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7.06.01" sheetId="2" r:id="rId1"/>
    <sheet name="2018.08.01" sheetId="3" r:id="rId2"/>
  </sheets>
  <definedNames>
    <definedName name="_xlnm.Print_Area" localSheetId="0">'2017.06.01'!$B$1:$U$57</definedName>
    <definedName name="_xlnm._FilterDatabase" localSheetId="0" hidden="1">'2017.06.01'!$A$4:$W$77</definedName>
  </definedNames>
  <calcPr calcId="144525"/>
</workbook>
</file>

<file path=xl/sharedStrings.xml><?xml version="1.0" encoding="utf-8"?>
<sst xmlns="http://schemas.openxmlformats.org/spreadsheetml/2006/main" count="1324" uniqueCount="269">
  <si>
    <t>佛山市三水区建友混凝土有限公司</t>
  </si>
  <si>
    <t>配合比选用汇总表</t>
  </si>
  <si>
    <t>单位：KG</t>
  </si>
  <si>
    <t>名称</t>
  </si>
  <si>
    <t>配合比编号</t>
  </si>
  <si>
    <t xml:space="preserve">强度等级 </t>
  </si>
  <si>
    <t>抗渗等级</t>
  </si>
  <si>
    <t>膨胀</t>
  </si>
  <si>
    <t>坍落度</t>
  </si>
  <si>
    <t>标准差(MPa)</t>
  </si>
  <si>
    <t>配制强度(MPa)</t>
  </si>
  <si>
    <t>水W</t>
  </si>
  <si>
    <t>水泥C</t>
  </si>
  <si>
    <t>粉煤灰F</t>
  </si>
  <si>
    <t>砂S</t>
  </si>
  <si>
    <t>石G</t>
  </si>
  <si>
    <r>
      <rPr>
        <sz val="12"/>
        <rFont val="宋体"/>
        <charset val="134"/>
      </rPr>
      <t>水胶比</t>
    </r>
    <r>
      <rPr>
        <sz val="12"/>
        <rFont val="Times New Roman"/>
        <charset val="0"/>
      </rPr>
      <t>A/P</t>
    </r>
  </si>
  <si>
    <r>
      <rPr>
        <sz val="12"/>
        <rFont val="宋体"/>
        <charset val="134"/>
      </rPr>
      <t>砂率</t>
    </r>
    <r>
      <rPr>
        <sz val="12"/>
        <rFont val="Times New Roman"/>
        <charset val="0"/>
      </rPr>
      <t xml:space="preserve"> B</t>
    </r>
    <r>
      <rPr>
        <vertAlign val="subscript"/>
        <sz val="12"/>
        <rFont val="Times New Roman"/>
        <charset val="0"/>
      </rPr>
      <t>S</t>
    </r>
  </si>
  <si>
    <r>
      <rPr>
        <sz val="12"/>
        <rFont val="宋体"/>
        <charset val="134"/>
      </rPr>
      <t>外加剂掺量</t>
    </r>
    <r>
      <rPr>
        <sz val="12"/>
        <rFont val="Times New Roman"/>
        <charset val="0"/>
      </rPr>
      <t>A%</t>
    </r>
  </si>
  <si>
    <r>
      <rPr>
        <sz val="12"/>
        <rFont val="宋体"/>
        <charset val="134"/>
      </rPr>
      <t>外加剂用量</t>
    </r>
    <r>
      <rPr>
        <sz val="12"/>
        <rFont val="Times New Roman"/>
        <charset val="0"/>
      </rPr>
      <t>LS-JS(B)</t>
    </r>
  </si>
  <si>
    <t>膨胀剂用量</t>
  </si>
  <si>
    <t>质量密度  (容重）Mcp</t>
  </si>
  <si>
    <t>初凝时间</t>
  </si>
  <si>
    <t>终凝时间</t>
  </si>
  <si>
    <t>普通砼</t>
  </si>
  <si>
    <t>C100A4</t>
  </si>
  <si>
    <t>C</t>
  </si>
  <si>
    <t>/</t>
  </si>
  <si>
    <t>JianYou2017A10</t>
  </si>
  <si>
    <t>125±25mm</t>
  </si>
  <si>
    <t>8±2小时</t>
  </si>
  <si>
    <t>10±2小时</t>
  </si>
  <si>
    <t>C150A4</t>
  </si>
  <si>
    <t>JianYou2017A15</t>
  </si>
  <si>
    <t>C200A4</t>
  </si>
  <si>
    <t>JianYou2017A20</t>
  </si>
  <si>
    <t>C250A4</t>
  </si>
  <si>
    <t>JianYou2017A25</t>
  </si>
  <si>
    <t>C300A4</t>
  </si>
  <si>
    <t>JianYou2017A30</t>
  </si>
  <si>
    <t>C350A4</t>
  </si>
  <si>
    <t>JianYou2017A35</t>
  </si>
  <si>
    <t>C400A4</t>
  </si>
  <si>
    <t>JianYou2017A40</t>
  </si>
  <si>
    <t>C450A4</t>
  </si>
  <si>
    <t>JianYou2017A45</t>
  </si>
  <si>
    <t>C500A4</t>
  </si>
  <si>
    <t>JianYou2017A50</t>
  </si>
  <si>
    <t>C550A4</t>
  </si>
  <si>
    <t>JianYou2017A55</t>
  </si>
  <si>
    <t>C600A4</t>
  </si>
  <si>
    <t>JianYou2017A60</t>
  </si>
  <si>
    <t>泵送砼</t>
  </si>
  <si>
    <t>C100B4</t>
  </si>
  <si>
    <t>JianYou2017B10</t>
  </si>
  <si>
    <t xml:space="preserve">175±25 mm          </t>
  </si>
  <si>
    <t>C150B4</t>
  </si>
  <si>
    <t>JianYou2017B15</t>
  </si>
  <si>
    <t>C200B4</t>
  </si>
  <si>
    <t>JianYou2017B20</t>
  </si>
  <si>
    <t>C250B4</t>
  </si>
  <si>
    <t>JianYou2017B25</t>
  </si>
  <si>
    <t>C300B4</t>
  </si>
  <si>
    <t>JianYou2017B30</t>
  </si>
  <si>
    <t>C350B4</t>
  </si>
  <si>
    <t>JianYou2017B35</t>
  </si>
  <si>
    <t>C400B4</t>
  </si>
  <si>
    <t>JianYou2017B40</t>
  </si>
  <si>
    <t>C450B4</t>
  </si>
  <si>
    <t>JianYou2017B45</t>
  </si>
  <si>
    <t>C500B4</t>
  </si>
  <si>
    <t>JianYou2017B50</t>
  </si>
  <si>
    <t>C550B4</t>
  </si>
  <si>
    <t>JianYou2017B55</t>
  </si>
  <si>
    <t>C600B4</t>
  </si>
  <si>
    <t>JianYou2017B60</t>
  </si>
  <si>
    <t>路面耐磨砼</t>
  </si>
  <si>
    <t>C200C4</t>
  </si>
  <si>
    <t>JianYou2017L20</t>
  </si>
  <si>
    <t>90±20mm</t>
  </si>
  <si>
    <t>C250C4</t>
  </si>
  <si>
    <t>JianYou2017L25</t>
  </si>
  <si>
    <t>C300C4</t>
  </si>
  <si>
    <t>JianYou2017L30</t>
  </si>
  <si>
    <t>C350C4</t>
  </si>
  <si>
    <t>JianYou2017L35</t>
  </si>
  <si>
    <t>C400C4</t>
  </si>
  <si>
    <t>JianYou2017L40</t>
  </si>
  <si>
    <t>C450C4</t>
  </si>
  <si>
    <t>JianYou2017L45</t>
  </si>
  <si>
    <t>水下砼</t>
  </si>
  <si>
    <t>C250D4</t>
  </si>
  <si>
    <t>JianYou2017D25</t>
  </si>
  <si>
    <t>180±25mm</t>
  </si>
  <si>
    <t>12±2小时</t>
  </si>
  <si>
    <t>C300D4</t>
  </si>
  <si>
    <t>JianYou2017D30</t>
  </si>
  <si>
    <t>C350D4</t>
  </si>
  <si>
    <t>JianYou2017D35</t>
  </si>
  <si>
    <t>C400D4</t>
  </si>
  <si>
    <t>JianYou2017D40</t>
  </si>
  <si>
    <t>C450D4</t>
  </si>
  <si>
    <t>JianYou2017D45</t>
  </si>
  <si>
    <t>C251A46</t>
  </si>
  <si>
    <t>P6</t>
  </si>
  <si>
    <t>JianYou2017P6A25</t>
  </si>
  <si>
    <t>C301A46</t>
  </si>
  <si>
    <t>JianYou2017P6A30</t>
  </si>
  <si>
    <t>C351A46</t>
  </si>
  <si>
    <t>JianYou2017P6A35</t>
  </si>
  <si>
    <t>C401A46</t>
  </si>
  <si>
    <t>JianYou2017P6A40</t>
  </si>
  <si>
    <t>C451A46</t>
  </si>
  <si>
    <t>JianYou2017P6A45</t>
  </si>
  <si>
    <t>C251B46</t>
  </si>
  <si>
    <t>JianYou2017P6B25</t>
  </si>
  <si>
    <t>160±25mm</t>
  </si>
  <si>
    <t>C301B46</t>
  </si>
  <si>
    <t>JianYou2017P6B30</t>
  </si>
  <si>
    <t>C351B46</t>
  </si>
  <si>
    <t>JianYou2017P6B35</t>
  </si>
  <si>
    <t>C401B46</t>
  </si>
  <si>
    <t>JianYou2017P6B40</t>
  </si>
  <si>
    <t>C451B46</t>
  </si>
  <si>
    <t>JianYou2017P6B45</t>
  </si>
  <si>
    <t>C251A48</t>
  </si>
  <si>
    <t>P8</t>
  </si>
  <si>
    <t>JianYou2017P8A25</t>
  </si>
  <si>
    <t>C301A48</t>
  </si>
  <si>
    <t>JianYou2017P8A30</t>
  </si>
  <si>
    <t>C351A48</t>
  </si>
  <si>
    <t>JianYou2017P8A35</t>
  </si>
  <si>
    <t>C401A48</t>
  </si>
  <si>
    <t>JianYou2017P8A40</t>
  </si>
  <si>
    <t>C451A48</t>
  </si>
  <si>
    <t>JianYou2017P8A45</t>
  </si>
  <si>
    <t>C251B48</t>
  </si>
  <si>
    <t>JianYou2017P8B25</t>
  </si>
  <si>
    <t>C301B48</t>
  </si>
  <si>
    <t>JianYou2017P8B30</t>
  </si>
  <si>
    <t>C351B48</t>
  </si>
  <si>
    <t>JianYou2017P8B35</t>
  </si>
  <si>
    <t>C401B48</t>
  </si>
  <si>
    <t>JianYou2017P8B40</t>
  </si>
  <si>
    <t>C451B48</t>
  </si>
  <si>
    <t>JianYou2017P8B45</t>
  </si>
  <si>
    <t>C25B4P8K6</t>
  </si>
  <si>
    <t>JianYou2017P62508</t>
  </si>
  <si>
    <t>C30B4P8K6</t>
  </si>
  <si>
    <t>JianYou2017P63008</t>
  </si>
  <si>
    <t>C35B4P8K6</t>
  </si>
  <si>
    <t>JianYou2017P63508</t>
  </si>
  <si>
    <t>C40B4P8K6</t>
  </si>
  <si>
    <t>JianYou2017P64008</t>
  </si>
  <si>
    <t>C45B4P8K6</t>
  </si>
  <si>
    <t>JianYou2017P64508</t>
  </si>
  <si>
    <t>C25B4P8K8</t>
  </si>
  <si>
    <t>JianYou2017P82508</t>
  </si>
  <si>
    <t>C30B4P8K8</t>
  </si>
  <si>
    <t>JianYou2017P83008</t>
  </si>
  <si>
    <t>C35B4P8K8</t>
  </si>
  <si>
    <t>JianYou2017P83508</t>
  </si>
  <si>
    <t>C40B4P8K8</t>
  </si>
  <si>
    <t>JianYou2017P84008</t>
  </si>
  <si>
    <t>C45B4P8K8</t>
  </si>
  <si>
    <t>JianYou2017P84508</t>
  </si>
  <si>
    <t>C25B4P10K6</t>
  </si>
  <si>
    <t>JianYou2017P62510</t>
  </si>
  <si>
    <t>C30B4P10K6</t>
  </si>
  <si>
    <t>JianYou2017P63010</t>
  </si>
  <si>
    <t>C35B4P10K6</t>
  </si>
  <si>
    <t>JianYou2017P63510</t>
  </si>
  <si>
    <t>C40B4P10K6</t>
  </si>
  <si>
    <t>JianYou2017P64010</t>
  </si>
  <si>
    <t>C45B4P10K6</t>
  </si>
  <si>
    <t>JianYou2017P64510</t>
  </si>
  <si>
    <t>C25B4P10K8</t>
  </si>
  <si>
    <t>JianYou2017P82510</t>
  </si>
  <si>
    <t>C30B4P10K8</t>
  </si>
  <si>
    <t>JianYou2017P83010</t>
  </si>
  <si>
    <t>C35B4P10K8</t>
  </si>
  <si>
    <t>JianYou2017P83510</t>
  </si>
  <si>
    <t>C40B4P10K8</t>
  </si>
  <si>
    <t>JianYou2017P84010</t>
  </si>
  <si>
    <t>C45B4P10K8</t>
  </si>
  <si>
    <t>JianYou2017P84510</t>
  </si>
  <si>
    <t>JianYou2018A10</t>
  </si>
  <si>
    <t>9.5±2小时</t>
  </si>
  <si>
    <t>JianYou2018A15</t>
  </si>
  <si>
    <t>JianYou2018A20</t>
  </si>
  <si>
    <t>JianYou2018A25</t>
  </si>
  <si>
    <t>JianYou2018A30</t>
  </si>
  <si>
    <t>JianYou2018A35</t>
  </si>
  <si>
    <t>JianYou2018A40</t>
  </si>
  <si>
    <t>JianYou2018A45</t>
  </si>
  <si>
    <t>JianYou2018A50</t>
  </si>
  <si>
    <t>JianYou2018A55</t>
  </si>
  <si>
    <t>JianYou2018A60</t>
  </si>
  <si>
    <t>JianYou2018B10</t>
  </si>
  <si>
    <t>JianYou2018B15</t>
  </si>
  <si>
    <t>JianYou2018B20</t>
  </si>
  <si>
    <t>JianYou2018B25</t>
  </si>
  <si>
    <t>JianYou2018B30</t>
  </si>
  <si>
    <t>JianYou2018B35</t>
  </si>
  <si>
    <t>JianYou2018B40</t>
  </si>
  <si>
    <t>JianYou2018B45</t>
  </si>
  <si>
    <t>JianYou2018B50</t>
  </si>
  <si>
    <t>JianYou2018B55</t>
  </si>
  <si>
    <t>JianYou2018B60</t>
  </si>
  <si>
    <t xml:space="preserve">230±20 mm          </t>
  </si>
  <si>
    <t>JianYou2018L20</t>
  </si>
  <si>
    <t>120±25mm</t>
  </si>
  <si>
    <t>7±2小时</t>
  </si>
  <si>
    <t>8.5±2小时</t>
  </si>
  <si>
    <t>JianYou2018L25</t>
  </si>
  <si>
    <t>JianYou2018L30</t>
  </si>
  <si>
    <t>JianYou2018L35</t>
  </si>
  <si>
    <t>JianYou2018L40</t>
  </si>
  <si>
    <t>JianYou2018L45</t>
  </si>
  <si>
    <t>JianYou2018D25</t>
  </si>
  <si>
    <t>200±20mm</t>
  </si>
  <si>
    <t>9±2小时</t>
  </si>
  <si>
    <t>10.5±2小时</t>
  </si>
  <si>
    <t>JianYou2018D30</t>
  </si>
  <si>
    <t>JianYou2018D35</t>
  </si>
  <si>
    <t>JianYou2018D40</t>
  </si>
  <si>
    <t>JianYou2018D45</t>
  </si>
  <si>
    <t>JianYou2018P6A25</t>
  </si>
  <si>
    <t>150±25mm</t>
  </si>
  <si>
    <t>JianYou2018P6A30</t>
  </si>
  <si>
    <t>JianYou2018P6A35</t>
  </si>
  <si>
    <t>JianYou2018P6A40</t>
  </si>
  <si>
    <t>JianYou2018P6A45</t>
  </si>
  <si>
    <t>JianYou2018P6B25</t>
  </si>
  <si>
    <t>165±25mm</t>
  </si>
  <si>
    <t>JianYou2018P6B30</t>
  </si>
  <si>
    <t>JianYou2018P6B35</t>
  </si>
  <si>
    <t>JianYou2018P6B40</t>
  </si>
  <si>
    <t>JianYou2018P6B45</t>
  </si>
  <si>
    <t>JianYou2018P8A25</t>
  </si>
  <si>
    <t>JianYou2018P8A30</t>
  </si>
  <si>
    <t>JianYou2018P8A35</t>
  </si>
  <si>
    <t>JianYou2018P8A40</t>
  </si>
  <si>
    <t>JianYou2018P8A45</t>
  </si>
  <si>
    <t>JianYou2018P8B25</t>
  </si>
  <si>
    <t>JianYou2018P8B30</t>
  </si>
  <si>
    <t>JianYou2018P8B35</t>
  </si>
  <si>
    <t>JianYou2018P8B40</t>
  </si>
  <si>
    <t>JianYou2018P8B45</t>
  </si>
  <si>
    <t>JianYou2018P62508</t>
  </si>
  <si>
    <t>JianYou2018P63008</t>
  </si>
  <si>
    <t>JianYou2018P63508</t>
  </si>
  <si>
    <t>JianYou2018P64008</t>
  </si>
  <si>
    <t>JianYou2018P64508</t>
  </si>
  <si>
    <t>JianYou2018P82508</t>
  </si>
  <si>
    <t>JianYou2018P83008</t>
  </si>
  <si>
    <t>JianYou2018P83508</t>
  </si>
  <si>
    <t>JianYou2018P84008</t>
  </si>
  <si>
    <t>JianYou2018P84508</t>
  </si>
  <si>
    <t>JianYou2018P62510</t>
  </si>
  <si>
    <t>JianYou2018P63010</t>
  </si>
  <si>
    <t>JianYou2018P63510</t>
  </si>
  <si>
    <t>JianYou2018P64010</t>
  </si>
  <si>
    <t>JianYou2018P64510</t>
  </si>
  <si>
    <t>JianYou2018P82510</t>
  </si>
  <si>
    <t>JianYou2018P83010</t>
  </si>
  <si>
    <t>JianYou2018P83510</t>
  </si>
  <si>
    <t>JianYou2018P84010</t>
  </si>
  <si>
    <t>JianYou2018P84510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</si>
</sst>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_ "/>
    <numFmt numFmtId="178" formatCode="0.0%"/>
    <numFmt numFmtId="179" formatCode="0.0"/>
    <numFmt numFmtId="180" formatCode="0_ "/>
  </numFmts>
  <fonts count="26">
    <font>
      <sz val="12"/>
      <name val="宋体"/>
      <charset val="134"/>
    </font>
    <font>
      <b/>
      <sz val="22"/>
      <name val="宋体"/>
      <charset val="134"/>
    </font>
    <font>
      <b/>
      <sz val="24"/>
      <name val="宋体"/>
      <charset val="134"/>
    </font>
    <font>
      <sz val="12"/>
      <name val="Times New Roman"/>
      <charset val="0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vertAlign val="subscript"/>
      <sz val="12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/>
    <xf numFmtId="177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180" fontId="0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9" fontId="4" fillId="0" borderId="0" xfId="0" applyNumberFormat="1" applyFont="1" applyFill="1" applyAlignment="1"/>
    <xf numFmtId="17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178" fontId="0" fillId="2" borderId="1" xfId="0" applyNumberFormat="1" applyFont="1" applyFill="1" applyBorder="1" applyAlignment="1">
      <alignment horizontal="right" vertical="center"/>
    </xf>
    <xf numFmtId="179" fontId="0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/>
    </xf>
    <xf numFmtId="17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right" vertical="center"/>
    </xf>
    <xf numFmtId="17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80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"/>
  <sheetViews>
    <sheetView tabSelected="1" topLeftCell="H34" workbookViewId="0">
      <selection activeCell="U36" sqref="U36"/>
    </sheetView>
  </sheetViews>
  <sheetFormatPr defaultColWidth="9" defaultRowHeight="14.25"/>
  <cols>
    <col min="1" max="1" width="6.75" customWidth="1"/>
    <col min="2" max="2" width="13.625" customWidth="1"/>
    <col min="3" max="3" width="2.875" customWidth="1"/>
    <col min="4" max="4" width="4.875" customWidth="1"/>
    <col min="5" max="5" width="6.625" customWidth="1"/>
    <col min="6" max="6" width="4.875" customWidth="1"/>
    <col min="7" max="7" width="18.125" customWidth="1"/>
    <col min="8" max="8" width="11.125" customWidth="1"/>
    <col min="9" max="9" width="6.75" customWidth="1"/>
    <col min="10" max="10" width="8.625" customWidth="1"/>
    <col min="11" max="11" width="6.625" customWidth="1"/>
    <col min="12" max="12" width="6.125" customWidth="1"/>
    <col min="13" max="17" width="6.625" customWidth="1"/>
    <col min="18" max="18" width="9" style="2" customWidth="1"/>
    <col min="19" max="19" width="12.25" customWidth="1"/>
    <col min="20" max="20" width="7.875" customWidth="1"/>
    <col min="21" max="21" width="11.875" style="1" customWidth="1"/>
    <col min="22" max="22" width="10" style="1" customWidth="1"/>
    <col min="23" max="23" width="11.125" customWidth="1"/>
  </cols>
  <sheetData>
    <row r="1" ht="30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4" customHeight="1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8" customHeight="1" spans="1:21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5"/>
      <c r="P3" s="25"/>
      <c r="Q3" s="25"/>
      <c r="R3" s="45"/>
      <c r="S3" s="25"/>
      <c r="T3" s="25"/>
      <c r="U3" s="25"/>
    </row>
    <row r="4" ht="45" customHeight="1" spans="1:23">
      <c r="A4" s="5" t="s">
        <v>3</v>
      </c>
      <c r="B4" s="5" t="s">
        <v>4</v>
      </c>
      <c r="C4" s="6" t="s">
        <v>5</v>
      </c>
      <c r="D4" s="7"/>
      <c r="E4" s="5" t="s">
        <v>6</v>
      </c>
      <c r="F4" s="5" t="s">
        <v>7</v>
      </c>
      <c r="G4" s="5" t="s">
        <v>4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46" t="s">
        <v>18</v>
      </c>
      <c r="S4" s="5" t="s">
        <v>19</v>
      </c>
      <c r="T4" s="5" t="s">
        <v>20</v>
      </c>
      <c r="U4" s="5" t="s">
        <v>21</v>
      </c>
      <c r="V4" s="47" t="s">
        <v>22</v>
      </c>
      <c r="W4" s="48" t="s">
        <v>23</v>
      </c>
    </row>
    <row r="5" ht="18" customHeight="1" spans="1:23">
      <c r="A5" s="8" t="s">
        <v>24</v>
      </c>
      <c r="B5" s="9" t="s">
        <v>25</v>
      </c>
      <c r="C5" s="10" t="s">
        <v>26</v>
      </c>
      <c r="D5" s="11">
        <v>10</v>
      </c>
      <c r="E5" s="12" t="s">
        <v>27</v>
      </c>
      <c r="F5" s="12" t="s">
        <v>27</v>
      </c>
      <c r="G5" s="8" t="s">
        <v>28</v>
      </c>
      <c r="H5" s="12" t="s">
        <v>29</v>
      </c>
      <c r="I5" s="26">
        <v>2</v>
      </c>
      <c r="J5" s="27">
        <f>1.645*I5+D5</f>
        <v>13.29</v>
      </c>
      <c r="K5" s="28">
        <v>190</v>
      </c>
      <c r="L5" s="29">
        <v>122</v>
      </c>
      <c r="M5" s="30">
        <v>127</v>
      </c>
      <c r="N5" s="31">
        <v>850</v>
      </c>
      <c r="O5" s="31">
        <v>1035</v>
      </c>
      <c r="P5" s="32">
        <f t="shared" ref="P5:P14" si="0">K5/(L5+M5)</f>
        <v>0.763052208835341</v>
      </c>
      <c r="Q5" s="49">
        <f>N5/(N5+O5)</f>
        <v>0.450928381962865</v>
      </c>
      <c r="R5" s="50">
        <v>2.5</v>
      </c>
      <c r="S5" s="51">
        <f t="shared" ref="S5:S12" si="1">(L5+M5)*(R5/100)</f>
        <v>6.225</v>
      </c>
      <c r="T5" s="34">
        <v>0</v>
      </c>
      <c r="U5" s="28">
        <v>2330</v>
      </c>
      <c r="V5" s="47" t="s">
        <v>30</v>
      </c>
      <c r="W5" s="48" t="s">
        <v>31</v>
      </c>
    </row>
    <row r="6" ht="17.1" customHeight="1" spans="1:23">
      <c r="A6" s="8" t="s">
        <v>24</v>
      </c>
      <c r="B6" s="9" t="s">
        <v>32</v>
      </c>
      <c r="C6" s="10" t="s">
        <v>26</v>
      </c>
      <c r="D6" s="11">
        <v>15</v>
      </c>
      <c r="E6" s="12" t="s">
        <v>27</v>
      </c>
      <c r="F6" s="12" t="s">
        <v>27</v>
      </c>
      <c r="G6" s="8" t="s">
        <v>33</v>
      </c>
      <c r="H6" s="12" t="s">
        <v>29</v>
      </c>
      <c r="I6" s="26">
        <v>2</v>
      </c>
      <c r="J6" s="27">
        <f t="shared" ref="J6:J26" si="2">1.645*I6+D6</f>
        <v>18.29</v>
      </c>
      <c r="K6" s="33">
        <v>190</v>
      </c>
      <c r="L6" s="33">
        <v>189</v>
      </c>
      <c r="M6" s="33">
        <v>81</v>
      </c>
      <c r="N6" s="33">
        <v>824</v>
      </c>
      <c r="O6" s="33">
        <v>1040</v>
      </c>
      <c r="P6" s="32">
        <f t="shared" si="0"/>
        <v>0.703703703703704</v>
      </c>
      <c r="Q6" s="49">
        <f t="shared" ref="Q6:Q16" si="3">N6/(N6+O6)</f>
        <v>0.44206008583691</v>
      </c>
      <c r="R6" s="52">
        <v>2</v>
      </c>
      <c r="S6" s="51">
        <f t="shared" si="1"/>
        <v>5.4</v>
      </c>
      <c r="T6" s="34">
        <v>0</v>
      </c>
      <c r="U6" s="53">
        <v>2330</v>
      </c>
      <c r="V6" s="47" t="s">
        <v>30</v>
      </c>
      <c r="W6" s="48" t="s">
        <v>31</v>
      </c>
    </row>
    <row r="7" ht="17.1" customHeight="1" spans="1:23">
      <c r="A7" s="8" t="s">
        <v>24</v>
      </c>
      <c r="B7" s="9" t="s">
        <v>34</v>
      </c>
      <c r="C7" s="10" t="s">
        <v>26</v>
      </c>
      <c r="D7" s="11">
        <v>20</v>
      </c>
      <c r="E7" s="12" t="s">
        <v>27</v>
      </c>
      <c r="F7" s="12" t="s">
        <v>27</v>
      </c>
      <c r="G7" s="8" t="s">
        <v>35</v>
      </c>
      <c r="H7" s="12" t="s">
        <v>29</v>
      </c>
      <c r="I7" s="26">
        <v>3</v>
      </c>
      <c r="J7" s="27">
        <f t="shared" si="2"/>
        <v>24.935</v>
      </c>
      <c r="K7" s="33">
        <v>160</v>
      </c>
      <c r="L7" s="33">
        <v>207</v>
      </c>
      <c r="M7" s="33">
        <v>89</v>
      </c>
      <c r="N7" s="33">
        <v>796</v>
      </c>
      <c r="O7" s="33">
        <v>1077</v>
      </c>
      <c r="P7" s="32">
        <f t="shared" si="0"/>
        <v>0.540540540540541</v>
      </c>
      <c r="Q7" s="49">
        <f t="shared" si="3"/>
        <v>0.424986652429258</v>
      </c>
      <c r="R7" s="52">
        <v>2</v>
      </c>
      <c r="S7" s="51">
        <f t="shared" si="1"/>
        <v>5.92</v>
      </c>
      <c r="T7" s="34">
        <v>0</v>
      </c>
      <c r="U7" s="53">
        <v>2335</v>
      </c>
      <c r="V7" s="47" t="s">
        <v>30</v>
      </c>
      <c r="W7" s="48" t="s">
        <v>31</v>
      </c>
    </row>
    <row r="8" ht="17.1" customHeight="1" spans="1:23">
      <c r="A8" s="8" t="s">
        <v>24</v>
      </c>
      <c r="B8" s="9" t="s">
        <v>36</v>
      </c>
      <c r="C8" s="10" t="s">
        <v>26</v>
      </c>
      <c r="D8" s="11">
        <v>25</v>
      </c>
      <c r="E8" s="12" t="s">
        <v>27</v>
      </c>
      <c r="F8" s="12" t="s">
        <v>27</v>
      </c>
      <c r="G8" s="8" t="s">
        <v>37</v>
      </c>
      <c r="H8" s="12" t="s">
        <v>29</v>
      </c>
      <c r="I8" s="26">
        <v>3</v>
      </c>
      <c r="J8" s="27">
        <f t="shared" si="2"/>
        <v>29.935</v>
      </c>
      <c r="K8" s="33">
        <v>160</v>
      </c>
      <c r="L8" s="33">
        <v>237</v>
      </c>
      <c r="M8" s="33">
        <v>88</v>
      </c>
      <c r="N8" s="33">
        <v>779</v>
      </c>
      <c r="O8" s="33">
        <v>1075</v>
      </c>
      <c r="P8" s="32">
        <f t="shared" si="0"/>
        <v>0.492307692307692</v>
      </c>
      <c r="Q8" s="49">
        <f t="shared" si="3"/>
        <v>0.42017259978425</v>
      </c>
      <c r="R8" s="52">
        <v>2</v>
      </c>
      <c r="S8" s="51">
        <f t="shared" si="1"/>
        <v>6.5</v>
      </c>
      <c r="T8" s="34">
        <v>0</v>
      </c>
      <c r="U8" s="53">
        <v>2345</v>
      </c>
      <c r="V8" s="47" t="s">
        <v>30</v>
      </c>
      <c r="W8" s="48" t="s">
        <v>31</v>
      </c>
    </row>
    <row r="9" ht="17.1" customHeight="1" spans="1:23">
      <c r="A9" s="8" t="s">
        <v>24</v>
      </c>
      <c r="B9" s="9" t="s">
        <v>38</v>
      </c>
      <c r="C9" s="10" t="s">
        <v>26</v>
      </c>
      <c r="D9" s="11">
        <v>30</v>
      </c>
      <c r="E9" s="12" t="s">
        <v>27</v>
      </c>
      <c r="F9" s="12" t="s">
        <v>27</v>
      </c>
      <c r="G9" s="8" t="s">
        <v>39</v>
      </c>
      <c r="H9" s="12" t="s">
        <v>29</v>
      </c>
      <c r="I9" s="26">
        <v>4</v>
      </c>
      <c r="J9" s="27">
        <f t="shared" si="2"/>
        <v>36.58</v>
      </c>
      <c r="K9" s="33">
        <v>160</v>
      </c>
      <c r="L9" s="33">
        <v>267</v>
      </c>
      <c r="M9" s="33">
        <v>84</v>
      </c>
      <c r="N9" s="33">
        <v>758</v>
      </c>
      <c r="O9" s="33">
        <v>1069</v>
      </c>
      <c r="P9" s="32">
        <f t="shared" si="0"/>
        <v>0.455840455840456</v>
      </c>
      <c r="Q9" s="49">
        <f t="shared" si="3"/>
        <v>0.414887794198139</v>
      </c>
      <c r="R9" s="52">
        <v>2</v>
      </c>
      <c r="S9" s="51">
        <f t="shared" si="1"/>
        <v>7.02</v>
      </c>
      <c r="T9" s="34">
        <v>0</v>
      </c>
      <c r="U9" s="53">
        <v>2345.02</v>
      </c>
      <c r="V9" s="47" t="s">
        <v>30</v>
      </c>
      <c r="W9" s="48" t="s">
        <v>31</v>
      </c>
    </row>
    <row r="10" ht="17.1" customHeight="1" spans="1:23">
      <c r="A10" s="8" t="s">
        <v>24</v>
      </c>
      <c r="B10" s="9" t="s">
        <v>40</v>
      </c>
      <c r="C10" s="10" t="s">
        <v>26</v>
      </c>
      <c r="D10" s="11">
        <v>35</v>
      </c>
      <c r="E10" s="12" t="s">
        <v>27</v>
      </c>
      <c r="F10" s="12" t="s">
        <v>27</v>
      </c>
      <c r="G10" s="8" t="s">
        <v>41</v>
      </c>
      <c r="H10" s="12" t="s">
        <v>29</v>
      </c>
      <c r="I10" s="26">
        <v>4.5</v>
      </c>
      <c r="J10" s="27">
        <f t="shared" si="2"/>
        <v>42.4025</v>
      </c>
      <c r="K10" s="33">
        <v>160</v>
      </c>
      <c r="L10" s="33">
        <v>297</v>
      </c>
      <c r="M10" s="33">
        <v>84</v>
      </c>
      <c r="N10" s="33">
        <v>728</v>
      </c>
      <c r="O10" s="33">
        <v>1074</v>
      </c>
      <c r="P10" s="32">
        <f t="shared" si="0"/>
        <v>0.41994750656168</v>
      </c>
      <c r="Q10" s="49">
        <f t="shared" si="3"/>
        <v>0.403995560488346</v>
      </c>
      <c r="R10" s="52">
        <v>2</v>
      </c>
      <c r="S10" s="51">
        <f t="shared" si="1"/>
        <v>7.62</v>
      </c>
      <c r="T10" s="34">
        <v>0</v>
      </c>
      <c r="U10" s="53">
        <v>2350</v>
      </c>
      <c r="V10" s="47" t="s">
        <v>30</v>
      </c>
      <c r="W10" s="48" t="s">
        <v>31</v>
      </c>
    </row>
    <row r="11" ht="17.1" customHeight="1" spans="1:23">
      <c r="A11" s="8" t="s">
        <v>24</v>
      </c>
      <c r="B11" s="9" t="s">
        <v>42</v>
      </c>
      <c r="C11" s="10" t="s">
        <v>26</v>
      </c>
      <c r="D11" s="11">
        <v>40</v>
      </c>
      <c r="E11" s="12" t="s">
        <v>27</v>
      </c>
      <c r="F11" s="12" t="s">
        <v>27</v>
      </c>
      <c r="G11" s="8" t="s">
        <v>43</v>
      </c>
      <c r="H11" s="12" t="s">
        <v>29</v>
      </c>
      <c r="I11" s="26">
        <v>5</v>
      </c>
      <c r="J11" s="27">
        <f t="shared" si="2"/>
        <v>48.225</v>
      </c>
      <c r="K11" s="33">
        <v>160</v>
      </c>
      <c r="L11" s="33">
        <v>333</v>
      </c>
      <c r="M11" s="33">
        <v>89</v>
      </c>
      <c r="N11" s="33">
        <v>697</v>
      </c>
      <c r="O11" s="33">
        <v>1068</v>
      </c>
      <c r="P11" s="32">
        <f t="shared" si="0"/>
        <v>0.37914691943128</v>
      </c>
      <c r="Q11" s="49">
        <f t="shared" si="3"/>
        <v>0.394900849858357</v>
      </c>
      <c r="R11" s="52">
        <v>2</v>
      </c>
      <c r="S11" s="51">
        <f t="shared" si="1"/>
        <v>8.44</v>
      </c>
      <c r="T11" s="34">
        <v>0</v>
      </c>
      <c r="U11" s="53">
        <v>2355</v>
      </c>
      <c r="V11" s="47" t="s">
        <v>30</v>
      </c>
      <c r="W11" s="48" t="s">
        <v>31</v>
      </c>
    </row>
    <row r="12" ht="17.1" customHeight="1" spans="1:23">
      <c r="A12" s="8" t="s">
        <v>24</v>
      </c>
      <c r="B12" s="9" t="s">
        <v>44</v>
      </c>
      <c r="C12" s="10" t="s">
        <v>26</v>
      </c>
      <c r="D12" s="11">
        <v>45</v>
      </c>
      <c r="E12" s="12" t="s">
        <v>27</v>
      </c>
      <c r="F12" s="12" t="s">
        <v>27</v>
      </c>
      <c r="G12" s="8" t="s">
        <v>45</v>
      </c>
      <c r="H12" s="12" t="s">
        <v>29</v>
      </c>
      <c r="I12" s="26">
        <v>5.5</v>
      </c>
      <c r="J12" s="27">
        <f t="shared" si="2"/>
        <v>54.0475</v>
      </c>
      <c r="K12" s="33">
        <v>160</v>
      </c>
      <c r="L12" s="33">
        <v>357</v>
      </c>
      <c r="M12" s="33">
        <v>84</v>
      </c>
      <c r="N12" s="33">
        <v>667</v>
      </c>
      <c r="O12" s="33">
        <v>1088</v>
      </c>
      <c r="P12" s="32">
        <f t="shared" si="0"/>
        <v>0.36281179138322</v>
      </c>
      <c r="Q12" s="49">
        <f t="shared" si="3"/>
        <v>0.38005698005698</v>
      </c>
      <c r="R12" s="52">
        <v>2.1</v>
      </c>
      <c r="S12" s="51">
        <f t="shared" si="1"/>
        <v>9.261</v>
      </c>
      <c r="T12" s="34">
        <v>0</v>
      </c>
      <c r="U12" s="53">
        <v>2365.261</v>
      </c>
      <c r="V12" s="47" t="s">
        <v>30</v>
      </c>
      <c r="W12" s="48" t="s">
        <v>31</v>
      </c>
    </row>
    <row r="13" ht="17.1" customHeight="1" spans="1:23">
      <c r="A13" s="8" t="s">
        <v>24</v>
      </c>
      <c r="B13" s="9" t="s">
        <v>46</v>
      </c>
      <c r="C13" s="10" t="s">
        <v>26</v>
      </c>
      <c r="D13" s="11">
        <v>50</v>
      </c>
      <c r="E13" s="12" t="s">
        <v>27</v>
      </c>
      <c r="F13" s="12" t="s">
        <v>27</v>
      </c>
      <c r="G13" s="8" t="s">
        <v>47</v>
      </c>
      <c r="H13" s="12" t="s">
        <v>29</v>
      </c>
      <c r="I13" s="26">
        <v>5.5</v>
      </c>
      <c r="J13" s="27">
        <f t="shared" si="2"/>
        <v>59.0475</v>
      </c>
      <c r="K13" s="33">
        <v>150</v>
      </c>
      <c r="L13" s="33">
        <v>391</v>
      </c>
      <c r="M13" s="33">
        <v>92</v>
      </c>
      <c r="N13" s="33">
        <v>632</v>
      </c>
      <c r="O13" s="33">
        <v>1100</v>
      </c>
      <c r="P13" s="32">
        <f t="shared" si="0"/>
        <v>0.31055900621118</v>
      </c>
      <c r="Q13" s="49">
        <f t="shared" si="3"/>
        <v>0.364896073903002</v>
      </c>
      <c r="R13" s="52">
        <v>2.2</v>
      </c>
      <c r="S13" s="51">
        <f>(L13+M13)*R13/100</f>
        <v>10.626</v>
      </c>
      <c r="T13" s="34">
        <v>0</v>
      </c>
      <c r="U13" s="53">
        <v>2375</v>
      </c>
      <c r="V13" s="47" t="s">
        <v>30</v>
      </c>
      <c r="W13" s="48" t="s">
        <v>31</v>
      </c>
    </row>
    <row r="14" ht="17.1" customHeight="1" spans="1:23">
      <c r="A14" s="8" t="s">
        <v>24</v>
      </c>
      <c r="B14" s="9" t="s">
        <v>48</v>
      </c>
      <c r="C14" s="10" t="s">
        <v>26</v>
      </c>
      <c r="D14" s="11">
        <v>55</v>
      </c>
      <c r="E14" s="12" t="s">
        <v>27</v>
      </c>
      <c r="F14" s="12" t="s">
        <v>27</v>
      </c>
      <c r="G14" s="8" t="s">
        <v>49</v>
      </c>
      <c r="H14" s="12" t="s">
        <v>29</v>
      </c>
      <c r="I14" s="26">
        <v>6</v>
      </c>
      <c r="J14" s="27">
        <f t="shared" si="2"/>
        <v>64.87</v>
      </c>
      <c r="K14" s="33">
        <v>150</v>
      </c>
      <c r="L14" s="33">
        <v>427</v>
      </c>
      <c r="M14" s="33">
        <v>87</v>
      </c>
      <c r="N14" s="33">
        <v>614</v>
      </c>
      <c r="O14" s="33">
        <v>1100</v>
      </c>
      <c r="P14" s="32">
        <f t="shared" si="0"/>
        <v>0.291828793774319</v>
      </c>
      <c r="Q14" s="49">
        <f t="shared" si="3"/>
        <v>0.358226371061844</v>
      </c>
      <c r="R14" s="52">
        <v>2.3</v>
      </c>
      <c r="S14" s="51">
        <f>(L14+M14)*R14/100</f>
        <v>11.822</v>
      </c>
      <c r="T14" s="34">
        <v>0</v>
      </c>
      <c r="U14" s="53">
        <v>2389.822</v>
      </c>
      <c r="V14" s="47" t="s">
        <v>30</v>
      </c>
      <c r="W14" s="48" t="s">
        <v>31</v>
      </c>
    </row>
    <row r="15" ht="17.1" customHeight="1" spans="1:23">
      <c r="A15" s="8" t="s">
        <v>24</v>
      </c>
      <c r="B15" s="9" t="s">
        <v>50</v>
      </c>
      <c r="C15" s="10" t="s">
        <v>26</v>
      </c>
      <c r="D15" s="11">
        <v>60</v>
      </c>
      <c r="E15" s="12" t="s">
        <v>27</v>
      </c>
      <c r="F15" s="12" t="s">
        <v>27</v>
      </c>
      <c r="G15" s="8" t="s">
        <v>51</v>
      </c>
      <c r="H15" s="12" t="s">
        <v>29</v>
      </c>
      <c r="I15" s="26">
        <v>6.5</v>
      </c>
      <c r="J15" s="27">
        <f t="shared" si="2"/>
        <v>70.6925</v>
      </c>
      <c r="K15" s="33">
        <v>160</v>
      </c>
      <c r="L15" s="29">
        <v>462</v>
      </c>
      <c r="M15" s="30">
        <v>90</v>
      </c>
      <c r="N15" s="31">
        <v>587</v>
      </c>
      <c r="O15" s="31">
        <v>1076</v>
      </c>
      <c r="P15" s="32">
        <f t="shared" ref="P15:P26" si="4">K15/(L15+M15)</f>
        <v>0.289855072463768</v>
      </c>
      <c r="Q15" s="49">
        <f t="shared" si="3"/>
        <v>0.352976548406494</v>
      </c>
      <c r="R15" s="52">
        <v>2.8</v>
      </c>
      <c r="S15" s="51">
        <f>(L15+M15)*R15/100</f>
        <v>15.456</v>
      </c>
      <c r="T15" s="34">
        <v>0</v>
      </c>
      <c r="U15" s="53">
        <v>2390</v>
      </c>
      <c r="V15" s="47" t="s">
        <v>30</v>
      </c>
      <c r="W15" s="48" t="s">
        <v>31</v>
      </c>
    </row>
    <row r="16" ht="17.1" customHeight="1" spans="1:23">
      <c r="A16" s="13" t="s">
        <v>52</v>
      </c>
      <c r="B16" s="14" t="s">
        <v>53</v>
      </c>
      <c r="C16" s="14" t="s">
        <v>26</v>
      </c>
      <c r="D16" s="15">
        <v>10</v>
      </c>
      <c r="E16" s="16" t="s">
        <v>27</v>
      </c>
      <c r="F16" s="16" t="s">
        <v>27</v>
      </c>
      <c r="G16" s="13" t="s">
        <v>54</v>
      </c>
      <c r="H16" s="17" t="s">
        <v>55</v>
      </c>
      <c r="I16" s="35">
        <v>2</v>
      </c>
      <c r="J16" s="36">
        <f t="shared" si="2"/>
        <v>13.29</v>
      </c>
      <c r="K16" s="37">
        <v>195</v>
      </c>
      <c r="L16" s="38">
        <v>137</v>
      </c>
      <c r="M16" s="39">
        <v>147</v>
      </c>
      <c r="N16" s="40">
        <v>890</v>
      </c>
      <c r="O16" s="40">
        <v>959</v>
      </c>
      <c r="P16" s="41">
        <f t="shared" si="4"/>
        <v>0.686619718309859</v>
      </c>
      <c r="Q16" s="54">
        <f t="shared" si="3"/>
        <v>0.481341265548945</v>
      </c>
      <c r="R16" s="55">
        <v>2.5</v>
      </c>
      <c r="S16" s="56">
        <f t="shared" ref="S16:S23" si="5">(L16+M16)*(R16/100)</f>
        <v>7.1</v>
      </c>
      <c r="T16" s="57">
        <v>0</v>
      </c>
      <c r="U16" s="58">
        <v>2335</v>
      </c>
      <c r="V16" s="47" t="s">
        <v>30</v>
      </c>
      <c r="W16" s="48" t="s">
        <v>31</v>
      </c>
    </row>
    <row r="17" ht="17.1" customHeight="1" spans="1:23">
      <c r="A17" s="13" t="s">
        <v>52</v>
      </c>
      <c r="B17" s="14" t="s">
        <v>56</v>
      </c>
      <c r="C17" s="14" t="s">
        <v>26</v>
      </c>
      <c r="D17" s="15">
        <v>15</v>
      </c>
      <c r="E17" s="16" t="s">
        <v>27</v>
      </c>
      <c r="F17" s="16" t="s">
        <v>27</v>
      </c>
      <c r="G17" s="13" t="s">
        <v>57</v>
      </c>
      <c r="H17" s="17" t="s">
        <v>55</v>
      </c>
      <c r="I17" s="35">
        <v>2</v>
      </c>
      <c r="J17" s="36">
        <f t="shared" si="2"/>
        <v>18.29</v>
      </c>
      <c r="K17" s="37">
        <v>190</v>
      </c>
      <c r="L17" s="37">
        <v>210</v>
      </c>
      <c r="M17" s="37">
        <v>90</v>
      </c>
      <c r="N17" s="37">
        <v>823</v>
      </c>
      <c r="O17" s="37">
        <v>1006</v>
      </c>
      <c r="P17" s="41">
        <f t="shared" si="4"/>
        <v>0.633333333333333</v>
      </c>
      <c r="Q17" s="54">
        <f t="shared" ref="Q17:Q26" si="6">N17/(N17+O17)</f>
        <v>0.44997266265719</v>
      </c>
      <c r="R17" s="55">
        <v>2</v>
      </c>
      <c r="S17" s="56">
        <f t="shared" si="5"/>
        <v>6</v>
      </c>
      <c r="T17" s="57">
        <v>0</v>
      </c>
      <c r="U17" s="58">
        <v>2325</v>
      </c>
      <c r="V17" s="47" t="s">
        <v>30</v>
      </c>
      <c r="W17" s="48" t="s">
        <v>31</v>
      </c>
    </row>
    <row r="18" ht="17.1" customHeight="1" spans="1:23">
      <c r="A18" s="13" t="s">
        <v>52</v>
      </c>
      <c r="B18" s="14" t="s">
        <v>58</v>
      </c>
      <c r="C18" s="14" t="s">
        <v>26</v>
      </c>
      <c r="D18" s="15">
        <v>20</v>
      </c>
      <c r="E18" s="16" t="s">
        <v>27</v>
      </c>
      <c r="F18" s="16" t="s">
        <v>27</v>
      </c>
      <c r="G18" s="13" t="s">
        <v>59</v>
      </c>
      <c r="H18" s="17" t="s">
        <v>55</v>
      </c>
      <c r="I18" s="35">
        <v>3</v>
      </c>
      <c r="J18" s="36">
        <f t="shared" si="2"/>
        <v>24.935</v>
      </c>
      <c r="K18" s="37">
        <v>170</v>
      </c>
      <c r="L18" s="37">
        <v>227</v>
      </c>
      <c r="M18" s="37">
        <v>93</v>
      </c>
      <c r="N18" s="37">
        <v>796</v>
      </c>
      <c r="O18" s="37">
        <v>1038</v>
      </c>
      <c r="P18" s="41">
        <f t="shared" si="4"/>
        <v>0.53125</v>
      </c>
      <c r="Q18" s="54">
        <f t="shared" si="6"/>
        <v>0.4340239912759</v>
      </c>
      <c r="R18" s="55">
        <v>2</v>
      </c>
      <c r="S18" s="56">
        <f t="shared" si="5"/>
        <v>6.4</v>
      </c>
      <c r="T18" s="57">
        <v>0</v>
      </c>
      <c r="U18" s="58">
        <v>2330.4</v>
      </c>
      <c r="V18" s="47" t="s">
        <v>30</v>
      </c>
      <c r="W18" s="48" t="s">
        <v>31</v>
      </c>
    </row>
    <row r="19" s="1" customFormat="1" ht="17.1" customHeight="1" spans="1:23">
      <c r="A19" s="13" t="s">
        <v>52</v>
      </c>
      <c r="B19" s="14" t="s">
        <v>60</v>
      </c>
      <c r="C19" s="14" t="s">
        <v>26</v>
      </c>
      <c r="D19" s="15">
        <v>25</v>
      </c>
      <c r="E19" s="16" t="s">
        <v>27</v>
      </c>
      <c r="F19" s="16" t="s">
        <v>27</v>
      </c>
      <c r="G19" s="13" t="s">
        <v>61</v>
      </c>
      <c r="H19" s="17" t="s">
        <v>55</v>
      </c>
      <c r="I19" s="35">
        <v>3</v>
      </c>
      <c r="J19" s="36">
        <f t="shared" si="2"/>
        <v>29.935</v>
      </c>
      <c r="K19" s="37">
        <v>170</v>
      </c>
      <c r="L19" s="37">
        <v>256</v>
      </c>
      <c r="M19" s="37">
        <v>90</v>
      </c>
      <c r="N19" s="37">
        <v>782</v>
      </c>
      <c r="O19" s="37">
        <v>1036</v>
      </c>
      <c r="P19" s="41">
        <f t="shared" si="4"/>
        <v>0.491329479768786</v>
      </c>
      <c r="Q19" s="54">
        <f t="shared" si="6"/>
        <v>0.43014301430143</v>
      </c>
      <c r="R19" s="55">
        <v>2</v>
      </c>
      <c r="S19" s="56">
        <f t="shared" si="5"/>
        <v>6.92</v>
      </c>
      <c r="T19" s="57">
        <v>0</v>
      </c>
      <c r="U19" s="58">
        <v>2340</v>
      </c>
      <c r="V19" s="47" t="s">
        <v>30</v>
      </c>
      <c r="W19" s="48" t="s">
        <v>31</v>
      </c>
    </row>
    <row r="20" ht="17.1" customHeight="1" spans="1:23">
      <c r="A20" s="13" t="s">
        <v>52</v>
      </c>
      <c r="B20" s="14" t="s">
        <v>62</v>
      </c>
      <c r="C20" s="14" t="s">
        <v>26</v>
      </c>
      <c r="D20" s="15">
        <v>30</v>
      </c>
      <c r="E20" s="16" t="s">
        <v>27</v>
      </c>
      <c r="F20" s="16" t="s">
        <v>27</v>
      </c>
      <c r="G20" s="13" t="s">
        <v>63</v>
      </c>
      <c r="H20" s="17" t="s">
        <v>55</v>
      </c>
      <c r="I20" s="35">
        <v>4</v>
      </c>
      <c r="J20" s="36">
        <f t="shared" si="2"/>
        <v>36.58</v>
      </c>
      <c r="K20" s="37">
        <v>170</v>
      </c>
      <c r="L20" s="37">
        <v>287</v>
      </c>
      <c r="M20" s="37">
        <v>86</v>
      </c>
      <c r="N20" s="37">
        <v>762</v>
      </c>
      <c r="O20" s="37">
        <v>1027</v>
      </c>
      <c r="P20" s="41">
        <f t="shared" si="4"/>
        <v>0.455764075067024</v>
      </c>
      <c r="Q20" s="54">
        <f t="shared" si="6"/>
        <v>0.42593627724986</v>
      </c>
      <c r="R20" s="55">
        <v>2</v>
      </c>
      <c r="S20" s="56">
        <f t="shared" si="5"/>
        <v>7.46</v>
      </c>
      <c r="T20" s="57">
        <v>0</v>
      </c>
      <c r="U20" s="58">
        <v>2340</v>
      </c>
      <c r="V20" s="47" t="s">
        <v>30</v>
      </c>
      <c r="W20" s="48" t="s">
        <v>31</v>
      </c>
    </row>
    <row r="21" ht="17.1" customHeight="1" spans="1:23">
      <c r="A21" s="13" t="s">
        <v>52</v>
      </c>
      <c r="B21" s="14" t="s">
        <v>64</v>
      </c>
      <c r="C21" s="14" t="s">
        <v>26</v>
      </c>
      <c r="D21" s="15">
        <v>35</v>
      </c>
      <c r="E21" s="16" t="s">
        <v>27</v>
      </c>
      <c r="F21" s="16" t="s">
        <v>27</v>
      </c>
      <c r="G21" s="13" t="s">
        <v>65</v>
      </c>
      <c r="H21" s="17" t="s">
        <v>55</v>
      </c>
      <c r="I21" s="35">
        <v>4.5</v>
      </c>
      <c r="J21" s="36">
        <f t="shared" si="2"/>
        <v>42.4025</v>
      </c>
      <c r="K21" s="37">
        <v>170</v>
      </c>
      <c r="L21" s="37">
        <v>317</v>
      </c>
      <c r="M21" s="37">
        <v>84</v>
      </c>
      <c r="N21" s="37">
        <v>744</v>
      </c>
      <c r="O21" s="37">
        <v>1022</v>
      </c>
      <c r="P21" s="41">
        <f t="shared" si="4"/>
        <v>0.423940149625935</v>
      </c>
      <c r="Q21" s="54">
        <f t="shared" si="6"/>
        <v>0.421291053227633</v>
      </c>
      <c r="R21" s="55">
        <v>2</v>
      </c>
      <c r="S21" s="56">
        <f t="shared" si="5"/>
        <v>8.02</v>
      </c>
      <c r="T21" s="57">
        <v>0</v>
      </c>
      <c r="U21" s="58">
        <v>2345.02</v>
      </c>
      <c r="V21" s="47" t="s">
        <v>30</v>
      </c>
      <c r="W21" s="48" t="s">
        <v>31</v>
      </c>
    </row>
    <row r="22" ht="17.1" customHeight="1" spans="1:23">
      <c r="A22" s="13" t="s">
        <v>52</v>
      </c>
      <c r="B22" s="14" t="s">
        <v>66</v>
      </c>
      <c r="C22" s="14" t="s">
        <v>26</v>
      </c>
      <c r="D22" s="15">
        <v>40</v>
      </c>
      <c r="E22" s="16" t="s">
        <v>27</v>
      </c>
      <c r="F22" s="16" t="s">
        <v>27</v>
      </c>
      <c r="G22" s="13" t="s">
        <v>67</v>
      </c>
      <c r="H22" s="17" t="s">
        <v>55</v>
      </c>
      <c r="I22" s="35">
        <v>5</v>
      </c>
      <c r="J22" s="36">
        <f t="shared" si="2"/>
        <v>48.225</v>
      </c>
      <c r="K22" s="37">
        <v>160</v>
      </c>
      <c r="L22" s="37">
        <v>347</v>
      </c>
      <c r="M22" s="37">
        <v>87</v>
      </c>
      <c r="N22" s="37">
        <v>720</v>
      </c>
      <c r="O22" s="37">
        <v>1027</v>
      </c>
      <c r="P22" s="41">
        <f t="shared" si="4"/>
        <v>0.368663594470046</v>
      </c>
      <c r="Q22" s="54">
        <f t="shared" si="6"/>
        <v>0.412135088723526</v>
      </c>
      <c r="R22" s="55">
        <v>2</v>
      </c>
      <c r="S22" s="56">
        <f t="shared" si="5"/>
        <v>8.68</v>
      </c>
      <c r="T22" s="57">
        <v>0</v>
      </c>
      <c r="U22" s="58">
        <v>2349.68</v>
      </c>
      <c r="V22" s="47" t="s">
        <v>30</v>
      </c>
      <c r="W22" s="48" t="s">
        <v>31</v>
      </c>
    </row>
    <row r="23" ht="17.1" customHeight="1" spans="1:23">
      <c r="A23" s="13" t="s">
        <v>52</v>
      </c>
      <c r="B23" s="14" t="s">
        <v>68</v>
      </c>
      <c r="C23" s="14" t="s">
        <v>26</v>
      </c>
      <c r="D23" s="15">
        <v>45</v>
      </c>
      <c r="E23" s="16" t="s">
        <v>27</v>
      </c>
      <c r="F23" s="16" t="s">
        <v>27</v>
      </c>
      <c r="G23" s="13" t="s">
        <v>69</v>
      </c>
      <c r="H23" s="17" t="s">
        <v>55</v>
      </c>
      <c r="I23" s="35">
        <v>5.5</v>
      </c>
      <c r="J23" s="36">
        <f t="shared" si="2"/>
        <v>54.0475</v>
      </c>
      <c r="K23" s="37">
        <v>160</v>
      </c>
      <c r="L23" s="37">
        <v>379</v>
      </c>
      <c r="M23" s="37">
        <v>83</v>
      </c>
      <c r="N23" s="37">
        <v>693</v>
      </c>
      <c r="O23" s="37">
        <v>1035</v>
      </c>
      <c r="P23" s="41">
        <f t="shared" si="4"/>
        <v>0.346320346320346</v>
      </c>
      <c r="Q23" s="54">
        <f t="shared" si="6"/>
        <v>0.401041666666667</v>
      </c>
      <c r="R23" s="55">
        <v>2.1</v>
      </c>
      <c r="S23" s="56">
        <f t="shared" si="5"/>
        <v>9.702</v>
      </c>
      <c r="T23" s="57">
        <v>0</v>
      </c>
      <c r="U23" s="58">
        <v>2360</v>
      </c>
      <c r="V23" s="47" t="s">
        <v>30</v>
      </c>
      <c r="W23" s="48" t="s">
        <v>31</v>
      </c>
    </row>
    <row r="24" ht="17.1" customHeight="1" spans="1:23">
      <c r="A24" s="13" t="s">
        <v>52</v>
      </c>
      <c r="B24" s="14" t="s">
        <v>70</v>
      </c>
      <c r="C24" s="14" t="s">
        <v>26</v>
      </c>
      <c r="D24" s="15">
        <v>50</v>
      </c>
      <c r="E24" s="16" t="s">
        <v>27</v>
      </c>
      <c r="F24" s="16" t="s">
        <v>27</v>
      </c>
      <c r="G24" s="13" t="s">
        <v>71</v>
      </c>
      <c r="H24" s="17" t="s">
        <v>55</v>
      </c>
      <c r="I24" s="35">
        <v>5.5</v>
      </c>
      <c r="J24" s="36">
        <f t="shared" si="2"/>
        <v>59.0475</v>
      </c>
      <c r="K24" s="37">
        <v>150</v>
      </c>
      <c r="L24" s="37">
        <v>407</v>
      </c>
      <c r="M24" s="37">
        <v>95</v>
      </c>
      <c r="N24" s="37">
        <v>664</v>
      </c>
      <c r="O24" s="37">
        <v>1043</v>
      </c>
      <c r="P24" s="41">
        <f t="shared" si="4"/>
        <v>0.298804780876494</v>
      </c>
      <c r="Q24" s="54">
        <f t="shared" si="6"/>
        <v>0.388986526069127</v>
      </c>
      <c r="R24" s="55">
        <v>2.2</v>
      </c>
      <c r="S24" s="56">
        <f>(L24+M24)*R24/100</f>
        <v>11.044</v>
      </c>
      <c r="T24" s="57">
        <v>0</v>
      </c>
      <c r="U24" s="58">
        <v>2370.044</v>
      </c>
      <c r="V24" s="47" t="s">
        <v>30</v>
      </c>
      <c r="W24" s="48" t="s">
        <v>31</v>
      </c>
    </row>
    <row r="25" ht="17.1" customHeight="1" spans="1:23">
      <c r="A25" s="13" t="s">
        <v>52</v>
      </c>
      <c r="B25" s="14" t="s">
        <v>72</v>
      </c>
      <c r="C25" s="14" t="s">
        <v>26</v>
      </c>
      <c r="D25" s="15">
        <v>55</v>
      </c>
      <c r="E25" s="16" t="s">
        <v>27</v>
      </c>
      <c r="F25" s="16" t="s">
        <v>27</v>
      </c>
      <c r="G25" s="13" t="s">
        <v>73</v>
      </c>
      <c r="H25" s="17" t="s">
        <v>55</v>
      </c>
      <c r="I25" s="35">
        <v>6</v>
      </c>
      <c r="J25" s="36">
        <f t="shared" si="2"/>
        <v>64.87</v>
      </c>
      <c r="K25" s="37">
        <v>150</v>
      </c>
      <c r="L25" s="37">
        <v>427</v>
      </c>
      <c r="M25" s="37">
        <v>87</v>
      </c>
      <c r="N25" s="37">
        <v>614</v>
      </c>
      <c r="O25" s="37">
        <v>1100</v>
      </c>
      <c r="P25" s="41">
        <f t="shared" si="4"/>
        <v>0.291828793774319</v>
      </c>
      <c r="Q25" s="54">
        <f t="shared" si="6"/>
        <v>0.358226371061844</v>
      </c>
      <c r="R25" s="55">
        <v>2.3</v>
      </c>
      <c r="S25" s="56">
        <f>(L25+M25)*R25/100</f>
        <v>11.822</v>
      </c>
      <c r="T25" s="57">
        <v>0</v>
      </c>
      <c r="U25" s="58">
        <v>2389.822</v>
      </c>
      <c r="V25" s="47" t="s">
        <v>30</v>
      </c>
      <c r="W25" s="48" t="s">
        <v>31</v>
      </c>
    </row>
    <row r="26" ht="17.1" customHeight="1" spans="1:23">
      <c r="A26" s="13" t="s">
        <v>52</v>
      </c>
      <c r="B26" s="14" t="s">
        <v>74</v>
      </c>
      <c r="C26" s="14" t="s">
        <v>26</v>
      </c>
      <c r="D26" s="15">
        <v>60</v>
      </c>
      <c r="E26" s="16" t="s">
        <v>27</v>
      </c>
      <c r="F26" s="16" t="s">
        <v>27</v>
      </c>
      <c r="G26" s="13" t="s">
        <v>75</v>
      </c>
      <c r="H26" s="17" t="s">
        <v>55</v>
      </c>
      <c r="I26" s="35">
        <v>6.5</v>
      </c>
      <c r="J26" s="36">
        <f t="shared" si="2"/>
        <v>70.6925</v>
      </c>
      <c r="K26" s="37">
        <v>165</v>
      </c>
      <c r="L26" s="38">
        <v>477</v>
      </c>
      <c r="M26" s="39">
        <v>95</v>
      </c>
      <c r="N26" s="40">
        <v>595</v>
      </c>
      <c r="O26" s="40">
        <v>1042</v>
      </c>
      <c r="P26" s="41">
        <f t="shared" si="4"/>
        <v>0.288461538461538</v>
      </c>
      <c r="Q26" s="54">
        <f t="shared" si="6"/>
        <v>0.363469761759316</v>
      </c>
      <c r="R26" s="55">
        <v>2.8</v>
      </c>
      <c r="S26" s="56">
        <f>(L26+M26)*R26/100</f>
        <v>16.016</v>
      </c>
      <c r="T26" s="57">
        <v>0</v>
      </c>
      <c r="U26" s="58">
        <v>2390</v>
      </c>
      <c r="V26" s="47" t="s">
        <v>30</v>
      </c>
      <c r="W26" s="48" t="s">
        <v>31</v>
      </c>
    </row>
    <row r="27" ht="17.1" customHeight="1" spans="1:23">
      <c r="A27" s="8" t="s">
        <v>76</v>
      </c>
      <c r="B27" s="18" t="s">
        <v>77</v>
      </c>
      <c r="C27" s="10" t="s">
        <v>26</v>
      </c>
      <c r="D27" s="11">
        <v>20</v>
      </c>
      <c r="E27" s="12" t="s">
        <v>27</v>
      </c>
      <c r="F27" s="12" t="s">
        <v>27</v>
      </c>
      <c r="G27" s="8" t="s">
        <v>78</v>
      </c>
      <c r="H27" s="19" t="s">
        <v>79</v>
      </c>
      <c r="I27" s="26">
        <v>3</v>
      </c>
      <c r="J27" s="27">
        <f t="shared" ref="J27:J32" si="7">1.645*I27+D27</f>
        <v>24.935</v>
      </c>
      <c r="K27" s="33">
        <v>150</v>
      </c>
      <c r="L27" s="33">
        <v>287</v>
      </c>
      <c r="M27" s="33">
        <v>0</v>
      </c>
      <c r="N27" s="33">
        <v>742</v>
      </c>
      <c r="O27" s="33">
        <v>1161</v>
      </c>
      <c r="P27" s="32">
        <f t="shared" ref="P27:P52" si="8">K27/(L27+M27)</f>
        <v>0.522648083623693</v>
      </c>
      <c r="Q27" s="49">
        <f t="shared" ref="Q27:Q52" si="9">N27/(N27+O27)</f>
        <v>0.389910667367315</v>
      </c>
      <c r="R27" s="52">
        <v>1.8</v>
      </c>
      <c r="S27" s="52">
        <f t="shared" ref="S27:S32" si="10">(L27+M27)*(R27/100)</f>
        <v>5.166</v>
      </c>
      <c r="T27" s="34">
        <v>0</v>
      </c>
      <c r="U27" s="53">
        <v>2345</v>
      </c>
      <c r="V27" s="47" t="s">
        <v>30</v>
      </c>
      <c r="W27" s="48" t="s">
        <v>31</v>
      </c>
    </row>
    <row r="28" ht="17.1" customHeight="1" spans="1:23">
      <c r="A28" s="8" t="s">
        <v>76</v>
      </c>
      <c r="B28" s="18" t="s">
        <v>80</v>
      </c>
      <c r="C28" s="10" t="s">
        <v>26</v>
      </c>
      <c r="D28" s="11">
        <v>25</v>
      </c>
      <c r="E28" s="12" t="s">
        <v>27</v>
      </c>
      <c r="F28" s="12" t="s">
        <v>27</v>
      </c>
      <c r="G28" s="8" t="s">
        <v>81</v>
      </c>
      <c r="H28" s="19" t="s">
        <v>79</v>
      </c>
      <c r="I28" s="26">
        <v>3</v>
      </c>
      <c r="J28" s="27">
        <f t="shared" si="7"/>
        <v>29.935</v>
      </c>
      <c r="K28" s="33">
        <v>150</v>
      </c>
      <c r="L28" s="33">
        <v>308</v>
      </c>
      <c r="M28" s="33">
        <v>0</v>
      </c>
      <c r="N28" s="33">
        <v>732</v>
      </c>
      <c r="O28" s="33">
        <v>1155</v>
      </c>
      <c r="P28" s="32">
        <f t="shared" si="8"/>
        <v>0.487012987012987</v>
      </c>
      <c r="Q28" s="49">
        <f t="shared" si="9"/>
        <v>0.3879173290938</v>
      </c>
      <c r="R28" s="52">
        <v>1.8</v>
      </c>
      <c r="S28" s="52">
        <f t="shared" si="10"/>
        <v>5.544</v>
      </c>
      <c r="T28" s="34">
        <v>0</v>
      </c>
      <c r="U28" s="53">
        <v>2350</v>
      </c>
      <c r="V28" s="47" t="s">
        <v>30</v>
      </c>
      <c r="W28" s="48" t="s">
        <v>31</v>
      </c>
    </row>
    <row r="29" ht="17.1" customHeight="1" spans="1:23">
      <c r="A29" s="8" t="s">
        <v>76</v>
      </c>
      <c r="B29" s="18" t="s">
        <v>82</v>
      </c>
      <c r="C29" s="10" t="s">
        <v>26</v>
      </c>
      <c r="D29" s="11">
        <v>30</v>
      </c>
      <c r="E29" s="12" t="s">
        <v>27</v>
      </c>
      <c r="F29" s="12" t="s">
        <v>27</v>
      </c>
      <c r="G29" s="8" t="s">
        <v>83</v>
      </c>
      <c r="H29" s="19" t="s">
        <v>79</v>
      </c>
      <c r="I29" s="26">
        <v>4</v>
      </c>
      <c r="J29" s="27">
        <f t="shared" si="7"/>
        <v>36.58</v>
      </c>
      <c r="K29" s="33">
        <v>150</v>
      </c>
      <c r="L29" s="33">
        <v>336</v>
      </c>
      <c r="M29" s="33">
        <v>0</v>
      </c>
      <c r="N29" s="33">
        <v>721</v>
      </c>
      <c r="O29" s="33">
        <v>1142</v>
      </c>
      <c r="P29" s="32">
        <f t="shared" si="8"/>
        <v>0.446428571428571</v>
      </c>
      <c r="Q29" s="49">
        <f t="shared" si="9"/>
        <v>0.387010198604402</v>
      </c>
      <c r="R29" s="52">
        <v>1.8</v>
      </c>
      <c r="S29" s="52">
        <f t="shared" si="10"/>
        <v>6.048</v>
      </c>
      <c r="T29" s="34">
        <v>0</v>
      </c>
      <c r="U29" s="53">
        <v>2355</v>
      </c>
      <c r="V29" s="47" t="s">
        <v>30</v>
      </c>
      <c r="W29" s="48" t="s">
        <v>31</v>
      </c>
    </row>
    <row r="30" ht="17.1" customHeight="1" spans="1:23">
      <c r="A30" s="8" t="s">
        <v>76</v>
      </c>
      <c r="B30" s="18" t="s">
        <v>84</v>
      </c>
      <c r="C30" s="10" t="s">
        <v>26</v>
      </c>
      <c r="D30" s="11">
        <v>35</v>
      </c>
      <c r="E30" s="12" t="s">
        <v>27</v>
      </c>
      <c r="F30" s="12" t="s">
        <v>27</v>
      </c>
      <c r="G30" s="8" t="s">
        <v>85</v>
      </c>
      <c r="H30" s="19" t="s">
        <v>79</v>
      </c>
      <c r="I30" s="26">
        <v>4.5</v>
      </c>
      <c r="J30" s="27">
        <f t="shared" si="7"/>
        <v>42.4025</v>
      </c>
      <c r="K30" s="33">
        <v>150</v>
      </c>
      <c r="L30" s="33">
        <v>361</v>
      </c>
      <c r="M30" s="33">
        <v>0</v>
      </c>
      <c r="N30" s="33">
        <v>703</v>
      </c>
      <c r="O30" s="33">
        <v>1145</v>
      </c>
      <c r="P30" s="32">
        <f t="shared" si="8"/>
        <v>0.415512465373961</v>
      </c>
      <c r="Q30" s="49">
        <f t="shared" si="9"/>
        <v>0.380411255411255</v>
      </c>
      <c r="R30" s="52">
        <v>1.8</v>
      </c>
      <c r="S30" s="52">
        <f t="shared" si="10"/>
        <v>6.498</v>
      </c>
      <c r="T30" s="34">
        <v>0</v>
      </c>
      <c r="U30" s="53">
        <v>2365.498</v>
      </c>
      <c r="V30" s="47" t="s">
        <v>30</v>
      </c>
      <c r="W30" s="48" t="s">
        <v>31</v>
      </c>
    </row>
    <row r="31" ht="17.1" customHeight="1" spans="1:23">
      <c r="A31" s="8" t="s">
        <v>76</v>
      </c>
      <c r="B31" s="18" t="s">
        <v>86</v>
      </c>
      <c r="C31" s="10" t="s">
        <v>26</v>
      </c>
      <c r="D31" s="11">
        <v>40</v>
      </c>
      <c r="E31" s="12" t="s">
        <v>27</v>
      </c>
      <c r="F31" s="12" t="s">
        <v>27</v>
      </c>
      <c r="G31" s="8" t="s">
        <v>87</v>
      </c>
      <c r="H31" s="19" t="s">
        <v>79</v>
      </c>
      <c r="I31" s="26">
        <v>5</v>
      </c>
      <c r="J31" s="27">
        <f t="shared" si="7"/>
        <v>48.225</v>
      </c>
      <c r="K31" s="33">
        <v>150</v>
      </c>
      <c r="L31" s="33">
        <v>387</v>
      </c>
      <c r="M31" s="33">
        <v>0</v>
      </c>
      <c r="N31" s="33">
        <v>682</v>
      </c>
      <c r="O31" s="33">
        <v>1154</v>
      </c>
      <c r="P31" s="32">
        <f t="shared" si="8"/>
        <v>0.387596899224806</v>
      </c>
      <c r="Q31" s="49">
        <f t="shared" si="9"/>
        <v>0.371459694989107</v>
      </c>
      <c r="R31" s="52">
        <v>1.8</v>
      </c>
      <c r="S31" s="52">
        <f t="shared" si="10"/>
        <v>6.966</v>
      </c>
      <c r="T31" s="34">
        <v>0</v>
      </c>
      <c r="U31" s="53">
        <v>2380</v>
      </c>
      <c r="V31" s="47" t="s">
        <v>30</v>
      </c>
      <c r="W31" s="48" t="s">
        <v>31</v>
      </c>
    </row>
    <row r="32" ht="17.1" customHeight="1" spans="1:23">
      <c r="A32" s="8" t="s">
        <v>76</v>
      </c>
      <c r="B32" s="18" t="s">
        <v>88</v>
      </c>
      <c r="C32" s="10" t="s">
        <v>26</v>
      </c>
      <c r="D32" s="11">
        <v>45</v>
      </c>
      <c r="E32" s="12" t="s">
        <v>27</v>
      </c>
      <c r="F32" s="12" t="s">
        <v>27</v>
      </c>
      <c r="G32" s="8" t="s">
        <v>89</v>
      </c>
      <c r="H32" s="19" t="s">
        <v>79</v>
      </c>
      <c r="I32" s="26">
        <v>5.5</v>
      </c>
      <c r="J32" s="27">
        <f t="shared" si="7"/>
        <v>54.0475</v>
      </c>
      <c r="K32" s="33">
        <v>145</v>
      </c>
      <c r="L32" s="33">
        <v>418</v>
      </c>
      <c r="M32" s="33">
        <v>0</v>
      </c>
      <c r="N32" s="33">
        <v>663</v>
      </c>
      <c r="O32" s="33">
        <v>1156</v>
      </c>
      <c r="P32" s="32">
        <f t="shared" si="8"/>
        <v>0.34688995215311</v>
      </c>
      <c r="Q32" s="49">
        <f t="shared" si="9"/>
        <v>0.364485981308411</v>
      </c>
      <c r="R32" s="52">
        <v>1.9</v>
      </c>
      <c r="S32" s="52">
        <f t="shared" si="10"/>
        <v>7.942</v>
      </c>
      <c r="T32" s="34">
        <v>0</v>
      </c>
      <c r="U32" s="53">
        <v>2390</v>
      </c>
      <c r="V32" s="47" t="s">
        <v>30</v>
      </c>
      <c r="W32" s="48" t="s">
        <v>31</v>
      </c>
    </row>
    <row r="33" ht="17.1" customHeight="1" spans="1:23">
      <c r="A33" s="13" t="s">
        <v>90</v>
      </c>
      <c r="B33" s="14" t="s">
        <v>91</v>
      </c>
      <c r="C33" s="14" t="s">
        <v>26</v>
      </c>
      <c r="D33" s="15">
        <v>25</v>
      </c>
      <c r="E33" s="16" t="s">
        <v>27</v>
      </c>
      <c r="F33" s="16" t="s">
        <v>27</v>
      </c>
      <c r="G33" s="13" t="s">
        <v>92</v>
      </c>
      <c r="H33" s="16" t="s">
        <v>93</v>
      </c>
      <c r="I33" s="42">
        <v>3</v>
      </c>
      <c r="J33" s="36">
        <f t="shared" ref="J33:J52" si="11">1.645*I33+D33</f>
        <v>29.935</v>
      </c>
      <c r="K33" s="37">
        <v>170</v>
      </c>
      <c r="L33" s="37">
        <v>283</v>
      </c>
      <c r="M33" s="37">
        <v>100</v>
      </c>
      <c r="N33" s="37">
        <v>777</v>
      </c>
      <c r="O33" s="37">
        <v>997</v>
      </c>
      <c r="P33" s="43">
        <f t="shared" si="8"/>
        <v>0.443864229765013</v>
      </c>
      <c r="Q33" s="59">
        <f t="shared" si="9"/>
        <v>0.437993235625705</v>
      </c>
      <c r="R33" s="55">
        <v>2</v>
      </c>
      <c r="S33" s="56">
        <f>(L33+M33)*R33/100</f>
        <v>7.66</v>
      </c>
      <c r="T33" s="57">
        <v>0</v>
      </c>
      <c r="U33" s="58">
        <v>2335</v>
      </c>
      <c r="V33" s="47" t="s">
        <v>31</v>
      </c>
      <c r="W33" s="48" t="s">
        <v>94</v>
      </c>
    </row>
    <row r="34" ht="17.1" customHeight="1" spans="1:23">
      <c r="A34" s="13" t="s">
        <v>90</v>
      </c>
      <c r="B34" s="14" t="s">
        <v>95</v>
      </c>
      <c r="C34" s="14" t="s">
        <v>26</v>
      </c>
      <c r="D34" s="15">
        <v>30</v>
      </c>
      <c r="E34" s="16" t="s">
        <v>27</v>
      </c>
      <c r="F34" s="16" t="s">
        <v>27</v>
      </c>
      <c r="G34" s="13" t="s">
        <v>96</v>
      </c>
      <c r="H34" s="16" t="s">
        <v>93</v>
      </c>
      <c r="I34" s="42">
        <v>4</v>
      </c>
      <c r="J34" s="36">
        <f t="shared" si="11"/>
        <v>36.58</v>
      </c>
      <c r="K34" s="37">
        <v>170</v>
      </c>
      <c r="L34" s="37">
        <v>312</v>
      </c>
      <c r="M34" s="37">
        <v>93</v>
      </c>
      <c r="N34" s="37">
        <v>757</v>
      </c>
      <c r="O34" s="37">
        <v>995</v>
      </c>
      <c r="P34" s="43">
        <f t="shared" si="8"/>
        <v>0.419753086419753</v>
      </c>
      <c r="Q34" s="59">
        <f t="shared" si="9"/>
        <v>0.432077625570776</v>
      </c>
      <c r="R34" s="55">
        <v>2</v>
      </c>
      <c r="S34" s="56">
        <f>(L34+M34)*R34/100</f>
        <v>8.1</v>
      </c>
      <c r="T34" s="57">
        <v>0</v>
      </c>
      <c r="U34" s="58">
        <v>2335</v>
      </c>
      <c r="V34" s="47" t="s">
        <v>31</v>
      </c>
      <c r="W34" s="48" t="s">
        <v>94</v>
      </c>
    </row>
    <row r="35" ht="17.1" customHeight="1" spans="1:23">
      <c r="A35" s="13" t="s">
        <v>90</v>
      </c>
      <c r="B35" s="14" t="s">
        <v>97</v>
      </c>
      <c r="C35" s="14" t="s">
        <v>26</v>
      </c>
      <c r="D35" s="15">
        <v>35</v>
      </c>
      <c r="E35" s="16" t="s">
        <v>27</v>
      </c>
      <c r="F35" s="16" t="s">
        <v>27</v>
      </c>
      <c r="G35" s="13" t="s">
        <v>98</v>
      </c>
      <c r="H35" s="16" t="s">
        <v>93</v>
      </c>
      <c r="I35" s="42">
        <v>4.5</v>
      </c>
      <c r="J35" s="36">
        <f t="shared" si="11"/>
        <v>42.4025</v>
      </c>
      <c r="K35" s="37">
        <v>170</v>
      </c>
      <c r="L35" s="37">
        <v>340</v>
      </c>
      <c r="M35" s="37">
        <v>96</v>
      </c>
      <c r="N35" s="37">
        <v>725</v>
      </c>
      <c r="O35" s="37">
        <v>1001</v>
      </c>
      <c r="P35" s="43">
        <f t="shared" si="8"/>
        <v>0.389908256880734</v>
      </c>
      <c r="Q35" s="59">
        <f t="shared" si="9"/>
        <v>0.420046349942063</v>
      </c>
      <c r="R35" s="55">
        <v>2</v>
      </c>
      <c r="S35" s="56">
        <f>(L35+M35)*R35/100</f>
        <v>8.72</v>
      </c>
      <c r="T35" s="57">
        <v>0</v>
      </c>
      <c r="U35" s="58">
        <v>2340</v>
      </c>
      <c r="V35" s="47" t="s">
        <v>31</v>
      </c>
      <c r="W35" s="48" t="s">
        <v>94</v>
      </c>
    </row>
    <row r="36" ht="17.1" customHeight="1" spans="1:23">
      <c r="A36" s="13" t="s">
        <v>90</v>
      </c>
      <c r="B36" s="14" t="s">
        <v>99</v>
      </c>
      <c r="C36" s="14" t="s">
        <v>26</v>
      </c>
      <c r="D36" s="15">
        <v>40</v>
      </c>
      <c r="E36" s="16" t="s">
        <v>27</v>
      </c>
      <c r="F36" s="16" t="s">
        <v>27</v>
      </c>
      <c r="G36" s="13" t="s">
        <v>100</v>
      </c>
      <c r="H36" s="16" t="s">
        <v>93</v>
      </c>
      <c r="I36" s="42">
        <v>5</v>
      </c>
      <c r="J36" s="36">
        <f t="shared" si="11"/>
        <v>48.225</v>
      </c>
      <c r="K36" s="37">
        <v>160</v>
      </c>
      <c r="L36" s="37">
        <v>367</v>
      </c>
      <c r="M36" s="37">
        <v>92</v>
      </c>
      <c r="N36" s="37">
        <v>694</v>
      </c>
      <c r="O36" s="37">
        <v>1023</v>
      </c>
      <c r="P36" s="43">
        <f t="shared" si="8"/>
        <v>0.348583877995643</v>
      </c>
      <c r="Q36" s="59">
        <f t="shared" si="9"/>
        <v>0.404193360512522</v>
      </c>
      <c r="R36" s="55">
        <v>2</v>
      </c>
      <c r="S36" s="56">
        <f>(L36+M36)*R36/100</f>
        <v>9.18</v>
      </c>
      <c r="T36" s="57">
        <v>0</v>
      </c>
      <c r="U36" s="58">
        <v>2345</v>
      </c>
      <c r="V36" s="47" t="s">
        <v>31</v>
      </c>
      <c r="W36" s="48" t="s">
        <v>94</v>
      </c>
    </row>
    <row r="37" ht="17.1" customHeight="1" spans="1:23">
      <c r="A37" s="13" t="s">
        <v>90</v>
      </c>
      <c r="B37" s="14" t="s">
        <v>101</v>
      </c>
      <c r="C37" s="14" t="s">
        <v>26</v>
      </c>
      <c r="D37" s="15">
        <v>45</v>
      </c>
      <c r="E37" s="16" t="s">
        <v>27</v>
      </c>
      <c r="F37" s="16" t="s">
        <v>27</v>
      </c>
      <c r="G37" s="13" t="s">
        <v>102</v>
      </c>
      <c r="H37" s="16" t="s">
        <v>93</v>
      </c>
      <c r="I37" s="42">
        <v>5.5</v>
      </c>
      <c r="J37" s="36">
        <f t="shared" si="11"/>
        <v>54.0475</v>
      </c>
      <c r="K37" s="37">
        <v>155</v>
      </c>
      <c r="L37" s="37">
        <v>397</v>
      </c>
      <c r="M37" s="37">
        <v>87</v>
      </c>
      <c r="N37" s="37">
        <v>638</v>
      </c>
      <c r="O37" s="37">
        <v>1068</v>
      </c>
      <c r="P37" s="43">
        <f t="shared" si="8"/>
        <v>0.320247933884298</v>
      </c>
      <c r="Q37" s="59">
        <f t="shared" si="9"/>
        <v>0.373974208675264</v>
      </c>
      <c r="R37" s="55">
        <v>2</v>
      </c>
      <c r="S37" s="56">
        <f>(L37+M37)*R37/100</f>
        <v>9.68</v>
      </c>
      <c r="T37" s="57">
        <v>0</v>
      </c>
      <c r="U37" s="58">
        <v>2355</v>
      </c>
      <c r="V37" s="47" t="s">
        <v>31</v>
      </c>
      <c r="W37" s="48" t="s">
        <v>94</v>
      </c>
    </row>
    <row r="38" ht="15.75" customHeight="1" spans="1:23">
      <c r="A38" s="8" t="s">
        <v>24</v>
      </c>
      <c r="B38" s="18" t="s">
        <v>103</v>
      </c>
      <c r="C38" s="10" t="s">
        <v>26</v>
      </c>
      <c r="D38" s="11">
        <v>25</v>
      </c>
      <c r="E38" s="19" t="s">
        <v>104</v>
      </c>
      <c r="F38" s="12" t="s">
        <v>27</v>
      </c>
      <c r="G38" s="8" t="s">
        <v>105</v>
      </c>
      <c r="H38" s="19" t="s">
        <v>29</v>
      </c>
      <c r="I38" s="26">
        <v>3</v>
      </c>
      <c r="J38" s="27">
        <f t="shared" si="11"/>
        <v>29.935</v>
      </c>
      <c r="K38" s="33">
        <v>160</v>
      </c>
      <c r="L38" s="33">
        <v>251</v>
      </c>
      <c r="M38" s="33">
        <v>75</v>
      </c>
      <c r="N38" s="33">
        <v>778</v>
      </c>
      <c r="O38" s="33">
        <v>1074</v>
      </c>
      <c r="P38" s="32">
        <f t="shared" si="8"/>
        <v>0.49079754601227</v>
      </c>
      <c r="Q38" s="49">
        <f t="shared" si="9"/>
        <v>0.420086393088553</v>
      </c>
      <c r="R38" s="52">
        <v>2</v>
      </c>
      <c r="S38" s="51">
        <f t="shared" ref="S38:S57" si="12">(L38+M38)*(R38/100)</f>
        <v>6.52</v>
      </c>
      <c r="T38" s="34">
        <v>0</v>
      </c>
      <c r="U38" s="53">
        <v>2345</v>
      </c>
      <c r="V38" s="47" t="s">
        <v>30</v>
      </c>
      <c r="W38" s="48" t="s">
        <v>31</v>
      </c>
    </row>
    <row r="39" ht="15.75" customHeight="1" spans="1:23">
      <c r="A39" s="8" t="s">
        <v>24</v>
      </c>
      <c r="B39" s="18" t="s">
        <v>106</v>
      </c>
      <c r="C39" s="10" t="s">
        <v>26</v>
      </c>
      <c r="D39" s="11">
        <v>30</v>
      </c>
      <c r="E39" s="19" t="s">
        <v>104</v>
      </c>
      <c r="F39" s="12" t="s">
        <v>27</v>
      </c>
      <c r="G39" s="8" t="s">
        <v>107</v>
      </c>
      <c r="H39" s="19" t="s">
        <v>29</v>
      </c>
      <c r="I39" s="26">
        <v>4</v>
      </c>
      <c r="J39" s="27">
        <f t="shared" si="11"/>
        <v>36.58</v>
      </c>
      <c r="K39" s="33">
        <v>160</v>
      </c>
      <c r="L39" s="33">
        <v>282</v>
      </c>
      <c r="M39" s="33">
        <v>70</v>
      </c>
      <c r="N39" s="33">
        <v>758</v>
      </c>
      <c r="O39" s="33">
        <v>1068</v>
      </c>
      <c r="P39" s="32">
        <f t="shared" si="8"/>
        <v>0.454545454545455</v>
      </c>
      <c r="Q39" s="49">
        <f t="shared" si="9"/>
        <v>0.415115005476451</v>
      </c>
      <c r="R39" s="52">
        <v>2</v>
      </c>
      <c r="S39" s="51">
        <f t="shared" si="12"/>
        <v>7.04</v>
      </c>
      <c r="T39" s="34">
        <v>0</v>
      </c>
      <c r="U39" s="53">
        <v>2345</v>
      </c>
      <c r="V39" s="47" t="s">
        <v>30</v>
      </c>
      <c r="W39" s="48" t="s">
        <v>31</v>
      </c>
    </row>
    <row r="40" ht="15.75" spans="1:23">
      <c r="A40" s="8" t="s">
        <v>24</v>
      </c>
      <c r="B40" s="18" t="s">
        <v>108</v>
      </c>
      <c r="C40" s="10" t="s">
        <v>26</v>
      </c>
      <c r="D40" s="11">
        <v>35</v>
      </c>
      <c r="E40" s="19" t="s">
        <v>104</v>
      </c>
      <c r="F40" s="12" t="s">
        <v>27</v>
      </c>
      <c r="G40" s="8" t="s">
        <v>109</v>
      </c>
      <c r="H40" s="19" t="s">
        <v>29</v>
      </c>
      <c r="I40" s="26">
        <v>4.5</v>
      </c>
      <c r="J40" s="27">
        <f t="shared" si="11"/>
        <v>42.4025</v>
      </c>
      <c r="K40" s="33">
        <v>160</v>
      </c>
      <c r="L40" s="33">
        <v>312</v>
      </c>
      <c r="M40" s="33">
        <v>69</v>
      </c>
      <c r="N40" s="33">
        <v>728</v>
      </c>
      <c r="O40" s="33">
        <v>1074</v>
      </c>
      <c r="P40" s="32">
        <f t="shared" si="8"/>
        <v>0.41994750656168</v>
      </c>
      <c r="Q40" s="49">
        <f t="shared" si="9"/>
        <v>0.403995560488346</v>
      </c>
      <c r="R40" s="52">
        <v>2</v>
      </c>
      <c r="S40" s="51">
        <f t="shared" si="12"/>
        <v>7.62</v>
      </c>
      <c r="T40" s="34">
        <v>0</v>
      </c>
      <c r="U40" s="53">
        <v>2350</v>
      </c>
      <c r="V40" s="47" t="s">
        <v>30</v>
      </c>
      <c r="W40" s="48" t="s">
        <v>31</v>
      </c>
    </row>
    <row r="41" ht="15.75" spans="1:23">
      <c r="A41" s="8" t="s">
        <v>24</v>
      </c>
      <c r="B41" s="18" t="s">
        <v>110</v>
      </c>
      <c r="C41" s="10" t="s">
        <v>26</v>
      </c>
      <c r="D41" s="11">
        <v>40</v>
      </c>
      <c r="E41" s="19" t="s">
        <v>104</v>
      </c>
      <c r="F41" s="12" t="s">
        <v>27</v>
      </c>
      <c r="G41" s="8" t="s">
        <v>111</v>
      </c>
      <c r="H41" s="19" t="s">
        <v>29</v>
      </c>
      <c r="I41" s="26">
        <v>5</v>
      </c>
      <c r="J41" s="27">
        <f t="shared" si="11"/>
        <v>48.225</v>
      </c>
      <c r="K41" s="33">
        <v>160</v>
      </c>
      <c r="L41" s="33">
        <v>342</v>
      </c>
      <c r="M41" s="33">
        <v>70</v>
      </c>
      <c r="N41" s="33">
        <v>701</v>
      </c>
      <c r="O41" s="33">
        <v>1073</v>
      </c>
      <c r="P41" s="32">
        <f t="shared" si="8"/>
        <v>0.388349514563107</v>
      </c>
      <c r="Q41" s="49">
        <f t="shared" si="9"/>
        <v>0.395152198421646</v>
      </c>
      <c r="R41" s="52">
        <v>2</v>
      </c>
      <c r="S41" s="51">
        <f t="shared" si="12"/>
        <v>8.24</v>
      </c>
      <c r="T41" s="34">
        <v>0</v>
      </c>
      <c r="U41" s="53">
        <v>2355</v>
      </c>
      <c r="V41" s="47" t="s">
        <v>30</v>
      </c>
      <c r="W41" s="48" t="s">
        <v>31</v>
      </c>
    </row>
    <row r="42" ht="15.75" spans="1:23">
      <c r="A42" s="8" t="s">
        <v>24</v>
      </c>
      <c r="B42" s="18" t="s">
        <v>112</v>
      </c>
      <c r="C42" s="10" t="s">
        <v>26</v>
      </c>
      <c r="D42" s="11">
        <v>45</v>
      </c>
      <c r="E42" s="19" t="s">
        <v>104</v>
      </c>
      <c r="F42" s="12" t="s">
        <v>27</v>
      </c>
      <c r="G42" s="8" t="s">
        <v>113</v>
      </c>
      <c r="H42" s="19" t="s">
        <v>29</v>
      </c>
      <c r="I42" s="26">
        <v>5.5</v>
      </c>
      <c r="J42" s="27">
        <f t="shared" si="11"/>
        <v>54.0475</v>
      </c>
      <c r="K42" s="33">
        <v>155</v>
      </c>
      <c r="L42" s="33">
        <v>371</v>
      </c>
      <c r="M42" s="33">
        <v>71</v>
      </c>
      <c r="N42" s="33">
        <v>669</v>
      </c>
      <c r="O42" s="33">
        <v>1090</v>
      </c>
      <c r="P42" s="32">
        <f t="shared" si="8"/>
        <v>0.350678733031674</v>
      </c>
      <c r="Q42" s="49">
        <f t="shared" si="9"/>
        <v>0.380329732802729</v>
      </c>
      <c r="R42" s="52">
        <v>2.1</v>
      </c>
      <c r="S42" s="51">
        <f t="shared" si="12"/>
        <v>9.282</v>
      </c>
      <c r="T42" s="34">
        <v>0</v>
      </c>
      <c r="U42" s="53">
        <v>2365</v>
      </c>
      <c r="V42" s="47" t="s">
        <v>30</v>
      </c>
      <c r="W42" s="48" t="s">
        <v>31</v>
      </c>
    </row>
    <row r="43" ht="13.5" customHeight="1" spans="1:23">
      <c r="A43" s="13" t="s">
        <v>52</v>
      </c>
      <c r="B43" s="20" t="s">
        <v>114</v>
      </c>
      <c r="C43" s="14" t="s">
        <v>26</v>
      </c>
      <c r="D43" s="15">
        <v>25</v>
      </c>
      <c r="E43" s="21" t="s">
        <v>104</v>
      </c>
      <c r="F43" s="16" t="s">
        <v>27</v>
      </c>
      <c r="G43" s="13" t="s">
        <v>115</v>
      </c>
      <c r="H43" s="21" t="s">
        <v>116</v>
      </c>
      <c r="I43" s="42">
        <v>3</v>
      </c>
      <c r="J43" s="36">
        <f t="shared" si="11"/>
        <v>29.935</v>
      </c>
      <c r="K43" s="37">
        <v>170</v>
      </c>
      <c r="L43" s="37">
        <v>273</v>
      </c>
      <c r="M43" s="37">
        <v>73</v>
      </c>
      <c r="N43" s="37">
        <v>782</v>
      </c>
      <c r="O43" s="37">
        <v>1036</v>
      </c>
      <c r="P43" s="41">
        <v>0.491329479768786</v>
      </c>
      <c r="Q43" s="54">
        <f t="shared" si="9"/>
        <v>0.43014301430143</v>
      </c>
      <c r="R43" s="55">
        <v>2</v>
      </c>
      <c r="S43" s="56">
        <f t="shared" si="12"/>
        <v>6.92</v>
      </c>
      <c r="T43" s="57">
        <v>0</v>
      </c>
      <c r="U43" s="58">
        <v>2340</v>
      </c>
      <c r="V43" s="47" t="s">
        <v>30</v>
      </c>
      <c r="W43" s="48" t="s">
        <v>31</v>
      </c>
    </row>
    <row r="44" ht="15.75" spans="1:23">
      <c r="A44" s="13" t="s">
        <v>52</v>
      </c>
      <c r="B44" s="20" t="s">
        <v>117</v>
      </c>
      <c r="C44" s="14" t="s">
        <v>26</v>
      </c>
      <c r="D44" s="15">
        <v>30</v>
      </c>
      <c r="E44" s="21" t="s">
        <v>104</v>
      </c>
      <c r="F44" s="16" t="s">
        <v>27</v>
      </c>
      <c r="G44" s="13" t="s">
        <v>118</v>
      </c>
      <c r="H44" s="21" t="s">
        <v>116</v>
      </c>
      <c r="I44" s="42">
        <v>4</v>
      </c>
      <c r="J44" s="36">
        <f t="shared" si="11"/>
        <v>36.58</v>
      </c>
      <c r="K44" s="37">
        <v>170</v>
      </c>
      <c r="L44" s="37">
        <v>302</v>
      </c>
      <c r="M44" s="37">
        <v>71</v>
      </c>
      <c r="N44" s="37">
        <v>762</v>
      </c>
      <c r="O44" s="37">
        <v>1027</v>
      </c>
      <c r="P44" s="41">
        <v>0.455764075067024</v>
      </c>
      <c r="Q44" s="54">
        <f t="shared" si="9"/>
        <v>0.42593627724986</v>
      </c>
      <c r="R44" s="55">
        <v>2</v>
      </c>
      <c r="S44" s="56">
        <f t="shared" si="12"/>
        <v>7.46</v>
      </c>
      <c r="T44" s="57">
        <v>0</v>
      </c>
      <c r="U44" s="58">
        <v>2340</v>
      </c>
      <c r="V44" s="47" t="s">
        <v>30</v>
      </c>
      <c r="W44" s="48" t="s">
        <v>31</v>
      </c>
    </row>
    <row r="45" ht="15.75" spans="1:23">
      <c r="A45" s="13" t="s">
        <v>52</v>
      </c>
      <c r="B45" s="20" t="s">
        <v>119</v>
      </c>
      <c r="C45" s="14" t="s">
        <v>26</v>
      </c>
      <c r="D45" s="15">
        <v>35</v>
      </c>
      <c r="E45" s="21" t="s">
        <v>104</v>
      </c>
      <c r="F45" s="16" t="s">
        <v>27</v>
      </c>
      <c r="G45" s="13" t="s">
        <v>120</v>
      </c>
      <c r="H45" s="21" t="s">
        <v>116</v>
      </c>
      <c r="I45" s="42">
        <v>4.5</v>
      </c>
      <c r="J45" s="36">
        <f t="shared" si="11"/>
        <v>42.4025</v>
      </c>
      <c r="K45" s="37">
        <v>170</v>
      </c>
      <c r="L45" s="37">
        <v>332</v>
      </c>
      <c r="M45" s="37">
        <v>68</v>
      </c>
      <c r="N45" s="37">
        <v>744</v>
      </c>
      <c r="O45" s="37">
        <v>1023</v>
      </c>
      <c r="P45" s="41">
        <v>0.425</v>
      </c>
      <c r="Q45" s="54">
        <f t="shared" si="9"/>
        <v>0.421052631578947</v>
      </c>
      <c r="R45" s="55">
        <v>2</v>
      </c>
      <c r="S45" s="56">
        <f t="shared" si="12"/>
        <v>8</v>
      </c>
      <c r="T45" s="57">
        <v>0</v>
      </c>
      <c r="U45" s="58">
        <v>2345</v>
      </c>
      <c r="V45" s="47" t="s">
        <v>30</v>
      </c>
      <c r="W45" s="48" t="s">
        <v>31</v>
      </c>
    </row>
    <row r="46" ht="15.75" spans="1:23">
      <c r="A46" s="13" t="s">
        <v>52</v>
      </c>
      <c r="B46" s="20" t="s">
        <v>121</v>
      </c>
      <c r="C46" s="14" t="s">
        <v>26</v>
      </c>
      <c r="D46" s="15">
        <v>40</v>
      </c>
      <c r="E46" s="21" t="s">
        <v>104</v>
      </c>
      <c r="F46" s="16" t="s">
        <v>27</v>
      </c>
      <c r="G46" s="13" t="s">
        <v>122</v>
      </c>
      <c r="H46" s="21" t="s">
        <v>116</v>
      </c>
      <c r="I46" s="42">
        <v>5</v>
      </c>
      <c r="J46" s="36">
        <f t="shared" si="11"/>
        <v>48.225</v>
      </c>
      <c r="K46" s="37">
        <v>170</v>
      </c>
      <c r="L46" s="37">
        <v>364</v>
      </c>
      <c r="M46" s="37">
        <v>69</v>
      </c>
      <c r="N46" s="37">
        <v>717</v>
      </c>
      <c r="O46" s="37">
        <v>1022</v>
      </c>
      <c r="P46" s="41">
        <v>0.392609699769053</v>
      </c>
      <c r="Q46" s="54">
        <f t="shared" si="9"/>
        <v>0.412305922944221</v>
      </c>
      <c r="R46" s="55">
        <v>2</v>
      </c>
      <c r="S46" s="56">
        <f t="shared" si="12"/>
        <v>8.66</v>
      </c>
      <c r="T46" s="57">
        <v>0</v>
      </c>
      <c r="U46" s="58">
        <v>2350</v>
      </c>
      <c r="V46" s="47" t="s">
        <v>30</v>
      </c>
      <c r="W46" s="48" t="s">
        <v>31</v>
      </c>
    </row>
    <row r="47" ht="15.75" spans="1:23">
      <c r="A47" s="13" t="s">
        <v>52</v>
      </c>
      <c r="B47" s="20" t="s">
        <v>123</v>
      </c>
      <c r="C47" s="14" t="s">
        <v>26</v>
      </c>
      <c r="D47" s="15">
        <v>45</v>
      </c>
      <c r="E47" s="21" t="s">
        <v>104</v>
      </c>
      <c r="F47" s="16" t="s">
        <v>27</v>
      </c>
      <c r="G47" s="13" t="s">
        <v>124</v>
      </c>
      <c r="H47" s="21" t="s">
        <v>116</v>
      </c>
      <c r="I47" s="42">
        <v>5.5</v>
      </c>
      <c r="J47" s="36">
        <f t="shared" si="11"/>
        <v>54.0475</v>
      </c>
      <c r="K47" s="37">
        <v>160</v>
      </c>
      <c r="L47" s="37">
        <v>393</v>
      </c>
      <c r="M47" s="37">
        <v>69</v>
      </c>
      <c r="N47" s="37">
        <v>693</v>
      </c>
      <c r="O47" s="37">
        <v>1036</v>
      </c>
      <c r="P47" s="41">
        <v>0.346320346320346</v>
      </c>
      <c r="Q47" s="54">
        <f t="shared" si="9"/>
        <v>0.40080971659919</v>
      </c>
      <c r="R47" s="55">
        <v>2</v>
      </c>
      <c r="S47" s="56">
        <f t="shared" si="12"/>
        <v>9.24</v>
      </c>
      <c r="T47" s="57">
        <v>0</v>
      </c>
      <c r="U47" s="58">
        <v>2360</v>
      </c>
      <c r="V47" s="47" t="s">
        <v>30</v>
      </c>
      <c r="W47" s="48" t="s">
        <v>31</v>
      </c>
    </row>
    <row r="48" ht="15.75" spans="1:23">
      <c r="A48" s="8" t="s">
        <v>24</v>
      </c>
      <c r="B48" s="18" t="s">
        <v>125</v>
      </c>
      <c r="C48" s="10" t="s">
        <v>26</v>
      </c>
      <c r="D48" s="11">
        <v>25</v>
      </c>
      <c r="E48" s="19" t="s">
        <v>126</v>
      </c>
      <c r="F48" s="12" t="s">
        <v>27</v>
      </c>
      <c r="G48" s="8" t="s">
        <v>127</v>
      </c>
      <c r="H48" s="19" t="s">
        <v>29</v>
      </c>
      <c r="I48" s="26">
        <v>3</v>
      </c>
      <c r="J48" s="27">
        <f t="shared" si="11"/>
        <v>29.935</v>
      </c>
      <c r="K48" s="33">
        <v>160</v>
      </c>
      <c r="L48" s="33">
        <v>257</v>
      </c>
      <c r="M48" s="33">
        <v>68</v>
      </c>
      <c r="N48" s="33">
        <v>778</v>
      </c>
      <c r="O48" s="33">
        <v>1075</v>
      </c>
      <c r="P48" s="32">
        <v>0.492307692307692</v>
      </c>
      <c r="Q48" s="49">
        <f t="shared" si="9"/>
        <v>0.419859686994064</v>
      </c>
      <c r="R48" s="52">
        <v>2</v>
      </c>
      <c r="S48" s="51">
        <f t="shared" si="12"/>
        <v>6.5</v>
      </c>
      <c r="T48" s="34">
        <v>0</v>
      </c>
      <c r="U48" s="53">
        <v>2345</v>
      </c>
      <c r="V48" s="47" t="s">
        <v>30</v>
      </c>
      <c r="W48" s="48" t="s">
        <v>31</v>
      </c>
    </row>
    <row r="49" ht="15.75" spans="1:23">
      <c r="A49" s="8" t="s">
        <v>24</v>
      </c>
      <c r="B49" s="18" t="s">
        <v>128</v>
      </c>
      <c r="C49" s="10" t="s">
        <v>26</v>
      </c>
      <c r="D49" s="11">
        <v>30</v>
      </c>
      <c r="E49" s="19" t="s">
        <v>126</v>
      </c>
      <c r="F49" s="12" t="s">
        <v>27</v>
      </c>
      <c r="G49" s="8" t="s">
        <v>129</v>
      </c>
      <c r="H49" s="19" t="s">
        <v>29</v>
      </c>
      <c r="I49" s="26">
        <v>4</v>
      </c>
      <c r="J49" s="27">
        <f t="shared" si="11"/>
        <v>36.58</v>
      </c>
      <c r="K49" s="33">
        <v>160</v>
      </c>
      <c r="L49" s="33">
        <v>287</v>
      </c>
      <c r="M49" s="33">
        <v>63</v>
      </c>
      <c r="N49" s="33">
        <v>759</v>
      </c>
      <c r="O49" s="33">
        <v>1069</v>
      </c>
      <c r="P49" s="32">
        <v>0.457142857142857</v>
      </c>
      <c r="Q49" s="49">
        <f t="shared" si="9"/>
        <v>0.415207877461707</v>
      </c>
      <c r="R49" s="52">
        <v>2</v>
      </c>
      <c r="S49" s="51">
        <f t="shared" si="12"/>
        <v>7</v>
      </c>
      <c r="T49" s="34">
        <v>0</v>
      </c>
      <c r="U49" s="53">
        <v>2345</v>
      </c>
      <c r="V49" s="47" t="s">
        <v>30</v>
      </c>
      <c r="W49" s="48" t="s">
        <v>31</v>
      </c>
    </row>
    <row r="50" ht="15.75" spans="1:23">
      <c r="A50" s="8" t="s">
        <v>24</v>
      </c>
      <c r="B50" s="18" t="s">
        <v>130</v>
      </c>
      <c r="C50" s="10" t="s">
        <v>26</v>
      </c>
      <c r="D50" s="11">
        <v>35</v>
      </c>
      <c r="E50" s="19" t="s">
        <v>126</v>
      </c>
      <c r="F50" s="12" t="s">
        <v>27</v>
      </c>
      <c r="G50" s="8" t="s">
        <v>131</v>
      </c>
      <c r="H50" s="19" t="s">
        <v>29</v>
      </c>
      <c r="I50" s="26">
        <v>4.5</v>
      </c>
      <c r="J50" s="27">
        <f t="shared" si="11"/>
        <v>42.4025</v>
      </c>
      <c r="K50" s="33">
        <v>160</v>
      </c>
      <c r="L50" s="33">
        <v>317</v>
      </c>
      <c r="M50" s="33">
        <v>65</v>
      </c>
      <c r="N50" s="33">
        <v>727</v>
      </c>
      <c r="O50" s="33">
        <v>1073</v>
      </c>
      <c r="P50" s="32">
        <v>0.418848167539267</v>
      </c>
      <c r="Q50" s="49">
        <f t="shared" si="9"/>
        <v>0.403888888888889</v>
      </c>
      <c r="R50" s="52">
        <v>2</v>
      </c>
      <c r="S50" s="51">
        <f t="shared" si="12"/>
        <v>7.64</v>
      </c>
      <c r="T50" s="34">
        <v>0</v>
      </c>
      <c r="U50" s="53">
        <v>2350</v>
      </c>
      <c r="V50" s="47" t="s">
        <v>30</v>
      </c>
      <c r="W50" s="48" t="s">
        <v>31</v>
      </c>
    </row>
    <row r="51" ht="15.75" spans="1:23">
      <c r="A51" s="8" t="s">
        <v>24</v>
      </c>
      <c r="B51" s="18" t="s">
        <v>132</v>
      </c>
      <c r="C51" s="10" t="s">
        <v>26</v>
      </c>
      <c r="D51" s="11">
        <v>40</v>
      </c>
      <c r="E51" s="19" t="s">
        <v>126</v>
      </c>
      <c r="F51" s="12" t="s">
        <v>27</v>
      </c>
      <c r="G51" s="8" t="s">
        <v>133</v>
      </c>
      <c r="H51" s="19" t="s">
        <v>29</v>
      </c>
      <c r="I51" s="26">
        <v>5</v>
      </c>
      <c r="J51" s="27">
        <f t="shared" si="11"/>
        <v>48.225</v>
      </c>
      <c r="K51" s="33">
        <v>160</v>
      </c>
      <c r="L51" s="33">
        <v>347</v>
      </c>
      <c r="M51" s="33">
        <v>66</v>
      </c>
      <c r="N51" s="33">
        <v>701</v>
      </c>
      <c r="O51" s="33">
        <v>1073</v>
      </c>
      <c r="P51" s="32">
        <v>0.387409200968523</v>
      </c>
      <c r="Q51" s="49">
        <f t="shared" si="9"/>
        <v>0.395152198421646</v>
      </c>
      <c r="R51" s="52">
        <v>2</v>
      </c>
      <c r="S51" s="51">
        <f t="shared" si="12"/>
        <v>8.26</v>
      </c>
      <c r="T51" s="34">
        <v>0</v>
      </c>
      <c r="U51" s="53">
        <v>2355</v>
      </c>
      <c r="V51" s="47" t="s">
        <v>30</v>
      </c>
      <c r="W51" s="48" t="s">
        <v>31</v>
      </c>
    </row>
    <row r="52" ht="15.75" spans="1:23">
      <c r="A52" s="8" t="s">
        <v>24</v>
      </c>
      <c r="B52" s="18" t="s">
        <v>134</v>
      </c>
      <c r="C52" s="10" t="s">
        <v>26</v>
      </c>
      <c r="D52" s="11">
        <v>45</v>
      </c>
      <c r="E52" s="19" t="s">
        <v>126</v>
      </c>
      <c r="F52" s="12" t="s">
        <v>27</v>
      </c>
      <c r="G52" s="8" t="s">
        <v>135</v>
      </c>
      <c r="H52" s="19" t="s">
        <v>29</v>
      </c>
      <c r="I52" s="26">
        <v>5.5</v>
      </c>
      <c r="J52" s="27">
        <f t="shared" si="11"/>
        <v>54.0475</v>
      </c>
      <c r="K52" s="33">
        <v>155</v>
      </c>
      <c r="L52" s="33">
        <v>377</v>
      </c>
      <c r="M52" s="33">
        <v>67</v>
      </c>
      <c r="N52" s="33">
        <v>668</v>
      </c>
      <c r="O52" s="33">
        <v>1089</v>
      </c>
      <c r="P52" s="32">
        <v>0.349099099099099</v>
      </c>
      <c r="Q52" s="49">
        <f t="shared" si="9"/>
        <v>0.380193511667615</v>
      </c>
      <c r="R52" s="52">
        <v>2.1</v>
      </c>
      <c r="S52" s="51">
        <f t="shared" si="12"/>
        <v>9.324</v>
      </c>
      <c r="T52" s="34">
        <v>0</v>
      </c>
      <c r="U52" s="53">
        <v>2365</v>
      </c>
      <c r="V52" s="47" t="s">
        <v>30</v>
      </c>
      <c r="W52" s="48" t="s">
        <v>31</v>
      </c>
    </row>
    <row r="53" ht="15.75" spans="1:23">
      <c r="A53" s="13" t="s">
        <v>52</v>
      </c>
      <c r="B53" s="20" t="s">
        <v>136</v>
      </c>
      <c r="C53" s="14" t="s">
        <v>26</v>
      </c>
      <c r="D53" s="15">
        <v>25</v>
      </c>
      <c r="E53" s="21" t="s">
        <v>126</v>
      </c>
      <c r="F53" s="16" t="s">
        <v>27</v>
      </c>
      <c r="G53" s="13" t="s">
        <v>137</v>
      </c>
      <c r="H53" s="21" t="s">
        <v>116</v>
      </c>
      <c r="I53" s="13">
        <v>3</v>
      </c>
      <c r="J53" s="44">
        <v>29.935</v>
      </c>
      <c r="K53" s="37">
        <v>170</v>
      </c>
      <c r="L53" s="37">
        <v>276</v>
      </c>
      <c r="M53" s="37">
        <v>69</v>
      </c>
      <c r="N53" s="37">
        <v>782</v>
      </c>
      <c r="O53" s="37">
        <v>1036</v>
      </c>
      <c r="P53" s="41">
        <v>0.492753623188406</v>
      </c>
      <c r="Q53" s="54">
        <f t="shared" ref="Q53:Q77" si="13">N53/(N53+O53)</f>
        <v>0.43014301430143</v>
      </c>
      <c r="R53" s="55">
        <v>2</v>
      </c>
      <c r="S53" s="56">
        <f t="shared" si="12"/>
        <v>6.9</v>
      </c>
      <c r="T53" s="57">
        <v>0</v>
      </c>
      <c r="U53" s="58">
        <v>2340</v>
      </c>
      <c r="V53" s="47" t="s">
        <v>30</v>
      </c>
      <c r="W53" s="48" t="s">
        <v>31</v>
      </c>
    </row>
    <row r="54" ht="15.75" spans="1:23">
      <c r="A54" s="13" t="s">
        <v>52</v>
      </c>
      <c r="B54" s="20" t="s">
        <v>138</v>
      </c>
      <c r="C54" s="14" t="s">
        <v>26</v>
      </c>
      <c r="D54" s="15">
        <v>30</v>
      </c>
      <c r="E54" s="21" t="s">
        <v>126</v>
      </c>
      <c r="F54" s="16" t="s">
        <v>27</v>
      </c>
      <c r="G54" s="13" t="s">
        <v>139</v>
      </c>
      <c r="H54" s="21" t="s">
        <v>116</v>
      </c>
      <c r="I54" s="13">
        <v>4</v>
      </c>
      <c r="J54" s="44">
        <v>36.58</v>
      </c>
      <c r="K54" s="37">
        <v>170</v>
      </c>
      <c r="L54" s="37">
        <v>308</v>
      </c>
      <c r="M54" s="37">
        <v>63</v>
      </c>
      <c r="N54" s="37">
        <v>763</v>
      </c>
      <c r="O54" s="37">
        <v>1028</v>
      </c>
      <c r="P54" s="41">
        <v>0.45822102425876</v>
      </c>
      <c r="Q54" s="54">
        <f t="shared" si="13"/>
        <v>0.426018983807929</v>
      </c>
      <c r="R54" s="55">
        <v>2</v>
      </c>
      <c r="S54" s="56">
        <f t="shared" si="12"/>
        <v>7.42</v>
      </c>
      <c r="T54" s="57">
        <v>0</v>
      </c>
      <c r="U54" s="58">
        <v>2340</v>
      </c>
      <c r="V54" s="47" t="s">
        <v>30</v>
      </c>
      <c r="W54" s="48" t="s">
        <v>31</v>
      </c>
    </row>
    <row r="55" ht="15.75" spans="1:23">
      <c r="A55" s="13" t="s">
        <v>52</v>
      </c>
      <c r="B55" s="20" t="s">
        <v>140</v>
      </c>
      <c r="C55" s="14" t="s">
        <v>26</v>
      </c>
      <c r="D55" s="15">
        <v>35</v>
      </c>
      <c r="E55" s="21" t="s">
        <v>126</v>
      </c>
      <c r="F55" s="16" t="s">
        <v>27</v>
      </c>
      <c r="G55" s="13" t="s">
        <v>141</v>
      </c>
      <c r="H55" s="21" t="s">
        <v>116</v>
      </c>
      <c r="I55" s="13">
        <v>4.5</v>
      </c>
      <c r="J55" s="44">
        <v>42.4025</v>
      </c>
      <c r="K55" s="37">
        <v>170</v>
      </c>
      <c r="L55" s="37">
        <v>337</v>
      </c>
      <c r="M55" s="37">
        <v>64</v>
      </c>
      <c r="N55" s="37">
        <v>743</v>
      </c>
      <c r="O55" s="37">
        <v>1023</v>
      </c>
      <c r="P55" s="41">
        <v>0.423940149625935</v>
      </c>
      <c r="Q55" s="54">
        <f t="shared" si="13"/>
        <v>0.420724801812005</v>
      </c>
      <c r="R55" s="55">
        <v>2</v>
      </c>
      <c r="S55" s="56">
        <f t="shared" si="12"/>
        <v>8.02</v>
      </c>
      <c r="T55" s="57">
        <v>0</v>
      </c>
      <c r="U55" s="58">
        <v>2345</v>
      </c>
      <c r="V55" s="47" t="s">
        <v>30</v>
      </c>
      <c r="W55" s="48" t="s">
        <v>31</v>
      </c>
    </row>
    <row r="56" ht="15.75" spans="1:23">
      <c r="A56" s="13" t="s">
        <v>52</v>
      </c>
      <c r="B56" s="20" t="s">
        <v>142</v>
      </c>
      <c r="C56" s="14" t="s">
        <v>26</v>
      </c>
      <c r="D56" s="15">
        <v>40</v>
      </c>
      <c r="E56" s="21" t="s">
        <v>126</v>
      </c>
      <c r="F56" s="16" t="s">
        <v>27</v>
      </c>
      <c r="G56" s="13" t="s">
        <v>143</v>
      </c>
      <c r="H56" s="21" t="s">
        <v>116</v>
      </c>
      <c r="I56" s="13">
        <v>5</v>
      </c>
      <c r="J56" s="44">
        <v>48.225</v>
      </c>
      <c r="K56" s="37">
        <v>170</v>
      </c>
      <c r="L56" s="37">
        <v>368</v>
      </c>
      <c r="M56" s="37">
        <v>65</v>
      </c>
      <c r="N56" s="37">
        <v>716</v>
      </c>
      <c r="O56" s="37">
        <v>1022</v>
      </c>
      <c r="P56" s="41">
        <v>0.392609699769053</v>
      </c>
      <c r="Q56" s="54">
        <f t="shared" si="13"/>
        <v>0.411967779056387</v>
      </c>
      <c r="R56" s="55">
        <v>2</v>
      </c>
      <c r="S56" s="56">
        <f t="shared" si="12"/>
        <v>8.66</v>
      </c>
      <c r="T56" s="57">
        <v>0</v>
      </c>
      <c r="U56" s="58">
        <v>2350</v>
      </c>
      <c r="V56" s="47" t="s">
        <v>30</v>
      </c>
      <c r="W56" s="48" t="s">
        <v>31</v>
      </c>
    </row>
    <row r="57" ht="15.75" spans="1:23">
      <c r="A57" s="13" t="s">
        <v>52</v>
      </c>
      <c r="B57" s="20" t="s">
        <v>144</v>
      </c>
      <c r="C57" s="14" t="s">
        <v>26</v>
      </c>
      <c r="D57" s="15">
        <v>45</v>
      </c>
      <c r="E57" s="21" t="s">
        <v>126</v>
      </c>
      <c r="F57" s="16" t="s">
        <v>27</v>
      </c>
      <c r="G57" s="13" t="s">
        <v>145</v>
      </c>
      <c r="H57" s="21" t="s">
        <v>116</v>
      </c>
      <c r="I57" s="13">
        <v>5.5</v>
      </c>
      <c r="J57" s="44">
        <v>54.0475</v>
      </c>
      <c r="K57" s="37">
        <v>160</v>
      </c>
      <c r="L57" s="37">
        <v>397</v>
      </c>
      <c r="M57" s="37">
        <v>65</v>
      </c>
      <c r="N57" s="37">
        <v>693</v>
      </c>
      <c r="O57" s="37">
        <v>1036</v>
      </c>
      <c r="P57" s="41">
        <v>0.346320346320346</v>
      </c>
      <c r="Q57" s="54">
        <f t="shared" si="13"/>
        <v>0.40080971659919</v>
      </c>
      <c r="R57" s="55">
        <v>2</v>
      </c>
      <c r="S57" s="56">
        <f t="shared" si="12"/>
        <v>9.24</v>
      </c>
      <c r="T57" s="57">
        <v>0</v>
      </c>
      <c r="U57" s="58">
        <v>2360</v>
      </c>
      <c r="V57" s="47" t="s">
        <v>30</v>
      </c>
      <c r="W57" s="48" t="s">
        <v>31</v>
      </c>
    </row>
    <row r="58" s="1" customFormat="1" ht="13.5" customHeight="1" spans="1:23">
      <c r="A58" s="8" t="s">
        <v>52</v>
      </c>
      <c r="B58" s="18" t="s">
        <v>146</v>
      </c>
      <c r="C58" s="18" t="s">
        <v>26</v>
      </c>
      <c r="D58" s="11">
        <v>25</v>
      </c>
      <c r="E58" s="19" t="s">
        <v>104</v>
      </c>
      <c r="F58" s="22">
        <v>0.08</v>
      </c>
      <c r="G58" s="8" t="s">
        <v>147</v>
      </c>
      <c r="H58" s="19" t="s">
        <v>116</v>
      </c>
      <c r="I58" s="26">
        <v>3</v>
      </c>
      <c r="J58" s="27">
        <f t="shared" ref="J58:J77" si="14">1.645*I58+D58</f>
        <v>29.935</v>
      </c>
      <c r="K58" s="33">
        <v>170</v>
      </c>
      <c r="L58" s="33">
        <v>273</v>
      </c>
      <c r="M58" s="33">
        <v>45</v>
      </c>
      <c r="N58" s="33">
        <v>782</v>
      </c>
      <c r="O58" s="33">
        <v>1036</v>
      </c>
      <c r="P58" s="32">
        <f t="shared" ref="P53:P77" si="15">K58/(L58+M58)</f>
        <v>0.534591194968553</v>
      </c>
      <c r="Q58" s="49">
        <f t="shared" si="13"/>
        <v>0.43014301430143</v>
      </c>
      <c r="R58" s="52">
        <v>2</v>
      </c>
      <c r="S58" s="51">
        <f>(L58+M58+T58)*(R58/100)</f>
        <v>6.9136</v>
      </c>
      <c r="T58" s="34">
        <v>27.68</v>
      </c>
      <c r="U58" s="53">
        <v>2340</v>
      </c>
      <c r="V58" s="47" t="s">
        <v>30</v>
      </c>
      <c r="W58" s="48" t="s">
        <v>31</v>
      </c>
    </row>
    <row r="59" s="1" customFormat="1" ht="15.75" spans="1:23">
      <c r="A59" s="8" t="s">
        <v>52</v>
      </c>
      <c r="B59" s="18" t="s">
        <v>148</v>
      </c>
      <c r="C59" s="18" t="s">
        <v>26</v>
      </c>
      <c r="D59" s="11">
        <v>30</v>
      </c>
      <c r="E59" s="19" t="s">
        <v>104</v>
      </c>
      <c r="F59" s="22">
        <v>0.08</v>
      </c>
      <c r="G59" s="8" t="s">
        <v>149</v>
      </c>
      <c r="H59" s="19" t="s">
        <v>116</v>
      </c>
      <c r="I59" s="26">
        <v>4</v>
      </c>
      <c r="J59" s="27">
        <f t="shared" si="14"/>
        <v>36.58</v>
      </c>
      <c r="K59" s="33">
        <v>170</v>
      </c>
      <c r="L59" s="33">
        <v>302</v>
      </c>
      <c r="M59" s="33">
        <v>41</v>
      </c>
      <c r="N59" s="33">
        <v>762</v>
      </c>
      <c r="O59" s="33">
        <v>1027</v>
      </c>
      <c r="P59" s="32">
        <f t="shared" si="15"/>
        <v>0.495626822157434</v>
      </c>
      <c r="Q59" s="49">
        <f t="shared" si="13"/>
        <v>0.42593627724986</v>
      </c>
      <c r="R59" s="52">
        <v>2</v>
      </c>
      <c r="S59" s="51">
        <f>(L59+M59+T59)*(R59/100)</f>
        <v>7.4568</v>
      </c>
      <c r="T59" s="34">
        <v>29.84</v>
      </c>
      <c r="U59" s="53">
        <v>2340</v>
      </c>
      <c r="V59" s="47" t="s">
        <v>30</v>
      </c>
      <c r="W59" s="48" t="s">
        <v>31</v>
      </c>
    </row>
    <row r="60" s="1" customFormat="1" ht="15.75" spans="1:23">
      <c r="A60" s="8" t="s">
        <v>52</v>
      </c>
      <c r="B60" s="18" t="s">
        <v>150</v>
      </c>
      <c r="C60" s="18" t="s">
        <v>26</v>
      </c>
      <c r="D60" s="11">
        <v>35</v>
      </c>
      <c r="E60" s="19" t="s">
        <v>104</v>
      </c>
      <c r="F60" s="22">
        <v>0.08</v>
      </c>
      <c r="G60" s="8" t="s">
        <v>151</v>
      </c>
      <c r="H60" s="19" t="s">
        <v>116</v>
      </c>
      <c r="I60" s="26">
        <v>4.5</v>
      </c>
      <c r="J60" s="27">
        <f t="shared" si="14"/>
        <v>42.4025</v>
      </c>
      <c r="K60" s="33">
        <v>170</v>
      </c>
      <c r="L60" s="33">
        <v>332</v>
      </c>
      <c r="M60" s="33">
        <v>36</v>
      </c>
      <c r="N60" s="33">
        <v>744</v>
      </c>
      <c r="O60" s="33">
        <v>1023</v>
      </c>
      <c r="P60" s="32">
        <f t="shared" si="15"/>
        <v>0.46195652173913</v>
      </c>
      <c r="Q60" s="49">
        <f t="shared" si="13"/>
        <v>0.421052631578947</v>
      </c>
      <c r="R60" s="52">
        <v>2</v>
      </c>
      <c r="S60" s="51">
        <f t="shared" ref="S59:S77" si="16">(L60+M60+T60)*(R60/100)</f>
        <v>8</v>
      </c>
      <c r="T60" s="34">
        <v>32</v>
      </c>
      <c r="U60" s="53">
        <v>2345</v>
      </c>
      <c r="V60" s="47" t="s">
        <v>30</v>
      </c>
      <c r="W60" s="48" t="s">
        <v>31</v>
      </c>
    </row>
    <row r="61" s="1" customFormat="1" ht="15.75" spans="1:23">
      <c r="A61" s="8" t="s">
        <v>52</v>
      </c>
      <c r="B61" s="18" t="s">
        <v>152</v>
      </c>
      <c r="C61" s="18" t="s">
        <v>26</v>
      </c>
      <c r="D61" s="11">
        <v>40</v>
      </c>
      <c r="E61" s="19" t="s">
        <v>104</v>
      </c>
      <c r="F61" s="22">
        <v>0.08</v>
      </c>
      <c r="G61" s="8" t="s">
        <v>153</v>
      </c>
      <c r="H61" s="19" t="s">
        <v>116</v>
      </c>
      <c r="I61" s="26">
        <v>5</v>
      </c>
      <c r="J61" s="27">
        <f t="shared" si="14"/>
        <v>48.225</v>
      </c>
      <c r="K61" s="33">
        <v>170</v>
      </c>
      <c r="L61" s="33">
        <v>364</v>
      </c>
      <c r="M61" s="33">
        <v>34</v>
      </c>
      <c r="N61" s="33">
        <v>717</v>
      </c>
      <c r="O61" s="33">
        <v>1022</v>
      </c>
      <c r="P61" s="32">
        <f t="shared" si="15"/>
        <v>0.42713567839196</v>
      </c>
      <c r="Q61" s="49">
        <f t="shared" si="13"/>
        <v>0.412305922944221</v>
      </c>
      <c r="R61" s="52">
        <v>2</v>
      </c>
      <c r="S61" s="51">
        <f t="shared" si="16"/>
        <v>8.6528</v>
      </c>
      <c r="T61" s="34">
        <v>34.64</v>
      </c>
      <c r="U61" s="53">
        <v>2350</v>
      </c>
      <c r="V61" s="47" t="s">
        <v>30</v>
      </c>
      <c r="W61" s="48" t="s">
        <v>31</v>
      </c>
    </row>
    <row r="62" s="1" customFormat="1" ht="15.75" spans="1:23">
      <c r="A62" s="8" t="s">
        <v>52</v>
      </c>
      <c r="B62" s="18" t="s">
        <v>154</v>
      </c>
      <c r="C62" s="18" t="s">
        <v>26</v>
      </c>
      <c r="D62" s="11">
        <v>45</v>
      </c>
      <c r="E62" s="19" t="s">
        <v>104</v>
      </c>
      <c r="F62" s="22">
        <v>0.08</v>
      </c>
      <c r="G62" s="8" t="s">
        <v>155</v>
      </c>
      <c r="H62" s="19" t="s">
        <v>116</v>
      </c>
      <c r="I62" s="26">
        <v>5.5</v>
      </c>
      <c r="J62" s="27">
        <f t="shared" si="14"/>
        <v>54.0475</v>
      </c>
      <c r="K62" s="33">
        <v>160</v>
      </c>
      <c r="L62" s="33">
        <v>393</v>
      </c>
      <c r="M62" s="33">
        <v>32</v>
      </c>
      <c r="N62" s="33">
        <v>693</v>
      </c>
      <c r="O62" s="33">
        <v>1036</v>
      </c>
      <c r="P62" s="32">
        <f t="shared" si="15"/>
        <v>0.376470588235294</v>
      </c>
      <c r="Q62" s="49">
        <f t="shared" si="13"/>
        <v>0.40080971659919</v>
      </c>
      <c r="R62" s="52">
        <v>2</v>
      </c>
      <c r="S62" s="51">
        <f t="shared" si="16"/>
        <v>9.2392</v>
      </c>
      <c r="T62" s="34">
        <v>36.96</v>
      </c>
      <c r="U62" s="53">
        <v>2360</v>
      </c>
      <c r="V62" s="47" t="s">
        <v>30</v>
      </c>
      <c r="W62" s="48" t="s">
        <v>31</v>
      </c>
    </row>
    <row r="63" s="1" customFormat="1" ht="15.75" spans="1:23">
      <c r="A63" s="23" t="s">
        <v>52</v>
      </c>
      <c r="B63" s="20" t="s">
        <v>156</v>
      </c>
      <c r="C63" s="20" t="s">
        <v>26</v>
      </c>
      <c r="D63" s="15">
        <v>25</v>
      </c>
      <c r="E63" s="21" t="s">
        <v>126</v>
      </c>
      <c r="F63" s="24">
        <v>0.08</v>
      </c>
      <c r="G63" s="23" t="s">
        <v>157</v>
      </c>
      <c r="H63" s="21" t="s">
        <v>116</v>
      </c>
      <c r="I63" s="35">
        <v>3</v>
      </c>
      <c r="J63" s="36">
        <f t="shared" si="14"/>
        <v>29.935</v>
      </c>
      <c r="K63" s="37">
        <v>170</v>
      </c>
      <c r="L63" s="37">
        <v>276</v>
      </c>
      <c r="M63" s="37">
        <v>41</v>
      </c>
      <c r="N63" s="37">
        <v>782</v>
      </c>
      <c r="O63" s="37">
        <v>1036</v>
      </c>
      <c r="P63" s="41">
        <f t="shared" si="15"/>
        <v>0.536277602523659</v>
      </c>
      <c r="Q63" s="54">
        <f t="shared" si="13"/>
        <v>0.43014301430143</v>
      </c>
      <c r="R63" s="55">
        <v>2</v>
      </c>
      <c r="S63" s="56">
        <f t="shared" si="16"/>
        <v>6.892</v>
      </c>
      <c r="T63" s="57">
        <v>27.6</v>
      </c>
      <c r="U63" s="58">
        <v>2340</v>
      </c>
      <c r="V63" s="47" t="s">
        <v>30</v>
      </c>
      <c r="W63" s="48" t="s">
        <v>31</v>
      </c>
    </row>
    <row r="64" s="1" customFormat="1" ht="15.75" spans="1:23">
      <c r="A64" s="23" t="s">
        <v>52</v>
      </c>
      <c r="B64" s="20" t="s">
        <v>158</v>
      </c>
      <c r="C64" s="20" t="s">
        <v>26</v>
      </c>
      <c r="D64" s="15">
        <v>30</v>
      </c>
      <c r="E64" s="21" t="s">
        <v>126</v>
      </c>
      <c r="F64" s="24">
        <v>0.08</v>
      </c>
      <c r="G64" s="23" t="s">
        <v>159</v>
      </c>
      <c r="H64" s="21" t="s">
        <v>116</v>
      </c>
      <c r="I64" s="35">
        <v>4</v>
      </c>
      <c r="J64" s="36">
        <f t="shared" si="14"/>
        <v>36.58</v>
      </c>
      <c r="K64" s="37">
        <v>170</v>
      </c>
      <c r="L64" s="37">
        <v>308</v>
      </c>
      <c r="M64" s="37">
        <v>33</v>
      </c>
      <c r="N64" s="37">
        <v>763</v>
      </c>
      <c r="O64" s="37">
        <v>1028</v>
      </c>
      <c r="P64" s="41">
        <f t="shared" si="15"/>
        <v>0.498533724340176</v>
      </c>
      <c r="Q64" s="54">
        <f t="shared" si="13"/>
        <v>0.426018983807929</v>
      </c>
      <c r="R64" s="55">
        <v>2</v>
      </c>
      <c r="S64" s="56">
        <f t="shared" si="16"/>
        <v>7.4136</v>
      </c>
      <c r="T64" s="57">
        <v>29.68</v>
      </c>
      <c r="U64" s="58">
        <v>2340</v>
      </c>
      <c r="V64" s="47" t="s">
        <v>30</v>
      </c>
      <c r="W64" s="48" t="s">
        <v>31</v>
      </c>
    </row>
    <row r="65" s="1" customFormat="1" ht="15.75" spans="1:23">
      <c r="A65" s="23" t="s">
        <v>52</v>
      </c>
      <c r="B65" s="20" t="s">
        <v>160</v>
      </c>
      <c r="C65" s="20" t="s">
        <v>26</v>
      </c>
      <c r="D65" s="15">
        <v>35</v>
      </c>
      <c r="E65" s="21" t="s">
        <v>126</v>
      </c>
      <c r="F65" s="24">
        <v>0.08</v>
      </c>
      <c r="G65" s="23" t="s">
        <v>161</v>
      </c>
      <c r="H65" s="21" t="s">
        <v>116</v>
      </c>
      <c r="I65" s="35">
        <v>4.5</v>
      </c>
      <c r="J65" s="36">
        <f t="shared" si="14"/>
        <v>42.4025</v>
      </c>
      <c r="K65" s="37">
        <v>170</v>
      </c>
      <c r="L65" s="37">
        <v>337</v>
      </c>
      <c r="M65" s="37">
        <v>32</v>
      </c>
      <c r="N65" s="37">
        <v>743</v>
      </c>
      <c r="O65" s="37">
        <v>1023</v>
      </c>
      <c r="P65" s="41">
        <f t="shared" si="15"/>
        <v>0.46070460704607</v>
      </c>
      <c r="Q65" s="54">
        <f t="shared" si="13"/>
        <v>0.420724801812005</v>
      </c>
      <c r="R65" s="55">
        <v>2</v>
      </c>
      <c r="S65" s="56">
        <f t="shared" si="16"/>
        <v>8.0216</v>
      </c>
      <c r="T65" s="57">
        <v>32.08</v>
      </c>
      <c r="U65" s="58">
        <v>2345</v>
      </c>
      <c r="V65" s="47" t="s">
        <v>30</v>
      </c>
      <c r="W65" s="48" t="s">
        <v>31</v>
      </c>
    </row>
    <row r="66" s="1" customFormat="1" ht="15.75" spans="1:23">
      <c r="A66" s="23" t="s">
        <v>52</v>
      </c>
      <c r="B66" s="20" t="s">
        <v>162</v>
      </c>
      <c r="C66" s="20" t="s">
        <v>26</v>
      </c>
      <c r="D66" s="15">
        <v>40</v>
      </c>
      <c r="E66" s="21" t="s">
        <v>126</v>
      </c>
      <c r="F66" s="24">
        <v>0.08</v>
      </c>
      <c r="G66" s="23" t="s">
        <v>163</v>
      </c>
      <c r="H66" s="21" t="s">
        <v>116</v>
      </c>
      <c r="I66" s="35">
        <v>5</v>
      </c>
      <c r="J66" s="36">
        <f t="shared" si="14"/>
        <v>48.225</v>
      </c>
      <c r="K66" s="37">
        <v>170</v>
      </c>
      <c r="L66" s="37">
        <v>368</v>
      </c>
      <c r="M66" s="37">
        <v>30</v>
      </c>
      <c r="N66" s="37">
        <v>716</v>
      </c>
      <c r="O66" s="37">
        <v>1022</v>
      </c>
      <c r="P66" s="41">
        <f t="shared" si="15"/>
        <v>0.42713567839196</v>
      </c>
      <c r="Q66" s="54">
        <f t="shared" si="13"/>
        <v>0.411967779056387</v>
      </c>
      <c r="R66" s="55">
        <v>2</v>
      </c>
      <c r="S66" s="56">
        <f t="shared" si="16"/>
        <v>8.6528</v>
      </c>
      <c r="T66" s="57">
        <v>34.64</v>
      </c>
      <c r="U66" s="58">
        <v>2350</v>
      </c>
      <c r="V66" s="47" t="s">
        <v>30</v>
      </c>
      <c r="W66" s="48" t="s">
        <v>31</v>
      </c>
    </row>
    <row r="67" s="1" customFormat="1" ht="15.75" spans="1:23">
      <c r="A67" s="23" t="s">
        <v>52</v>
      </c>
      <c r="B67" s="20" t="s">
        <v>164</v>
      </c>
      <c r="C67" s="20" t="s">
        <v>26</v>
      </c>
      <c r="D67" s="15">
        <v>45</v>
      </c>
      <c r="E67" s="21" t="s">
        <v>126</v>
      </c>
      <c r="F67" s="24">
        <v>0.08</v>
      </c>
      <c r="G67" s="23" t="s">
        <v>165</v>
      </c>
      <c r="H67" s="21" t="s">
        <v>116</v>
      </c>
      <c r="I67" s="35">
        <v>5.5</v>
      </c>
      <c r="J67" s="36">
        <f t="shared" si="14"/>
        <v>54.0475</v>
      </c>
      <c r="K67" s="37">
        <v>160</v>
      </c>
      <c r="L67" s="37">
        <v>397</v>
      </c>
      <c r="M67" s="37">
        <v>28</v>
      </c>
      <c r="N67" s="37">
        <v>693</v>
      </c>
      <c r="O67" s="37">
        <v>1036</v>
      </c>
      <c r="P67" s="41">
        <f t="shared" si="15"/>
        <v>0.376470588235294</v>
      </c>
      <c r="Q67" s="54">
        <f t="shared" si="13"/>
        <v>0.40080971659919</v>
      </c>
      <c r="R67" s="55">
        <v>2</v>
      </c>
      <c r="S67" s="56">
        <f t="shared" si="16"/>
        <v>9.2392</v>
      </c>
      <c r="T67" s="57">
        <v>36.96</v>
      </c>
      <c r="U67" s="58">
        <v>2360</v>
      </c>
      <c r="V67" s="47" t="s">
        <v>30</v>
      </c>
      <c r="W67" s="48" t="s">
        <v>31</v>
      </c>
    </row>
    <row r="68" s="1" customFormat="1" ht="13.5" customHeight="1" spans="1:23">
      <c r="A68" s="8" t="s">
        <v>52</v>
      </c>
      <c r="B68" s="18" t="s">
        <v>166</v>
      </c>
      <c r="C68" s="18" t="s">
        <v>26</v>
      </c>
      <c r="D68" s="11">
        <v>25</v>
      </c>
      <c r="E68" s="19" t="s">
        <v>104</v>
      </c>
      <c r="F68" s="22">
        <v>0.1</v>
      </c>
      <c r="G68" s="8" t="s">
        <v>167</v>
      </c>
      <c r="H68" s="19" t="s">
        <v>116</v>
      </c>
      <c r="I68" s="26">
        <v>3</v>
      </c>
      <c r="J68" s="27">
        <f t="shared" si="14"/>
        <v>29.935</v>
      </c>
      <c r="K68" s="33">
        <v>170</v>
      </c>
      <c r="L68" s="33">
        <v>273</v>
      </c>
      <c r="M68" s="33">
        <v>38</v>
      </c>
      <c r="N68" s="33">
        <v>782</v>
      </c>
      <c r="O68" s="33">
        <v>1036</v>
      </c>
      <c r="P68" s="32">
        <f t="shared" si="15"/>
        <v>0.546623794212219</v>
      </c>
      <c r="Q68" s="49">
        <f t="shared" si="13"/>
        <v>0.43014301430143</v>
      </c>
      <c r="R68" s="52">
        <v>2</v>
      </c>
      <c r="S68" s="51">
        <f t="shared" si="16"/>
        <v>6.912</v>
      </c>
      <c r="T68" s="34">
        <v>34.6</v>
      </c>
      <c r="U68" s="53">
        <v>2340</v>
      </c>
      <c r="V68" s="47" t="s">
        <v>30</v>
      </c>
      <c r="W68" s="48" t="s">
        <v>31</v>
      </c>
    </row>
    <row r="69" s="1" customFormat="1" ht="15.75" spans="1:23">
      <c r="A69" s="8" t="s">
        <v>52</v>
      </c>
      <c r="B69" s="18" t="s">
        <v>168</v>
      </c>
      <c r="C69" s="18" t="s">
        <v>26</v>
      </c>
      <c r="D69" s="11">
        <v>30</v>
      </c>
      <c r="E69" s="19" t="s">
        <v>104</v>
      </c>
      <c r="F69" s="22">
        <v>0.1</v>
      </c>
      <c r="G69" s="8" t="s">
        <v>169</v>
      </c>
      <c r="H69" s="19" t="s">
        <v>116</v>
      </c>
      <c r="I69" s="26">
        <v>4</v>
      </c>
      <c r="J69" s="27">
        <f t="shared" si="14"/>
        <v>36.58</v>
      </c>
      <c r="K69" s="33">
        <v>170</v>
      </c>
      <c r="L69" s="33">
        <v>302</v>
      </c>
      <c r="M69" s="33">
        <v>34</v>
      </c>
      <c r="N69" s="33">
        <v>762</v>
      </c>
      <c r="O69" s="33">
        <v>1027</v>
      </c>
      <c r="P69" s="32">
        <f t="shared" si="15"/>
        <v>0.505952380952381</v>
      </c>
      <c r="Q69" s="49">
        <f t="shared" si="13"/>
        <v>0.42593627724986</v>
      </c>
      <c r="R69" s="52">
        <v>2</v>
      </c>
      <c r="S69" s="51">
        <f t="shared" si="16"/>
        <v>7.466</v>
      </c>
      <c r="T69" s="34">
        <v>37.3</v>
      </c>
      <c r="U69" s="53">
        <v>2340</v>
      </c>
      <c r="V69" s="47" t="s">
        <v>30</v>
      </c>
      <c r="W69" s="48" t="s">
        <v>31</v>
      </c>
    </row>
    <row r="70" s="1" customFormat="1" ht="15.75" spans="1:23">
      <c r="A70" s="8" t="s">
        <v>52</v>
      </c>
      <c r="B70" s="18" t="s">
        <v>170</v>
      </c>
      <c r="C70" s="18" t="s">
        <v>26</v>
      </c>
      <c r="D70" s="11">
        <v>35</v>
      </c>
      <c r="E70" s="19" t="s">
        <v>104</v>
      </c>
      <c r="F70" s="22">
        <v>0.1</v>
      </c>
      <c r="G70" s="8" t="s">
        <v>171</v>
      </c>
      <c r="H70" s="19" t="s">
        <v>116</v>
      </c>
      <c r="I70" s="26">
        <v>4.5</v>
      </c>
      <c r="J70" s="27">
        <f t="shared" si="14"/>
        <v>42.4025</v>
      </c>
      <c r="K70" s="33">
        <v>170</v>
      </c>
      <c r="L70" s="33">
        <v>332</v>
      </c>
      <c r="M70" s="33">
        <v>28</v>
      </c>
      <c r="N70" s="33">
        <v>744</v>
      </c>
      <c r="O70" s="33">
        <v>1023</v>
      </c>
      <c r="P70" s="32">
        <f t="shared" si="15"/>
        <v>0.472222222222222</v>
      </c>
      <c r="Q70" s="49">
        <f t="shared" si="13"/>
        <v>0.421052631578947</v>
      </c>
      <c r="R70" s="52">
        <v>2</v>
      </c>
      <c r="S70" s="51">
        <f t="shared" si="16"/>
        <v>8</v>
      </c>
      <c r="T70" s="34">
        <v>40</v>
      </c>
      <c r="U70" s="53">
        <v>2345</v>
      </c>
      <c r="V70" s="47" t="s">
        <v>30</v>
      </c>
      <c r="W70" s="48" t="s">
        <v>31</v>
      </c>
    </row>
    <row r="71" s="1" customFormat="1" ht="15.75" spans="1:23">
      <c r="A71" s="8" t="s">
        <v>52</v>
      </c>
      <c r="B71" s="18" t="s">
        <v>172</v>
      </c>
      <c r="C71" s="18" t="s">
        <v>26</v>
      </c>
      <c r="D71" s="11">
        <v>40</v>
      </c>
      <c r="E71" s="19" t="s">
        <v>104</v>
      </c>
      <c r="F71" s="22">
        <v>0.1</v>
      </c>
      <c r="G71" s="8" t="s">
        <v>173</v>
      </c>
      <c r="H71" s="19" t="s">
        <v>116</v>
      </c>
      <c r="I71" s="26">
        <v>5</v>
      </c>
      <c r="J71" s="27">
        <f t="shared" si="14"/>
        <v>48.225</v>
      </c>
      <c r="K71" s="33">
        <v>170</v>
      </c>
      <c r="L71" s="33">
        <v>364</v>
      </c>
      <c r="M71" s="33">
        <v>26</v>
      </c>
      <c r="N71" s="33">
        <v>717</v>
      </c>
      <c r="O71" s="33">
        <v>1022</v>
      </c>
      <c r="P71" s="32">
        <f t="shared" si="15"/>
        <v>0.435897435897436</v>
      </c>
      <c r="Q71" s="49">
        <f t="shared" si="13"/>
        <v>0.412305922944221</v>
      </c>
      <c r="R71" s="52">
        <v>2</v>
      </c>
      <c r="S71" s="51">
        <f t="shared" si="16"/>
        <v>8.666</v>
      </c>
      <c r="T71" s="34">
        <v>43.3</v>
      </c>
      <c r="U71" s="53">
        <v>2350</v>
      </c>
      <c r="V71" s="47" t="s">
        <v>30</v>
      </c>
      <c r="W71" s="48" t="s">
        <v>31</v>
      </c>
    </row>
    <row r="72" s="1" customFormat="1" ht="15.75" spans="1:23">
      <c r="A72" s="8" t="s">
        <v>52</v>
      </c>
      <c r="B72" s="18" t="s">
        <v>174</v>
      </c>
      <c r="C72" s="18" t="s">
        <v>26</v>
      </c>
      <c r="D72" s="11">
        <v>45</v>
      </c>
      <c r="E72" s="19" t="s">
        <v>104</v>
      </c>
      <c r="F72" s="22">
        <v>0.1</v>
      </c>
      <c r="G72" s="8" t="s">
        <v>175</v>
      </c>
      <c r="H72" s="19" t="s">
        <v>116</v>
      </c>
      <c r="I72" s="26">
        <v>5.5</v>
      </c>
      <c r="J72" s="27">
        <f t="shared" si="14"/>
        <v>54.0475</v>
      </c>
      <c r="K72" s="33">
        <v>160</v>
      </c>
      <c r="L72" s="33">
        <v>393</v>
      </c>
      <c r="M72" s="33">
        <v>23</v>
      </c>
      <c r="N72" s="33">
        <v>693</v>
      </c>
      <c r="O72" s="33">
        <v>1036</v>
      </c>
      <c r="P72" s="32">
        <f t="shared" si="15"/>
        <v>0.384615384615385</v>
      </c>
      <c r="Q72" s="49">
        <f t="shared" si="13"/>
        <v>0.40080971659919</v>
      </c>
      <c r="R72" s="52">
        <v>2</v>
      </c>
      <c r="S72" s="51">
        <f t="shared" si="16"/>
        <v>9.244</v>
      </c>
      <c r="T72" s="34">
        <v>46.2</v>
      </c>
      <c r="U72" s="53">
        <v>2360</v>
      </c>
      <c r="V72" s="47" t="s">
        <v>30</v>
      </c>
      <c r="W72" s="48" t="s">
        <v>31</v>
      </c>
    </row>
    <row r="73" s="1" customFormat="1" ht="15.75" spans="1:23">
      <c r="A73" s="23" t="s">
        <v>52</v>
      </c>
      <c r="B73" s="20" t="s">
        <v>176</v>
      </c>
      <c r="C73" s="20" t="s">
        <v>26</v>
      </c>
      <c r="D73" s="15">
        <v>25</v>
      </c>
      <c r="E73" s="21" t="s">
        <v>126</v>
      </c>
      <c r="F73" s="24">
        <v>0.1</v>
      </c>
      <c r="G73" s="23" t="s">
        <v>177</v>
      </c>
      <c r="H73" s="21" t="s">
        <v>116</v>
      </c>
      <c r="I73" s="35">
        <v>3</v>
      </c>
      <c r="J73" s="36">
        <f t="shared" si="14"/>
        <v>29.935</v>
      </c>
      <c r="K73" s="37">
        <v>170</v>
      </c>
      <c r="L73" s="37">
        <v>276</v>
      </c>
      <c r="M73" s="37">
        <v>34</v>
      </c>
      <c r="N73" s="37">
        <v>782</v>
      </c>
      <c r="O73" s="37">
        <v>1036</v>
      </c>
      <c r="P73" s="41">
        <f t="shared" si="15"/>
        <v>0.548387096774194</v>
      </c>
      <c r="Q73" s="54">
        <f t="shared" si="13"/>
        <v>0.43014301430143</v>
      </c>
      <c r="R73" s="55">
        <v>2</v>
      </c>
      <c r="S73" s="56">
        <f t="shared" si="16"/>
        <v>6.89</v>
      </c>
      <c r="T73" s="57">
        <v>34.5</v>
      </c>
      <c r="U73" s="58">
        <v>2340</v>
      </c>
      <c r="V73" s="47" t="s">
        <v>30</v>
      </c>
      <c r="W73" s="48" t="s">
        <v>31</v>
      </c>
    </row>
    <row r="74" s="1" customFormat="1" ht="15.75" spans="1:23">
      <c r="A74" s="23" t="s">
        <v>52</v>
      </c>
      <c r="B74" s="20" t="s">
        <v>178</v>
      </c>
      <c r="C74" s="20" t="s">
        <v>26</v>
      </c>
      <c r="D74" s="15">
        <v>30</v>
      </c>
      <c r="E74" s="21" t="s">
        <v>126</v>
      </c>
      <c r="F74" s="24">
        <v>0.1</v>
      </c>
      <c r="G74" s="23" t="s">
        <v>179</v>
      </c>
      <c r="H74" s="21" t="s">
        <v>116</v>
      </c>
      <c r="I74" s="35">
        <v>4</v>
      </c>
      <c r="J74" s="36">
        <f t="shared" si="14"/>
        <v>36.58</v>
      </c>
      <c r="K74" s="37">
        <v>170</v>
      </c>
      <c r="L74" s="37">
        <v>308</v>
      </c>
      <c r="M74" s="37">
        <v>26</v>
      </c>
      <c r="N74" s="37">
        <v>763</v>
      </c>
      <c r="O74" s="37">
        <v>1028</v>
      </c>
      <c r="P74" s="41">
        <f t="shared" si="15"/>
        <v>0.508982035928144</v>
      </c>
      <c r="Q74" s="54">
        <f t="shared" si="13"/>
        <v>0.426018983807929</v>
      </c>
      <c r="R74" s="55">
        <v>2</v>
      </c>
      <c r="S74" s="56">
        <f t="shared" si="16"/>
        <v>7.422</v>
      </c>
      <c r="T74" s="57">
        <v>37.1</v>
      </c>
      <c r="U74" s="58">
        <v>2340</v>
      </c>
      <c r="V74" s="47" t="s">
        <v>30</v>
      </c>
      <c r="W74" s="48" t="s">
        <v>31</v>
      </c>
    </row>
    <row r="75" s="1" customFormat="1" ht="15.75" spans="1:23">
      <c r="A75" s="23" t="s">
        <v>52</v>
      </c>
      <c r="B75" s="20" t="s">
        <v>180</v>
      </c>
      <c r="C75" s="20" t="s">
        <v>26</v>
      </c>
      <c r="D75" s="15">
        <v>35</v>
      </c>
      <c r="E75" s="21" t="s">
        <v>126</v>
      </c>
      <c r="F75" s="24">
        <v>0.1</v>
      </c>
      <c r="G75" s="23" t="s">
        <v>181</v>
      </c>
      <c r="H75" s="21" t="s">
        <v>116</v>
      </c>
      <c r="I75" s="35">
        <v>4.5</v>
      </c>
      <c r="J75" s="36">
        <f t="shared" si="14"/>
        <v>42.4025</v>
      </c>
      <c r="K75" s="37">
        <v>170</v>
      </c>
      <c r="L75" s="37">
        <v>337</v>
      </c>
      <c r="M75" s="37">
        <v>24</v>
      </c>
      <c r="N75" s="37">
        <v>743</v>
      </c>
      <c r="O75" s="37">
        <v>1023</v>
      </c>
      <c r="P75" s="41">
        <f t="shared" si="15"/>
        <v>0.470914127423823</v>
      </c>
      <c r="Q75" s="54">
        <f t="shared" si="13"/>
        <v>0.420724801812005</v>
      </c>
      <c r="R75" s="55">
        <v>2</v>
      </c>
      <c r="S75" s="56">
        <f t="shared" si="16"/>
        <v>8.022</v>
      </c>
      <c r="T75" s="57">
        <v>40.1</v>
      </c>
      <c r="U75" s="58">
        <v>2345</v>
      </c>
      <c r="V75" s="47" t="s">
        <v>30</v>
      </c>
      <c r="W75" s="48" t="s">
        <v>31</v>
      </c>
    </row>
    <row r="76" s="1" customFormat="1" ht="15.75" spans="1:23">
      <c r="A76" s="23" t="s">
        <v>52</v>
      </c>
      <c r="B76" s="20" t="s">
        <v>182</v>
      </c>
      <c r="C76" s="20" t="s">
        <v>26</v>
      </c>
      <c r="D76" s="15">
        <v>40</v>
      </c>
      <c r="E76" s="21" t="s">
        <v>126</v>
      </c>
      <c r="F76" s="24">
        <v>0.1</v>
      </c>
      <c r="G76" s="23" t="s">
        <v>183</v>
      </c>
      <c r="H76" s="21" t="s">
        <v>116</v>
      </c>
      <c r="I76" s="35">
        <v>5</v>
      </c>
      <c r="J76" s="36">
        <f t="shared" si="14"/>
        <v>48.225</v>
      </c>
      <c r="K76" s="37">
        <v>170</v>
      </c>
      <c r="L76" s="37">
        <v>368</v>
      </c>
      <c r="M76" s="37">
        <v>22</v>
      </c>
      <c r="N76" s="37">
        <v>716</v>
      </c>
      <c r="O76" s="37">
        <v>1022</v>
      </c>
      <c r="P76" s="41">
        <f t="shared" si="15"/>
        <v>0.435897435897436</v>
      </c>
      <c r="Q76" s="54">
        <f t="shared" si="13"/>
        <v>0.411967779056387</v>
      </c>
      <c r="R76" s="55">
        <v>2</v>
      </c>
      <c r="S76" s="56">
        <f t="shared" si="16"/>
        <v>8.666</v>
      </c>
      <c r="T76" s="57">
        <v>43.3</v>
      </c>
      <c r="U76" s="58">
        <v>2350</v>
      </c>
      <c r="V76" s="47" t="s">
        <v>30</v>
      </c>
      <c r="W76" s="48" t="s">
        <v>31</v>
      </c>
    </row>
    <row r="77" s="1" customFormat="1" ht="15.75" spans="1:23">
      <c r="A77" s="23" t="s">
        <v>52</v>
      </c>
      <c r="B77" s="20" t="s">
        <v>184</v>
      </c>
      <c r="C77" s="20" t="s">
        <v>26</v>
      </c>
      <c r="D77" s="15">
        <v>45</v>
      </c>
      <c r="E77" s="21" t="s">
        <v>126</v>
      </c>
      <c r="F77" s="24">
        <v>0.1</v>
      </c>
      <c r="G77" s="23" t="s">
        <v>185</v>
      </c>
      <c r="H77" s="21" t="s">
        <v>116</v>
      </c>
      <c r="I77" s="35">
        <v>5.5</v>
      </c>
      <c r="J77" s="36">
        <f t="shared" si="14"/>
        <v>54.0475</v>
      </c>
      <c r="K77" s="37">
        <v>160</v>
      </c>
      <c r="L77" s="37">
        <v>397</v>
      </c>
      <c r="M77" s="37">
        <v>19</v>
      </c>
      <c r="N77" s="37">
        <v>693</v>
      </c>
      <c r="O77" s="37">
        <v>1036</v>
      </c>
      <c r="P77" s="41">
        <f t="shared" si="15"/>
        <v>0.384615384615385</v>
      </c>
      <c r="Q77" s="54">
        <f t="shared" si="13"/>
        <v>0.40080971659919</v>
      </c>
      <c r="R77" s="55">
        <v>2</v>
      </c>
      <c r="S77" s="56">
        <f t="shared" si="16"/>
        <v>9.244</v>
      </c>
      <c r="T77" s="57">
        <v>46.2</v>
      </c>
      <c r="U77" s="58">
        <v>2360</v>
      </c>
      <c r="V77" s="47" t="s">
        <v>30</v>
      </c>
      <c r="W77" s="48" t="s">
        <v>31</v>
      </c>
    </row>
  </sheetData>
  <mergeCells count="3">
    <mergeCell ref="A1:U1"/>
    <mergeCell ref="A2:U2"/>
    <mergeCell ref="C4:D4"/>
  </mergeCells>
  <pageMargins left="0.55" right="0.4" top="0.54" bottom="0.36" header="0.5" footer="0.5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"/>
  <sheetViews>
    <sheetView topLeftCell="B58" workbookViewId="0">
      <selection activeCell="H82" sqref="H82"/>
    </sheetView>
  </sheetViews>
  <sheetFormatPr defaultColWidth="9" defaultRowHeight="14.25"/>
  <cols>
    <col min="1" max="1" width="11.25" customWidth="1"/>
    <col min="2" max="2" width="13.625" customWidth="1"/>
    <col min="3" max="3" width="2.875" customWidth="1"/>
    <col min="4" max="4" width="4.875" customWidth="1"/>
    <col min="5" max="5" width="6.625" customWidth="1"/>
    <col min="6" max="6" width="4.875" customWidth="1"/>
    <col min="7" max="7" width="18.125" customWidth="1"/>
    <col min="8" max="8" width="11.125" customWidth="1"/>
    <col min="9" max="9" width="6.75" customWidth="1"/>
    <col min="10" max="10" width="8.625" customWidth="1"/>
    <col min="11" max="11" width="6.625" customWidth="1"/>
    <col min="12" max="12" width="6.125" customWidth="1"/>
    <col min="13" max="17" width="6.625" customWidth="1"/>
    <col min="18" max="18" width="9" style="2" customWidth="1"/>
    <col min="19" max="19" width="12.25" customWidth="1"/>
    <col min="20" max="20" width="7.875" customWidth="1"/>
    <col min="21" max="21" width="11.875" style="1" customWidth="1"/>
    <col min="22" max="22" width="10" style="1" customWidth="1"/>
    <col min="23" max="23" width="12.125" customWidth="1"/>
  </cols>
  <sheetData>
    <row r="1" ht="30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4" customHeight="1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8" customHeight="1" spans="1:21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5"/>
      <c r="P3" s="25"/>
      <c r="Q3" s="25"/>
      <c r="R3" s="45"/>
      <c r="S3" s="25"/>
      <c r="T3" s="25"/>
      <c r="U3" s="25"/>
    </row>
    <row r="4" ht="45" customHeight="1" spans="1:23">
      <c r="A4" s="5" t="s">
        <v>3</v>
      </c>
      <c r="B4" s="5" t="s">
        <v>4</v>
      </c>
      <c r="C4" s="6" t="s">
        <v>5</v>
      </c>
      <c r="D4" s="7"/>
      <c r="E4" s="5" t="s">
        <v>6</v>
      </c>
      <c r="F4" s="5" t="s">
        <v>7</v>
      </c>
      <c r="G4" s="5" t="s">
        <v>4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46" t="s">
        <v>18</v>
      </c>
      <c r="S4" s="5" t="s">
        <v>19</v>
      </c>
      <c r="T4" s="5" t="s">
        <v>20</v>
      </c>
      <c r="U4" s="5" t="s">
        <v>21</v>
      </c>
      <c r="V4" s="47" t="s">
        <v>22</v>
      </c>
      <c r="W4" s="48" t="s">
        <v>23</v>
      </c>
    </row>
    <row r="5" ht="18" customHeight="1" spans="1:23">
      <c r="A5" s="8" t="s">
        <v>24</v>
      </c>
      <c r="B5" s="9" t="s">
        <v>25</v>
      </c>
      <c r="C5" s="10" t="s">
        <v>26</v>
      </c>
      <c r="D5" s="11">
        <v>10</v>
      </c>
      <c r="E5" s="12" t="s">
        <v>27</v>
      </c>
      <c r="F5" s="12" t="s">
        <v>27</v>
      </c>
      <c r="G5" s="8" t="s">
        <v>186</v>
      </c>
      <c r="H5" s="12" t="s">
        <v>29</v>
      </c>
      <c r="I5" s="26">
        <v>2</v>
      </c>
      <c r="J5" s="27">
        <f t="shared" ref="J5:J52" si="0">1.645*I5+D5</f>
        <v>13.29</v>
      </c>
      <c r="K5" s="28">
        <v>190</v>
      </c>
      <c r="L5" s="29">
        <v>122</v>
      </c>
      <c r="M5" s="30">
        <v>127</v>
      </c>
      <c r="N5" s="31">
        <v>850</v>
      </c>
      <c r="O5" s="31">
        <v>1035</v>
      </c>
      <c r="P5" s="32">
        <f t="shared" ref="P5:P68" si="1">K5/(L5+M5)</f>
        <v>0.763052208835341</v>
      </c>
      <c r="Q5" s="49">
        <f t="shared" ref="Q5:Q68" si="2">N5/(N5+O5)</f>
        <v>0.450928381962865</v>
      </c>
      <c r="R5" s="50">
        <v>2.5</v>
      </c>
      <c r="S5" s="51">
        <f t="shared" ref="S5:S12" si="3">(L5+M5)*(R5/100)</f>
        <v>6.225</v>
      </c>
      <c r="T5" s="34">
        <v>0</v>
      </c>
      <c r="U5" s="28">
        <v>2330</v>
      </c>
      <c r="V5" s="47" t="s">
        <v>30</v>
      </c>
      <c r="W5" s="48" t="s">
        <v>187</v>
      </c>
    </row>
    <row r="6" ht="17.1" customHeight="1" spans="1:23">
      <c r="A6" s="8" t="s">
        <v>24</v>
      </c>
      <c r="B6" s="9" t="s">
        <v>32</v>
      </c>
      <c r="C6" s="10" t="s">
        <v>26</v>
      </c>
      <c r="D6" s="11">
        <v>15</v>
      </c>
      <c r="E6" s="12" t="s">
        <v>27</v>
      </c>
      <c r="F6" s="12" t="s">
        <v>27</v>
      </c>
      <c r="G6" s="8" t="s">
        <v>188</v>
      </c>
      <c r="H6" s="12" t="s">
        <v>29</v>
      </c>
      <c r="I6" s="26">
        <v>2</v>
      </c>
      <c r="J6" s="27">
        <f t="shared" si="0"/>
        <v>18.29</v>
      </c>
      <c r="K6" s="33">
        <v>190</v>
      </c>
      <c r="L6" s="33">
        <v>189</v>
      </c>
      <c r="M6" s="33">
        <v>81</v>
      </c>
      <c r="N6" s="33">
        <v>824</v>
      </c>
      <c r="O6" s="33">
        <v>1040</v>
      </c>
      <c r="P6" s="32">
        <f t="shared" si="1"/>
        <v>0.703703703703704</v>
      </c>
      <c r="Q6" s="49">
        <f t="shared" si="2"/>
        <v>0.44206008583691</v>
      </c>
      <c r="R6" s="52">
        <v>2</v>
      </c>
      <c r="S6" s="51">
        <f t="shared" si="3"/>
        <v>5.4</v>
      </c>
      <c r="T6" s="34">
        <v>0</v>
      </c>
      <c r="U6" s="53">
        <v>2330</v>
      </c>
      <c r="V6" s="47" t="s">
        <v>30</v>
      </c>
      <c r="W6" s="48" t="s">
        <v>187</v>
      </c>
    </row>
    <row r="7" ht="17.1" customHeight="1" spans="1:23">
      <c r="A7" s="8" t="s">
        <v>24</v>
      </c>
      <c r="B7" s="9" t="s">
        <v>34</v>
      </c>
      <c r="C7" s="10" t="s">
        <v>26</v>
      </c>
      <c r="D7" s="11">
        <v>20</v>
      </c>
      <c r="E7" s="12" t="s">
        <v>27</v>
      </c>
      <c r="F7" s="12" t="s">
        <v>27</v>
      </c>
      <c r="G7" s="8" t="s">
        <v>189</v>
      </c>
      <c r="H7" s="12" t="s">
        <v>29</v>
      </c>
      <c r="I7" s="26">
        <v>3</v>
      </c>
      <c r="J7" s="27">
        <f t="shared" si="0"/>
        <v>24.935</v>
      </c>
      <c r="K7" s="34">
        <v>169</v>
      </c>
      <c r="L7" s="34">
        <v>207</v>
      </c>
      <c r="M7" s="34">
        <v>81</v>
      </c>
      <c r="N7" s="34">
        <v>768</v>
      </c>
      <c r="O7" s="34">
        <v>1104</v>
      </c>
      <c r="P7" s="32">
        <f t="shared" si="1"/>
        <v>0.586805555555556</v>
      </c>
      <c r="Q7" s="49">
        <f t="shared" si="2"/>
        <v>0.41025641025641</v>
      </c>
      <c r="R7" s="52">
        <v>2</v>
      </c>
      <c r="S7" s="51">
        <f t="shared" si="3"/>
        <v>5.76</v>
      </c>
      <c r="T7" s="34">
        <v>0</v>
      </c>
      <c r="U7" s="53">
        <v>2334.8</v>
      </c>
      <c r="V7" s="47" t="s">
        <v>30</v>
      </c>
      <c r="W7" s="48" t="s">
        <v>187</v>
      </c>
    </row>
    <row r="8" ht="17.1" customHeight="1" spans="1:23">
      <c r="A8" s="8" t="s">
        <v>24</v>
      </c>
      <c r="B8" s="9" t="s">
        <v>36</v>
      </c>
      <c r="C8" s="10" t="s">
        <v>26</v>
      </c>
      <c r="D8" s="11">
        <v>25</v>
      </c>
      <c r="E8" s="12" t="s">
        <v>27</v>
      </c>
      <c r="F8" s="12" t="s">
        <v>27</v>
      </c>
      <c r="G8" s="8" t="s">
        <v>190</v>
      </c>
      <c r="H8" s="12" t="s">
        <v>29</v>
      </c>
      <c r="I8" s="26">
        <v>3</v>
      </c>
      <c r="J8" s="27">
        <f t="shared" si="0"/>
        <v>29.935</v>
      </c>
      <c r="K8" s="34">
        <v>169</v>
      </c>
      <c r="L8" s="34">
        <v>231</v>
      </c>
      <c r="M8" s="34">
        <v>85</v>
      </c>
      <c r="N8" s="34">
        <v>758</v>
      </c>
      <c r="O8" s="34">
        <v>1091</v>
      </c>
      <c r="P8" s="32">
        <f t="shared" si="1"/>
        <v>0.534810126582278</v>
      </c>
      <c r="Q8" s="49">
        <f t="shared" si="2"/>
        <v>0.409951325040562</v>
      </c>
      <c r="R8" s="52">
        <v>2</v>
      </c>
      <c r="S8" s="51">
        <f t="shared" si="3"/>
        <v>6.32</v>
      </c>
      <c r="T8" s="34">
        <v>0</v>
      </c>
      <c r="U8" s="53">
        <v>2340.3</v>
      </c>
      <c r="V8" s="47" t="s">
        <v>30</v>
      </c>
      <c r="W8" s="48" t="s">
        <v>187</v>
      </c>
    </row>
    <row r="9" ht="17.1" customHeight="1" spans="1:23">
      <c r="A9" s="8" t="s">
        <v>24</v>
      </c>
      <c r="B9" s="9" t="s">
        <v>38</v>
      </c>
      <c r="C9" s="10" t="s">
        <v>26</v>
      </c>
      <c r="D9" s="11">
        <v>30</v>
      </c>
      <c r="E9" s="12" t="s">
        <v>27</v>
      </c>
      <c r="F9" s="12" t="s">
        <v>27</v>
      </c>
      <c r="G9" s="8" t="s">
        <v>191</v>
      </c>
      <c r="H9" s="12" t="s">
        <v>29</v>
      </c>
      <c r="I9" s="26">
        <v>4</v>
      </c>
      <c r="J9" s="27">
        <f t="shared" si="0"/>
        <v>36.58</v>
      </c>
      <c r="K9" s="34">
        <v>160</v>
      </c>
      <c r="L9" s="34">
        <v>273</v>
      </c>
      <c r="M9" s="34">
        <v>96</v>
      </c>
      <c r="N9" s="34">
        <v>723</v>
      </c>
      <c r="O9" s="34">
        <v>1085</v>
      </c>
      <c r="P9" s="32">
        <f t="shared" si="1"/>
        <v>0.43360433604336</v>
      </c>
      <c r="Q9" s="49">
        <f t="shared" si="2"/>
        <v>0.399889380530973</v>
      </c>
      <c r="R9" s="52">
        <v>2</v>
      </c>
      <c r="S9" s="51">
        <f t="shared" si="3"/>
        <v>7.38</v>
      </c>
      <c r="T9" s="34">
        <v>0</v>
      </c>
      <c r="U9" s="53">
        <v>2344.4</v>
      </c>
      <c r="V9" s="47" t="s">
        <v>30</v>
      </c>
      <c r="W9" s="48" t="s">
        <v>187</v>
      </c>
    </row>
    <row r="10" ht="17.1" customHeight="1" spans="1:23">
      <c r="A10" s="8" t="s">
        <v>24</v>
      </c>
      <c r="B10" s="9" t="s">
        <v>40</v>
      </c>
      <c r="C10" s="10" t="s">
        <v>26</v>
      </c>
      <c r="D10" s="11">
        <v>35</v>
      </c>
      <c r="E10" s="12" t="s">
        <v>27</v>
      </c>
      <c r="F10" s="12" t="s">
        <v>27</v>
      </c>
      <c r="G10" s="8" t="s">
        <v>192</v>
      </c>
      <c r="H10" s="12" t="s">
        <v>29</v>
      </c>
      <c r="I10" s="26">
        <v>4.5</v>
      </c>
      <c r="J10" s="27">
        <f t="shared" si="0"/>
        <v>42.4025</v>
      </c>
      <c r="K10" s="34">
        <v>153</v>
      </c>
      <c r="L10" s="34">
        <v>297</v>
      </c>
      <c r="M10" s="34">
        <v>99</v>
      </c>
      <c r="N10" s="34">
        <v>717</v>
      </c>
      <c r="O10" s="34">
        <v>1076</v>
      </c>
      <c r="P10" s="32">
        <f t="shared" si="1"/>
        <v>0.386363636363636</v>
      </c>
      <c r="Q10" s="49">
        <f t="shared" si="2"/>
        <v>0.399888455103179</v>
      </c>
      <c r="R10" s="52">
        <v>2</v>
      </c>
      <c r="S10" s="51">
        <f t="shared" si="3"/>
        <v>7.92</v>
      </c>
      <c r="T10" s="34">
        <v>0</v>
      </c>
      <c r="U10" s="53">
        <v>2349.9</v>
      </c>
      <c r="V10" s="47" t="s">
        <v>30</v>
      </c>
      <c r="W10" s="48" t="s">
        <v>187</v>
      </c>
    </row>
    <row r="11" ht="17.1" customHeight="1" spans="1:23">
      <c r="A11" s="8" t="s">
        <v>24</v>
      </c>
      <c r="B11" s="9" t="s">
        <v>42</v>
      </c>
      <c r="C11" s="10" t="s">
        <v>26</v>
      </c>
      <c r="D11" s="11">
        <v>40</v>
      </c>
      <c r="E11" s="12" t="s">
        <v>27</v>
      </c>
      <c r="F11" s="12" t="s">
        <v>27</v>
      </c>
      <c r="G11" s="8" t="s">
        <v>193</v>
      </c>
      <c r="H11" s="12" t="s">
        <v>29</v>
      </c>
      <c r="I11" s="26">
        <v>5</v>
      </c>
      <c r="J11" s="27">
        <f t="shared" si="0"/>
        <v>48.225</v>
      </c>
      <c r="K11" s="34">
        <v>150</v>
      </c>
      <c r="L11" s="34">
        <v>326</v>
      </c>
      <c r="M11" s="34">
        <v>97</v>
      </c>
      <c r="N11" s="34">
        <v>694</v>
      </c>
      <c r="O11" s="34">
        <v>1085</v>
      </c>
      <c r="P11" s="32">
        <f t="shared" si="1"/>
        <v>0.354609929078014</v>
      </c>
      <c r="Q11" s="49">
        <f t="shared" si="2"/>
        <v>0.390106801573918</v>
      </c>
      <c r="R11" s="52">
        <v>2</v>
      </c>
      <c r="S11" s="51">
        <f t="shared" si="3"/>
        <v>8.46</v>
      </c>
      <c r="T11" s="34">
        <v>0</v>
      </c>
      <c r="U11" s="53">
        <v>2360.5</v>
      </c>
      <c r="V11" s="47" t="s">
        <v>30</v>
      </c>
      <c r="W11" s="48" t="s">
        <v>187</v>
      </c>
    </row>
    <row r="12" ht="17.1" customHeight="1" spans="1:23">
      <c r="A12" s="8" t="s">
        <v>24</v>
      </c>
      <c r="B12" s="9" t="s">
        <v>44</v>
      </c>
      <c r="C12" s="10" t="s">
        <v>26</v>
      </c>
      <c r="D12" s="11">
        <v>45</v>
      </c>
      <c r="E12" s="12" t="s">
        <v>27</v>
      </c>
      <c r="F12" s="12" t="s">
        <v>27</v>
      </c>
      <c r="G12" s="8" t="s">
        <v>194</v>
      </c>
      <c r="H12" s="12" t="s">
        <v>29</v>
      </c>
      <c r="I12" s="26">
        <v>5.5</v>
      </c>
      <c r="J12" s="27">
        <f t="shared" si="0"/>
        <v>54.0475</v>
      </c>
      <c r="K12" s="34">
        <v>150</v>
      </c>
      <c r="L12" s="34">
        <v>362</v>
      </c>
      <c r="M12" s="34">
        <v>96</v>
      </c>
      <c r="N12" s="34">
        <v>666</v>
      </c>
      <c r="O12" s="34">
        <v>1086</v>
      </c>
      <c r="P12" s="32">
        <f t="shared" si="1"/>
        <v>0.327510917030568</v>
      </c>
      <c r="Q12" s="49">
        <f t="shared" si="2"/>
        <v>0.38013698630137</v>
      </c>
      <c r="R12" s="52">
        <v>2.1</v>
      </c>
      <c r="S12" s="51">
        <f t="shared" si="3"/>
        <v>9.618</v>
      </c>
      <c r="T12" s="34">
        <v>0</v>
      </c>
      <c r="U12" s="53">
        <v>2369.6</v>
      </c>
      <c r="V12" s="47" t="s">
        <v>30</v>
      </c>
      <c r="W12" s="48" t="s">
        <v>187</v>
      </c>
    </row>
    <row r="13" ht="17.1" customHeight="1" spans="1:23">
      <c r="A13" s="8" t="s">
        <v>24</v>
      </c>
      <c r="B13" s="9" t="s">
        <v>46</v>
      </c>
      <c r="C13" s="10" t="s">
        <v>26</v>
      </c>
      <c r="D13" s="11">
        <v>50</v>
      </c>
      <c r="E13" s="12" t="s">
        <v>27</v>
      </c>
      <c r="F13" s="12" t="s">
        <v>27</v>
      </c>
      <c r="G13" s="8" t="s">
        <v>195</v>
      </c>
      <c r="H13" s="12" t="s">
        <v>29</v>
      </c>
      <c r="I13" s="26">
        <v>5.5</v>
      </c>
      <c r="J13" s="27">
        <f t="shared" si="0"/>
        <v>59.0475</v>
      </c>
      <c r="K13" s="34">
        <v>142</v>
      </c>
      <c r="L13" s="34">
        <v>384</v>
      </c>
      <c r="M13" s="34">
        <v>90</v>
      </c>
      <c r="N13" s="34">
        <v>649</v>
      </c>
      <c r="O13" s="34">
        <v>1105</v>
      </c>
      <c r="P13" s="32">
        <f t="shared" si="1"/>
        <v>0.29957805907173</v>
      </c>
      <c r="Q13" s="49">
        <f t="shared" si="2"/>
        <v>0.370011402508552</v>
      </c>
      <c r="R13" s="52">
        <v>2.2</v>
      </c>
      <c r="S13" s="51">
        <f t="shared" ref="S13:S15" si="4">(L13+M13)*R13/100</f>
        <v>10.428</v>
      </c>
      <c r="T13" s="34">
        <v>0</v>
      </c>
      <c r="U13" s="53">
        <v>2380.4</v>
      </c>
      <c r="V13" s="47" t="s">
        <v>30</v>
      </c>
      <c r="W13" s="48" t="s">
        <v>187</v>
      </c>
    </row>
    <row r="14" ht="17.1" customHeight="1" spans="1:23">
      <c r="A14" s="8" t="s">
        <v>24</v>
      </c>
      <c r="B14" s="9" t="s">
        <v>48</v>
      </c>
      <c r="C14" s="10" t="s">
        <v>26</v>
      </c>
      <c r="D14" s="11">
        <v>55</v>
      </c>
      <c r="E14" s="12" t="s">
        <v>27</v>
      </c>
      <c r="F14" s="12" t="s">
        <v>27</v>
      </c>
      <c r="G14" s="8" t="s">
        <v>196</v>
      </c>
      <c r="H14" s="12" t="s">
        <v>29</v>
      </c>
      <c r="I14" s="26">
        <v>6</v>
      </c>
      <c r="J14" s="27">
        <f t="shared" si="0"/>
        <v>64.87</v>
      </c>
      <c r="K14" s="34">
        <v>142</v>
      </c>
      <c r="L14" s="34">
        <v>419</v>
      </c>
      <c r="M14" s="34">
        <v>92</v>
      </c>
      <c r="N14" s="34">
        <v>588</v>
      </c>
      <c r="O14" s="34">
        <v>1142</v>
      </c>
      <c r="P14" s="32">
        <f t="shared" si="1"/>
        <v>0.277886497064579</v>
      </c>
      <c r="Q14" s="49">
        <f t="shared" si="2"/>
        <v>0.339884393063584</v>
      </c>
      <c r="R14" s="52">
        <v>2.3</v>
      </c>
      <c r="S14" s="51">
        <f t="shared" si="4"/>
        <v>11.753</v>
      </c>
      <c r="T14" s="34">
        <v>0</v>
      </c>
      <c r="U14" s="53">
        <v>2394.8</v>
      </c>
      <c r="V14" s="47" t="s">
        <v>30</v>
      </c>
      <c r="W14" s="48" t="s">
        <v>187</v>
      </c>
    </row>
    <row r="15" ht="17.1" customHeight="1" spans="1:23">
      <c r="A15" s="8" t="s">
        <v>24</v>
      </c>
      <c r="B15" s="9" t="s">
        <v>50</v>
      </c>
      <c r="C15" s="10" t="s">
        <v>26</v>
      </c>
      <c r="D15" s="11">
        <v>60</v>
      </c>
      <c r="E15" s="12" t="s">
        <v>27</v>
      </c>
      <c r="F15" s="12" t="s">
        <v>27</v>
      </c>
      <c r="G15" s="8" t="s">
        <v>197</v>
      </c>
      <c r="H15" s="12" t="s">
        <v>29</v>
      </c>
      <c r="I15" s="26">
        <v>6.5</v>
      </c>
      <c r="J15" s="27">
        <f t="shared" si="0"/>
        <v>70.6925</v>
      </c>
      <c r="K15" s="34">
        <v>142</v>
      </c>
      <c r="L15" s="34">
        <v>448</v>
      </c>
      <c r="M15" s="34">
        <v>98</v>
      </c>
      <c r="N15" s="34">
        <v>564</v>
      </c>
      <c r="O15" s="34">
        <v>1145</v>
      </c>
      <c r="P15" s="32">
        <f t="shared" si="1"/>
        <v>0.26007326007326</v>
      </c>
      <c r="Q15" s="49">
        <f t="shared" si="2"/>
        <v>0.330017554125219</v>
      </c>
      <c r="R15" s="52">
        <v>2.3</v>
      </c>
      <c r="S15" s="51">
        <f t="shared" si="4"/>
        <v>12.558</v>
      </c>
      <c r="T15" s="34">
        <v>0</v>
      </c>
      <c r="U15" s="53">
        <v>2409.6</v>
      </c>
      <c r="V15" s="47" t="s">
        <v>30</v>
      </c>
      <c r="W15" s="48" t="s">
        <v>187</v>
      </c>
    </row>
    <row r="16" ht="17.1" customHeight="1" spans="1:23">
      <c r="A16" s="13" t="s">
        <v>52</v>
      </c>
      <c r="B16" s="14" t="s">
        <v>53</v>
      </c>
      <c r="C16" s="14" t="s">
        <v>26</v>
      </c>
      <c r="D16" s="15">
        <v>10</v>
      </c>
      <c r="E16" s="16" t="s">
        <v>27</v>
      </c>
      <c r="F16" s="16" t="s">
        <v>27</v>
      </c>
      <c r="G16" s="13" t="s">
        <v>198</v>
      </c>
      <c r="H16" s="17" t="s">
        <v>55</v>
      </c>
      <c r="I16" s="35">
        <v>2</v>
      </c>
      <c r="J16" s="36">
        <f t="shared" si="0"/>
        <v>13.29</v>
      </c>
      <c r="K16" s="37">
        <v>195</v>
      </c>
      <c r="L16" s="38">
        <v>137</v>
      </c>
      <c r="M16" s="39">
        <v>147</v>
      </c>
      <c r="N16" s="40">
        <v>890</v>
      </c>
      <c r="O16" s="40">
        <v>959</v>
      </c>
      <c r="P16" s="41">
        <f t="shared" si="1"/>
        <v>0.686619718309859</v>
      </c>
      <c r="Q16" s="54">
        <f t="shared" si="2"/>
        <v>0.481341265548945</v>
      </c>
      <c r="R16" s="55">
        <v>2.5</v>
      </c>
      <c r="S16" s="56">
        <f t="shared" ref="S16:S23" si="5">(L16+M16)*(R16/100)</f>
        <v>7.1</v>
      </c>
      <c r="T16" s="57">
        <v>0</v>
      </c>
      <c r="U16" s="58">
        <v>2335</v>
      </c>
      <c r="V16" s="47" t="s">
        <v>30</v>
      </c>
      <c r="W16" s="48" t="s">
        <v>187</v>
      </c>
    </row>
    <row r="17" ht="17.1" customHeight="1" spans="1:23">
      <c r="A17" s="13" t="s">
        <v>52</v>
      </c>
      <c r="B17" s="14" t="s">
        <v>56</v>
      </c>
      <c r="C17" s="14" t="s">
        <v>26</v>
      </c>
      <c r="D17" s="15">
        <v>15</v>
      </c>
      <c r="E17" s="16" t="s">
        <v>27</v>
      </c>
      <c r="F17" s="16" t="s">
        <v>27</v>
      </c>
      <c r="G17" s="13" t="s">
        <v>199</v>
      </c>
      <c r="H17" s="17" t="s">
        <v>55</v>
      </c>
      <c r="I17" s="35">
        <v>2</v>
      </c>
      <c r="J17" s="36">
        <f t="shared" si="0"/>
        <v>18.29</v>
      </c>
      <c r="K17" s="37">
        <v>190</v>
      </c>
      <c r="L17" s="37">
        <v>210</v>
      </c>
      <c r="M17" s="37">
        <v>90</v>
      </c>
      <c r="N17" s="37">
        <v>823</v>
      </c>
      <c r="O17" s="37">
        <v>1006</v>
      </c>
      <c r="P17" s="41">
        <f t="shared" si="1"/>
        <v>0.633333333333333</v>
      </c>
      <c r="Q17" s="54">
        <f t="shared" si="2"/>
        <v>0.44997266265719</v>
      </c>
      <c r="R17" s="55">
        <v>2</v>
      </c>
      <c r="S17" s="56">
        <f t="shared" si="5"/>
        <v>6</v>
      </c>
      <c r="T17" s="57">
        <v>0</v>
      </c>
      <c r="U17" s="58">
        <v>2325</v>
      </c>
      <c r="V17" s="47" t="s">
        <v>30</v>
      </c>
      <c r="W17" s="48" t="s">
        <v>187</v>
      </c>
    </row>
    <row r="18" ht="17.1" customHeight="1" spans="1:23">
      <c r="A18" s="13" t="s">
        <v>52</v>
      </c>
      <c r="B18" s="14" t="s">
        <v>58</v>
      </c>
      <c r="C18" s="14" t="s">
        <v>26</v>
      </c>
      <c r="D18" s="15">
        <v>20</v>
      </c>
      <c r="E18" s="16" t="s">
        <v>27</v>
      </c>
      <c r="F18" s="16" t="s">
        <v>27</v>
      </c>
      <c r="G18" s="13" t="s">
        <v>200</v>
      </c>
      <c r="H18" s="17" t="s">
        <v>55</v>
      </c>
      <c r="I18" s="35">
        <v>3</v>
      </c>
      <c r="J18" s="36">
        <f t="shared" si="0"/>
        <v>24.935</v>
      </c>
      <c r="K18" s="37">
        <v>176</v>
      </c>
      <c r="L18" s="37">
        <v>216</v>
      </c>
      <c r="M18" s="37">
        <v>84</v>
      </c>
      <c r="N18" s="37">
        <v>792</v>
      </c>
      <c r="O18" s="37">
        <v>1050</v>
      </c>
      <c r="P18" s="41">
        <f t="shared" si="1"/>
        <v>0.586666666666667</v>
      </c>
      <c r="Q18" s="54">
        <f t="shared" si="2"/>
        <v>0.429967426710098</v>
      </c>
      <c r="R18" s="55">
        <v>2</v>
      </c>
      <c r="S18" s="56">
        <f t="shared" si="5"/>
        <v>6</v>
      </c>
      <c r="T18" s="57">
        <v>0</v>
      </c>
      <c r="U18" s="58">
        <v>2324</v>
      </c>
      <c r="V18" s="47" t="s">
        <v>30</v>
      </c>
      <c r="W18" s="48" t="s">
        <v>187</v>
      </c>
    </row>
    <row r="19" s="1" customFormat="1" ht="17.1" customHeight="1" spans="1:23">
      <c r="A19" s="13" t="s">
        <v>52</v>
      </c>
      <c r="B19" s="14" t="s">
        <v>60</v>
      </c>
      <c r="C19" s="14" t="s">
        <v>26</v>
      </c>
      <c r="D19" s="15">
        <v>25</v>
      </c>
      <c r="E19" s="16" t="s">
        <v>27</v>
      </c>
      <c r="F19" s="16" t="s">
        <v>27</v>
      </c>
      <c r="G19" s="13" t="s">
        <v>201</v>
      </c>
      <c r="H19" s="17" t="s">
        <v>55</v>
      </c>
      <c r="I19" s="35">
        <v>3</v>
      </c>
      <c r="J19" s="36">
        <f t="shared" si="0"/>
        <v>29.935</v>
      </c>
      <c r="K19" s="37">
        <v>164</v>
      </c>
      <c r="L19" s="37">
        <v>247</v>
      </c>
      <c r="M19" s="37">
        <v>91</v>
      </c>
      <c r="N19" s="37">
        <v>767</v>
      </c>
      <c r="O19" s="37">
        <v>1059</v>
      </c>
      <c r="P19" s="41">
        <f t="shared" si="1"/>
        <v>0.485207100591716</v>
      </c>
      <c r="Q19" s="54">
        <f t="shared" si="2"/>
        <v>0.420043811610077</v>
      </c>
      <c r="R19" s="55">
        <v>2</v>
      </c>
      <c r="S19" s="56">
        <f t="shared" si="5"/>
        <v>6.76</v>
      </c>
      <c r="T19" s="57">
        <v>0</v>
      </c>
      <c r="U19" s="58">
        <v>2334.8</v>
      </c>
      <c r="V19" s="47" t="s">
        <v>30</v>
      </c>
      <c r="W19" s="48" t="s">
        <v>187</v>
      </c>
    </row>
    <row r="20" ht="17.1" customHeight="1" spans="1:23">
      <c r="A20" s="13" t="s">
        <v>52</v>
      </c>
      <c r="B20" s="14" t="s">
        <v>62</v>
      </c>
      <c r="C20" s="14" t="s">
        <v>26</v>
      </c>
      <c r="D20" s="15">
        <v>30</v>
      </c>
      <c r="E20" s="16" t="s">
        <v>27</v>
      </c>
      <c r="F20" s="16" t="s">
        <v>27</v>
      </c>
      <c r="G20" s="13" t="s">
        <v>202</v>
      </c>
      <c r="H20" s="17" t="s">
        <v>55</v>
      </c>
      <c r="I20" s="35">
        <v>4</v>
      </c>
      <c r="J20" s="36">
        <f t="shared" si="0"/>
        <v>36.58</v>
      </c>
      <c r="K20" s="37">
        <v>162</v>
      </c>
      <c r="L20" s="37">
        <v>277</v>
      </c>
      <c r="M20" s="37">
        <v>97</v>
      </c>
      <c r="N20" s="37">
        <v>752</v>
      </c>
      <c r="O20" s="37">
        <v>1039</v>
      </c>
      <c r="P20" s="41">
        <f t="shared" si="1"/>
        <v>0.433155080213904</v>
      </c>
      <c r="Q20" s="54">
        <f t="shared" si="2"/>
        <v>0.419877163595757</v>
      </c>
      <c r="R20" s="55">
        <v>2</v>
      </c>
      <c r="S20" s="56">
        <f t="shared" si="5"/>
        <v>7.48</v>
      </c>
      <c r="T20" s="57">
        <v>0</v>
      </c>
      <c r="U20" s="58">
        <v>2334.5</v>
      </c>
      <c r="V20" s="47" t="s">
        <v>30</v>
      </c>
      <c r="W20" s="48" t="s">
        <v>187</v>
      </c>
    </row>
    <row r="21" ht="17.1" customHeight="1" spans="1:23">
      <c r="A21" s="13" t="s">
        <v>52</v>
      </c>
      <c r="B21" s="14" t="s">
        <v>64</v>
      </c>
      <c r="C21" s="14" t="s">
        <v>26</v>
      </c>
      <c r="D21" s="15">
        <v>35</v>
      </c>
      <c r="E21" s="16" t="s">
        <v>27</v>
      </c>
      <c r="F21" s="16" t="s">
        <v>27</v>
      </c>
      <c r="G21" s="13" t="s">
        <v>203</v>
      </c>
      <c r="H21" s="17" t="s">
        <v>55</v>
      </c>
      <c r="I21" s="35">
        <v>4.5</v>
      </c>
      <c r="J21" s="36">
        <f t="shared" si="0"/>
        <v>42.4025</v>
      </c>
      <c r="K21" s="37">
        <v>162</v>
      </c>
      <c r="L21" s="37">
        <v>314</v>
      </c>
      <c r="M21" s="37">
        <v>99</v>
      </c>
      <c r="N21" s="37">
        <v>720</v>
      </c>
      <c r="O21" s="37">
        <v>1036</v>
      </c>
      <c r="P21" s="41">
        <f t="shared" si="1"/>
        <v>0.39225181598063</v>
      </c>
      <c r="Q21" s="54">
        <f t="shared" si="2"/>
        <v>0.41002277904328</v>
      </c>
      <c r="R21" s="55">
        <v>2</v>
      </c>
      <c r="S21" s="56">
        <f t="shared" si="5"/>
        <v>8.26</v>
      </c>
      <c r="T21" s="57">
        <v>0</v>
      </c>
      <c r="U21" s="58">
        <v>2339.3</v>
      </c>
      <c r="V21" s="47" t="s">
        <v>30</v>
      </c>
      <c r="W21" s="48" t="s">
        <v>187</v>
      </c>
    </row>
    <row r="22" ht="17.1" customHeight="1" spans="1:23">
      <c r="A22" s="13" t="s">
        <v>52</v>
      </c>
      <c r="B22" s="14" t="s">
        <v>66</v>
      </c>
      <c r="C22" s="14" t="s">
        <v>26</v>
      </c>
      <c r="D22" s="15">
        <v>40</v>
      </c>
      <c r="E22" s="16" t="s">
        <v>27</v>
      </c>
      <c r="F22" s="16" t="s">
        <v>27</v>
      </c>
      <c r="G22" s="13" t="s">
        <v>204</v>
      </c>
      <c r="H22" s="17" t="s">
        <v>55</v>
      </c>
      <c r="I22" s="35">
        <v>5</v>
      </c>
      <c r="J22" s="36">
        <f t="shared" si="0"/>
        <v>48.225</v>
      </c>
      <c r="K22" s="37">
        <v>155</v>
      </c>
      <c r="L22" s="37">
        <v>337</v>
      </c>
      <c r="M22" s="37">
        <v>95</v>
      </c>
      <c r="N22" s="37">
        <v>719</v>
      </c>
      <c r="O22" s="37">
        <v>1035</v>
      </c>
      <c r="P22" s="41">
        <f t="shared" si="1"/>
        <v>0.358796296296296</v>
      </c>
      <c r="Q22" s="54">
        <f t="shared" si="2"/>
        <v>0.409920182440137</v>
      </c>
      <c r="R22" s="55">
        <v>2</v>
      </c>
      <c r="S22" s="56">
        <f t="shared" si="5"/>
        <v>8.64</v>
      </c>
      <c r="T22" s="57">
        <v>0</v>
      </c>
      <c r="U22" s="58">
        <v>2349.6</v>
      </c>
      <c r="V22" s="47" t="s">
        <v>30</v>
      </c>
      <c r="W22" s="48" t="s">
        <v>187</v>
      </c>
    </row>
    <row r="23" ht="17.1" customHeight="1" spans="1:23">
      <c r="A23" s="13" t="s">
        <v>52</v>
      </c>
      <c r="B23" s="14" t="s">
        <v>68</v>
      </c>
      <c r="C23" s="14" t="s">
        <v>26</v>
      </c>
      <c r="D23" s="15">
        <v>45</v>
      </c>
      <c r="E23" s="16" t="s">
        <v>27</v>
      </c>
      <c r="F23" s="16" t="s">
        <v>27</v>
      </c>
      <c r="G23" s="13" t="s">
        <v>205</v>
      </c>
      <c r="H23" s="17" t="s">
        <v>55</v>
      </c>
      <c r="I23" s="35">
        <v>5.5</v>
      </c>
      <c r="J23" s="36">
        <f t="shared" si="0"/>
        <v>54.0475</v>
      </c>
      <c r="K23" s="37">
        <v>153</v>
      </c>
      <c r="L23" s="37">
        <v>369</v>
      </c>
      <c r="M23" s="37">
        <v>92</v>
      </c>
      <c r="N23" s="37">
        <v>677</v>
      </c>
      <c r="O23" s="37">
        <v>1059</v>
      </c>
      <c r="P23" s="41">
        <f t="shared" si="1"/>
        <v>0.331887201735358</v>
      </c>
      <c r="Q23" s="54">
        <f t="shared" si="2"/>
        <v>0.389976958525346</v>
      </c>
      <c r="R23" s="55">
        <v>2.1</v>
      </c>
      <c r="S23" s="56">
        <f t="shared" si="5"/>
        <v>9.681</v>
      </c>
      <c r="T23" s="57">
        <v>0</v>
      </c>
      <c r="U23" s="58">
        <v>2359.7</v>
      </c>
      <c r="V23" s="47" t="s">
        <v>30</v>
      </c>
      <c r="W23" s="48" t="s">
        <v>187</v>
      </c>
    </row>
    <row r="24" ht="17.1" customHeight="1" spans="1:23">
      <c r="A24" s="13" t="s">
        <v>52</v>
      </c>
      <c r="B24" s="14" t="s">
        <v>70</v>
      </c>
      <c r="C24" s="14" t="s">
        <v>26</v>
      </c>
      <c r="D24" s="15">
        <v>50</v>
      </c>
      <c r="E24" s="16" t="s">
        <v>27</v>
      </c>
      <c r="F24" s="16" t="s">
        <v>27</v>
      </c>
      <c r="G24" s="13" t="s">
        <v>206</v>
      </c>
      <c r="H24" s="17" t="s">
        <v>55</v>
      </c>
      <c r="I24" s="35">
        <v>5.5</v>
      </c>
      <c r="J24" s="36">
        <f t="shared" si="0"/>
        <v>59.0475</v>
      </c>
      <c r="K24" s="37">
        <v>148</v>
      </c>
      <c r="L24" s="37">
        <v>400</v>
      </c>
      <c r="M24" s="37">
        <v>94</v>
      </c>
      <c r="N24" s="37">
        <v>652</v>
      </c>
      <c r="O24" s="37">
        <v>1065</v>
      </c>
      <c r="P24" s="41">
        <f t="shared" si="1"/>
        <v>0.299595141700405</v>
      </c>
      <c r="Q24" s="54">
        <f t="shared" si="2"/>
        <v>0.379732090856144</v>
      </c>
      <c r="R24" s="55">
        <v>2.2</v>
      </c>
      <c r="S24" s="56">
        <f t="shared" ref="S24:S26" si="6">(L24+M24)*R24/100</f>
        <v>10.868</v>
      </c>
      <c r="T24" s="57">
        <v>0</v>
      </c>
      <c r="U24" s="58">
        <v>2369.9</v>
      </c>
      <c r="V24" s="47" t="s">
        <v>30</v>
      </c>
      <c r="W24" s="48" t="s">
        <v>187</v>
      </c>
    </row>
    <row r="25" ht="17.1" customHeight="1" spans="1:23">
      <c r="A25" s="13" t="s">
        <v>52</v>
      </c>
      <c r="B25" s="14" t="s">
        <v>72</v>
      </c>
      <c r="C25" s="14" t="s">
        <v>26</v>
      </c>
      <c r="D25" s="15">
        <v>55</v>
      </c>
      <c r="E25" s="16" t="s">
        <v>27</v>
      </c>
      <c r="F25" s="16" t="s">
        <v>27</v>
      </c>
      <c r="G25" s="13" t="s">
        <v>207</v>
      </c>
      <c r="H25" s="17" t="s">
        <v>55</v>
      </c>
      <c r="I25" s="35">
        <v>6</v>
      </c>
      <c r="J25" s="36">
        <f t="shared" si="0"/>
        <v>64.87</v>
      </c>
      <c r="K25" s="37">
        <v>145</v>
      </c>
      <c r="L25" s="37">
        <v>428</v>
      </c>
      <c r="M25" s="37">
        <v>94</v>
      </c>
      <c r="N25" s="37">
        <v>597</v>
      </c>
      <c r="O25" s="37">
        <v>1109</v>
      </c>
      <c r="P25" s="41">
        <f t="shared" si="1"/>
        <v>0.277777777777778</v>
      </c>
      <c r="Q25" s="54">
        <f t="shared" si="2"/>
        <v>0.349941383352872</v>
      </c>
      <c r="R25" s="55">
        <v>2.3</v>
      </c>
      <c r="S25" s="56">
        <f t="shared" si="6"/>
        <v>12.006</v>
      </c>
      <c r="T25" s="57">
        <v>0</v>
      </c>
      <c r="U25" s="58">
        <v>2385</v>
      </c>
      <c r="V25" s="47" t="s">
        <v>30</v>
      </c>
      <c r="W25" s="48" t="s">
        <v>187</v>
      </c>
    </row>
    <row r="26" ht="17.1" customHeight="1" spans="1:23">
      <c r="A26" s="13" t="s">
        <v>52</v>
      </c>
      <c r="B26" s="14" t="s">
        <v>74</v>
      </c>
      <c r="C26" s="14" t="s">
        <v>26</v>
      </c>
      <c r="D26" s="15">
        <v>60</v>
      </c>
      <c r="E26" s="16" t="s">
        <v>27</v>
      </c>
      <c r="F26" s="16" t="s">
        <v>27</v>
      </c>
      <c r="G26" s="13" t="s">
        <v>208</v>
      </c>
      <c r="H26" s="17" t="s">
        <v>209</v>
      </c>
      <c r="I26" s="35">
        <v>6.5</v>
      </c>
      <c r="J26" s="36">
        <f t="shared" si="0"/>
        <v>70.6925</v>
      </c>
      <c r="K26" s="37">
        <v>153</v>
      </c>
      <c r="L26" s="38">
        <v>448</v>
      </c>
      <c r="M26" s="39">
        <v>98</v>
      </c>
      <c r="N26" s="40">
        <v>591</v>
      </c>
      <c r="O26" s="40">
        <v>1097</v>
      </c>
      <c r="P26" s="41">
        <f t="shared" si="1"/>
        <v>0.28021978021978</v>
      </c>
      <c r="Q26" s="54">
        <f t="shared" si="2"/>
        <v>0.350118483412322</v>
      </c>
      <c r="R26" s="55">
        <v>2.3</v>
      </c>
      <c r="S26" s="56">
        <f t="shared" si="6"/>
        <v>12.558</v>
      </c>
      <c r="T26" s="57">
        <v>0</v>
      </c>
      <c r="U26" s="58">
        <v>2400</v>
      </c>
      <c r="V26" s="47" t="s">
        <v>30</v>
      </c>
      <c r="W26" s="48" t="s">
        <v>187</v>
      </c>
    </row>
    <row r="27" ht="17.1" customHeight="1" spans="1:23">
      <c r="A27" s="8" t="s">
        <v>76</v>
      </c>
      <c r="B27" s="18" t="s">
        <v>77</v>
      </c>
      <c r="C27" s="10" t="s">
        <v>26</v>
      </c>
      <c r="D27" s="11">
        <v>20</v>
      </c>
      <c r="E27" s="12" t="s">
        <v>27</v>
      </c>
      <c r="F27" s="12" t="s">
        <v>27</v>
      </c>
      <c r="G27" s="8" t="s">
        <v>210</v>
      </c>
      <c r="H27" s="19" t="s">
        <v>211</v>
      </c>
      <c r="I27" s="26">
        <v>3</v>
      </c>
      <c r="J27" s="27">
        <f t="shared" si="0"/>
        <v>24.935</v>
      </c>
      <c r="K27" s="33">
        <v>150</v>
      </c>
      <c r="L27" s="33">
        <v>287</v>
      </c>
      <c r="M27" s="33">
        <v>0</v>
      </c>
      <c r="N27" s="33">
        <v>742</v>
      </c>
      <c r="O27" s="33">
        <v>1161</v>
      </c>
      <c r="P27" s="32">
        <f t="shared" si="1"/>
        <v>0.522648083623693</v>
      </c>
      <c r="Q27" s="49">
        <f t="shared" si="2"/>
        <v>0.389910667367315</v>
      </c>
      <c r="R27" s="52">
        <v>1.8</v>
      </c>
      <c r="S27" s="52">
        <f t="shared" ref="S27:S32" si="7">(L27+M27)*(R27/100)</f>
        <v>5.166</v>
      </c>
      <c r="T27" s="34">
        <v>0</v>
      </c>
      <c r="U27" s="53">
        <v>2345</v>
      </c>
      <c r="V27" s="47" t="s">
        <v>212</v>
      </c>
      <c r="W27" s="48" t="s">
        <v>213</v>
      </c>
    </row>
    <row r="28" ht="17.1" customHeight="1" spans="1:23">
      <c r="A28" s="8" t="s">
        <v>76</v>
      </c>
      <c r="B28" s="18" t="s">
        <v>80</v>
      </c>
      <c r="C28" s="10" t="s">
        <v>26</v>
      </c>
      <c r="D28" s="11">
        <v>25</v>
      </c>
      <c r="E28" s="12" t="s">
        <v>27</v>
      </c>
      <c r="F28" s="12" t="s">
        <v>27</v>
      </c>
      <c r="G28" s="8" t="s">
        <v>214</v>
      </c>
      <c r="H28" s="19" t="s">
        <v>211</v>
      </c>
      <c r="I28" s="26">
        <v>3</v>
      </c>
      <c r="J28" s="27">
        <f t="shared" si="0"/>
        <v>29.935</v>
      </c>
      <c r="K28" s="33">
        <v>165</v>
      </c>
      <c r="L28" s="33">
        <v>281</v>
      </c>
      <c r="M28" s="33">
        <v>0</v>
      </c>
      <c r="N28" s="33">
        <v>739</v>
      </c>
      <c r="O28" s="33">
        <v>1156</v>
      </c>
      <c r="P28" s="32">
        <f t="shared" si="1"/>
        <v>0.587188612099644</v>
      </c>
      <c r="Q28" s="49">
        <f t="shared" si="2"/>
        <v>0.389973614775726</v>
      </c>
      <c r="R28" s="52">
        <v>1.9</v>
      </c>
      <c r="S28" s="52">
        <f t="shared" si="7"/>
        <v>5.339</v>
      </c>
      <c r="T28" s="34">
        <v>0</v>
      </c>
      <c r="U28" s="53">
        <v>2346</v>
      </c>
      <c r="V28" s="47" t="s">
        <v>212</v>
      </c>
      <c r="W28" s="48" t="s">
        <v>213</v>
      </c>
    </row>
    <row r="29" ht="17.1" customHeight="1" spans="1:23">
      <c r="A29" s="8" t="s">
        <v>76</v>
      </c>
      <c r="B29" s="18" t="s">
        <v>82</v>
      </c>
      <c r="C29" s="10" t="s">
        <v>26</v>
      </c>
      <c r="D29" s="11">
        <v>30</v>
      </c>
      <c r="E29" s="12" t="s">
        <v>27</v>
      </c>
      <c r="F29" s="12" t="s">
        <v>27</v>
      </c>
      <c r="G29" s="8" t="s">
        <v>215</v>
      </c>
      <c r="H29" s="19" t="s">
        <v>211</v>
      </c>
      <c r="I29" s="26">
        <v>4</v>
      </c>
      <c r="J29" s="27">
        <f t="shared" si="0"/>
        <v>36.58</v>
      </c>
      <c r="K29" s="33">
        <v>163</v>
      </c>
      <c r="L29" s="33">
        <v>317</v>
      </c>
      <c r="M29" s="33">
        <v>0</v>
      </c>
      <c r="N29" s="33">
        <v>727</v>
      </c>
      <c r="O29" s="33">
        <v>1137</v>
      </c>
      <c r="P29" s="32">
        <f t="shared" si="1"/>
        <v>0.514195583596215</v>
      </c>
      <c r="Q29" s="49">
        <f t="shared" si="2"/>
        <v>0.390021459227468</v>
      </c>
      <c r="R29" s="52">
        <v>1.9</v>
      </c>
      <c r="S29" s="52">
        <f t="shared" si="7"/>
        <v>6.023</v>
      </c>
      <c r="T29" s="34">
        <v>0</v>
      </c>
      <c r="U29" s="53">
        <v>2350</v>
      </c>
      <c r="V29" s="47" t="s">
        <v>212</v>
      </c>
      <c r="W29" s="48" t="s">
        <v>213</v>
      </c>
    </row>
    <row r="30" ht="17.1" customHeight="1" spans="1:23">
      <c r="A30" s="8" t="s">
        <v>76</v>
      </c>
      <c r="B30" s="18" t="s">
        <v>84</v>
      </c>
      <c r="C30" s="10" t="s">
        <v>26</v>
      </c>
      <c r="D30" s="11">
        <v>35</v>
      </c>
      <c r="E30" s="12" t="s">
        <v>27</v>
      </c>
      <c r="F30" s="12" t="s">
        <v>27</v>
      </c>
      <c r="G30" s="8" t="s">
        <v>216</v>
      </c>
      <c r="H30" s="19" t="s">
        <v>211</v>
      </c>
      <c r="I30" s="26">
        <v>4.5</v>
      </c>
      <c r="J30" s="27">
        <f t="shared" si="0"/>
        <v>42.4025</v>
      </c>
      <c r="K30" s="33">
        <v>159</v>
      </c>
      <c r="L30" s="33">
        <v>349</v>
      </c>
      <c r="M30" s="33">
        <v>0</v>
      </c>
      <c r="N30" s="33">
        <v>699</v>
      </c>
      <c r="O30" s="33">
        <v>1141</v>
      </c>
      <c r="P30" s="32">
        <f t="shared" si="1"/>
        <v>0.455587392550143</v>
      </c>
      <c r="Q30" s="49">
        <f t="shared" si="2"/>
        <v>0.379891304347826</v>
      </c>
      <c r="R30" s="52">
        <v>1.9</v>
      </c>
      <c r="S30" s="52">
        <f t="shared" si="7"/>
        <v>6.631</v>
      </c>
      <c r="T30" s="34">
        <v>0</v>
      </c>
      <c r="U30" s="53">
        <v>2355</v>
      </c>
      <c r="V30" s="47" t="s">
        <v>212</v>
      </c>
      <c r="W30" s="48" t="s">
        <v>213</v>
      </c>
    </row>
    <row r="31" ht="17.1" customHeight="1" spans="1:23">
      <c r="A31" s="8" t="s">
        <v>76</v>
      </c>
      <c r="B31" s="18" t="s">
        <v>86</v>
      </c>
      <c r="C31" s="10" t="s">
        <v>26</v>
      </c>
      <c r="D31" s="11">
        <v>40</v>
      </c>
      <c r="E31" s="12" t="s">
        <v>27</v>
      </c>
      <c r="F31" s="12" t="s">
        <v>27</v>
      </c>
      <c r="G31" s="8" t="s">
        <v>217</v>
      </c>
      <c r="H31" s="19" t="s">
        <v>211</v>
      </c>
      <c r="I31" s="26">
        <v>5</v>
      </c>
      <c r="J31" s="27">
        <f t="shared" si="0"/>
        <v>48.225</v>
      </c>
      <c r="K31" s="33">
        <v>155</v>
      </c>
      <c r="L31" s="33">
        <v>380</v>
      </c>
      <c r="M31" s="33">
        <v>0</v>
      </c>
      <c r="N31" s="33">
        <v>673</v>
      </c>
      <c r="O31" s="33">
        <v>1145</v>
      </c>
      <c r="P31" s="32">
        <f t="shared" si="1"/>
        <v>0.407894736842105</v>
      </c>
      <c r="Q31" s="49">
        <f t="shared" si="2"/>
        <v>0.37018701870187</v>
      </c>
      <c r="R31" s="52">
        <v>1.9</v>
      </c>
      <c r="S31" s="52">
        <f t="shared" si="7"/>
        <v>7.22</v>
      </c>
      <c r="T31" s="34">
        <v>0</v>
      </c>
      <c r="U31" s="53">
        <v>2360</v>
      </c>
      <c r="V31" s="47" t="s">
        <v>212</v>
      </c>
      <c r="W31" s="48" t="s">
        <v>213</v>
      </c>
    </row>
    <row r="32" ht="17.1" customHeight="1" spans="1:23">
      <c r="A32" s="8" t="s">
        <v>76</v>
      </c>
      <c r="B32" s="18" t="s">
        <v>88</v>
      </c>
      <c r="C32" s="10" t="s">
        <v>26</v>
      </c>
      <c r="D32" s="11">
        <v>45</v>
      </c>
      <c r="E32" s="12" t="s">
        <v>27</v>
      </c>
      <c r="F32" s="12" t="s">
        <v>27</v>
      </c>
      <c r="G32" s="8" t="s">
        <v>218</v>
      </c>
      <c r="H32" s="19" t="s">
        <v>211</v>
      </c>
      <c r="I32" s="26">
        <v>5.5</v>
      </c>
      <c r="J32" s="27">
        <f t="shared" si="0"/>
        <v>54.0475</v>
      </c>
      <c r="K32" s="33">
        <v>151</v>
      </c>
      <c r="L32" s="33">
        <v>410</v>
      </c>
      <c r="M32" s="33">
        <v>0</v>
      </c>
      <c r="N32" s="33">
        <v>648</v>
      </c>
      <c r="O32" s="33">
        <v>1153</v>
      </c>
      <c r="P32" s="32">
        <f t="shared" si="1"/>
        <v>0.368292682926829</v>
      </c>
      <c r="Q32" s="49">
        <f t="shared" si="2"/>
        <v>0.359800111049417</v>
      </c>
      <c r="R32" s="52">
        <v>2</v>
      </c>
      <c r="S32" s="52">
        <f t="shared" si="7"/>
        <v>8.2</v>
      </c>
      <c r="T32" s="34">
        <v>0</v>
      </c>
      <c r="U32" s="53">
        <v>2370</v>
      </c>
      <c r="V32" s="47" t="s">
        <v>212</v>
      </c>
      <c r="W32" s="48" t="s">
        <v>213</v>
      </c>
    </row>
    <row r="33" ht="17.1" customHeight="1" spans="1:23">
      <c r="A33" s="13" t="s">
        <v>90</v>
      </c>
      <c r="B33" s="14" t="s">
        <v>91</v>
      </c>
      <c r="C33" s="14" t="s">
        <v>26</v>
      </c>
      <c r="D33" s="15">
        <v>25</v>
      </c>
      <c r="E33" s="16" t="s">
        <v>27</v>
      </c>
      <c r="F33" s="16" t="s">
        <v>27</v>
      </c>
      <c r="G33" s="13" t="s">
        <v>219</v>
      </c>
      <c r="H33" s="16" t="s">
        <v>220</v>
      </c>
      <c r="I33" s="42">
        <v>3</v>
      </c>
      <c r="J33" s="36">
        <f t="shared" si="0"/>
        <v>29.935</v>
      </c>
      <c r="K33" s="37">
        <v>171</v>
      </c>
      <c r="L33" s="37">
        <v>272</v>
      </c>
      <c r="M33" s="37">
        <v>96</v>
      </c>
      <c r="N33" s="37">
        <v>745</v>
      </c>
      <c r="O33" s="37">
        <v>1029</v>
      </c>
      <c r="P33" s="43">
        <f t="shared" si="1"/>
        <v>0.464673913043478</v>
      </c>
      <c r="Q33" s="59">
        <f t="shared" si="2"/>
        <v>0.419954904171364</v>
      </c>
      <c r="R33" s="55">
        <v>2</v>
      </c>
      <c r="S33" s="56">
        <f>(L33+M33)*R33/100</f>
        <v>7.36</v>
      </c>
      <c r="T33" s="57">
        <v>0</v>
      </c>
      <c r="U33" s="58">
        <v>2320.3</v>
      </c>
      <c r="V33" s="47" t="s">
        <v>221</v>
      </c>
      <c r="W33" s="48" t="s">
        <v>222</v>
      </c>
    </row>
    <row r="34" ht="17.1" customHeight="1" spans="1:23">
      <c r="A34" s="13" t="s">
        <v>90</v>
      </c>
      <c r="B34" s="14" t="s">
        <v>95</v>
      </c>
      <c r="C34" s="14" t="s">
        <v>26</v>
      </c>
      <c r="D34" s="15">
        <v>30</v>
      </c>
      <c r="E34" s="16" t="s">
        <v>27</v>
      </c>
      <c r="F34" s="16" t="s">
        <v>27</v>
      </c>
      <c r="G34" s="13" t="s">
        <v>223</v>
      </c>
      <c r="H34" s="16" t="s">
        <v>220</v>
      </c>
      <c r="I34" s="42">
        <v>4</v>
      </c>
      <c r="J34" s="36">
        <f t="shared" si="0"/>
        <v>36.58</v>
      </c>
      <c r="K34" s="37">
        <v>169</v>
      </c>
      <c r="L34" s="37">
        <v>298</v>
      </c>
      <c r="M34" s="37">
        <v>94</v>
      </c>
      <c r="N34" s="37">
        <v>735</v>
      </c>
      <c r="O34" s="37">
        <v>1016</v>
      </c>
      <c r="P34" s="43">
        <f t="shared" si="1"/>
        <v>0.431122448979592</v>
      </c>
      <c r="Q34" s="59">
        <f t="shared" si="2"/>
        <v>0.419760137064535</v>
      </c>
      <c r="R34" s="55">
        <v>2</v>
      </c>
      <c r="S34" s="56">
        <f t="shared" ref="S33:S37" si="8">(L34+M34)*R34/100</f>
        <v>7.84</v>
      </c>
      <c r="T34" s="57">
        <v>0</v>
      </c>
      <c r="U34" s="58">
        <v>2319.8</v>
      </c>
      <c r="V34" s="47" t="s">
        <v>221</v>
      </c>
      <c r="W34" s="48" t="s">
        <v>222</v>
      </c>
    </row>
    <row r="35" ht="17.1" customHeight="1" spans="1:23">
      <c r="A35" s="13" t="s">
        <v>90</v>
      </c>
      <c r="B35" s="14" t="s">
        <v>97</v>
      </c>
      <c r="C35" s="14" t="s">
        <v>26</v>
      </c>
      <c r="D35" s="15">
        <v>35</v>
      </c>
      <c r="E35" s="16" t="s">
        <v>27</v>
      </c>
      <c r="F35" s="16" t="s">
        <v>27</v>
      </c>
      <c r="G35" s="13" t="s">
        <v>224</v>
      </c>
      <c r="H35" s="16" t="s">
        <v>220</v>
      </c>
      <c r="I35" s="42">
        <v>4.5</v>
      </c>
      <c r="J35" s="36">
        <f t="shared" si="0"/>
        <v>42.4025</v>
      </c>
      <c r="K35" s="37">
        <v>166</v>
      </c>
      <c r="L35" s="37">
        <v>332</v>
      </c>
      <c r="M35" s="37">
        <v>99</v>
      </c>
      <c r="N35" s="37">
        <v>705</v>
      </c>
      <c r="O35" s="37">
        <v>1014</v>
      </c>
      <c r="P35" s="43">
        <f t="shared" si="1"/>
        <v>0.385150812064965</v>
      </c>
      <c r="Q35" s="59">
        <f t="shared" si="2"/>
        <v>0.410122164048866</v>
      </c>
      <c r="R35" s="55">
        <v>2</v>
      </c>
      <c r="S35" s="56">
        <f t="shared" si="8"/>
        <v>8.62</v>
      </c>
      <c r="T35" s="57">
        <v>0</v>
      </c>
      <c r="U35" s="58">
        <v>2324.6</v>
      </c>
      <c r="V35" s="47" t="s">
        <v>221</v>
      </c>
      <c r="W35" s="48" t="s">
        <v>222</v>
      </c>
    </row>
    <row r="36" ht="17.1" customHeight="1" spans="1:23">
      <c r="A36" s="13" t="s">
        <v>90</v>
      </c>
      <c r="B36" s="14" t="s">
        <v>99</v>
      </c>
      <c r="C36" s="14" t="s">
        <v>26</v>
      </c>
      <c r="D36" s="15">
        <v>40</v>
      </c>
      <c r="E36" s="16" t="s">
        <v>27</v>
      </c>
      <c r="F36" s="16" t="s">
        <v>27</v>
      </c>
      <c r="G36" s="13" t="s">
        <v>225</v>
      </c>
      <c r="H36" s="16" t="s">
        <v>220</v>
      </c>
      <c r="I36" s="42">
        <v>5</v>
      </c>
      <c r="J36" s="36">
        <f t="shared" si="0"/>
        <v>48.225</v>
      </c>
      <c r="K36" s="37">
        <v>161</v>
      </c>
      <c r="L36" s="37">
        <v>361</v>
      </c>
      <c r="M36" s="37">
        <v>96</v>
      </c>
      <c r="N36" s="37">
        <v>700</v>
      </c>
      <c r="O36" s="37">
        <v>1008</v>
      </c>
      <c r="P36" s="43">
        <f t="shared" si="1"/>
        <v>0.352297592997812</v>
      </c>
      <c r="Q36" s="59">
        <f t="shared" si="2"/>
        <v>0.409836065573771</v>
      </c>
      <c r="R36" s="55">
        <v>2</v>
      </c>
      <c r="S36" s="56">
        <f t="shared" si="8"/>
        <v>9.14</v>
      </c>
      <c r="T36" s="57">
        <v>0</v>
      </c>
      <c r="U36" s="58">
        <v>2335.1</v>
      </c>
      <c r="V36" s="47" t="s">
        <v>221</v>
      </c>
      <c r="W36" s="48" t="s">
        <v>222</v>
      </c>
    </row>
    <row r="37" ht="17.1" customHeight="1" spans="1:23">
      <c r="A37" s="13" t="s">
        <v>90</v>
      </c>
      <c r="B37" s="14" t="s">
        <v>101</v>
      </c>
      <c r="C37" s="14" t="s">
        <v>26</v>
      </c>
      <c r="D37" s="15">
        <v>45</v>
      </c>
      <c r="E37" s="16" t="s">
        <v>27</v>
      </c>
      <c r="F37" s="16" t="s">
        <v>27</v>
      </c>
      <c r="G37" s="13" t="s">
        <v>226</v>
      </c>
      <c r="H37" s="16" t="s">
        <v>220</v>
      </c>
      <c r="I37" s="42">
        <v>5.5</v>
      </c>
      <c r="J37" s="36">
        <f t="shared" si="0"/>
        <v>54.0475</v>
      </c>
      <c r="K37" s="37">
        <v>157</v>
      </c>
      <c r="L37" s="37">
        <v>391</v>
      </c>
      <c r="M37" s="37">
        <v>98</v>
      </c>
      <c r="N37" s="37">
        <v>659</v>
      </c>
      <c r="O37" s="37">
        <v>1031</v>
      </c>
      <c r="P37" s="43">
        <f t="shared" si="1"/>
        <v>0.321063394683027</v>
      </c>
      <c r="Q37" s="59">
        <f t="shared" si="2"/>
        <v>0.389940828402367</v>
      </c>
      <c r="R37" s="55">
        <v>2</v>
      </c>
      <c r="S37" s="56">
        <f t="shared" si="8"/>
        <v>9.78</v>
      </c>
      <c r="T37" s="57">
        <v>0</v>
      </c>
      <c r="U37" s="58">
        <v>2345.8</v>
      </c>
      <c r="V37" s="47" t="s">
        <v>221</v>
      </c>
      <c r="W37" s="48" t="s">
        <v>222</v>
      </c>
    </row>
    <row r="38" ht="15.75" customHeight="1" spans="1:23">
      <c r="A38" s="8" t="s">
        <v>24</v>
      </c>
      <c r="B38" s="18" t="s">
        <v>103</v>
      </c>
      <c r="C38" s="10" t="s">
        <v>26</v>
      </c>
      <c r="D38" s="11">
        <v>25</v>
      </c>
      <c r="E38" s="19" t="s">
        <v>104</v>
      </c>
      <c r="F38" s="12" t="s">
        <v>27</v>
      </c>
      <c r="G38" s="8" t="s">
        <v>227</v>
      </c>
      <c r="H38" s="19" t="s">
        <v>228</v>
      </c>
      <c r="I38" s="26">
        <v>3</v>
      </c>
      <c r="J38" s="27">
        <f t="shared" si="0"/>
        <v>29.935</v>
      </c>
      <c r="K38" s="33">
        <v>162</v>
      </c>
      <c r="L38" s="33">
        <v>241</v>
      </c>
      <c r="M38" s="33">
        <v>85</v>
      </c>
      <c r="N38" s="33">
        <v>757</v>
      </c>
      <c r="O38" s="33">
        <v>1089</v>
      </c>
      <c r="P38" s="32">
        <f t="shared" si="1"/>
        <v>0.496932515337423</v>
      </c>
      <c r="Q38" s="49">
        <f t="shared" si="2"/>
        <v>0.410075839653304</v>
      </c>
      <c r="R38" s="52">
        <v>2</v>
      </c>
      <c r="S38" s="51">
        <f t="shared" ref="S38:S57" si="9">(L38+M38)*(R38/100)</f>
        <v>6.52</v>
      </c>
      <c r="T38" s="34">
        <v>0</v>
      </c>
      <c r="U38" s="53">
        <v>2340.5</v>
      </c>
      <c r="V38" s="47" t="s">
        <v>30</v>
      </c>
      <c r="W38" s="48" t="s">
        <v>187</v>
      </c>
    </row>
    <row r="39" ht="15.75" customHeight="1" spans="1:23">
      <c r="A39" s="8" t="s">
        <v>24</v>
      </c>
      <c r="B39" s="18" t="s">
        <v>106</v>
      </c>
      <c r="C39" s="10" t="s">
        <v>26</v>
      </c>
      <c r="D39" s="11">
        <v>30</v>
      </c>
      <c r="E39" s="19" t="s">
        <v>104</v>
      </c>
      <c r="F39" s="12" t="s">
        <v>27</v>
      </c>
      <c r="G39" s="8" t="s">
        <v>229</v>
      </c>
      <c r="H39" s="19" t="s">
        <v>228</v>
      </c>
      <c r="I39" s="26">
        <v>4</v>
      </c>
      <c r="J39" s="27">
        <f t="shared" si="0"/>
        <v>36.58</v>
      </c>
      <c r="K39" s="33">
        <v>162</v>
      </c>
      <c r="L39" s="33">
        <v>277</v>
      </c>
      <c r="M39" s="33">
        <v>92</v>
      </c>
      <c r="N39" s="33">
        <v>723</v>
      </c>
      <c r="O39" s="33">
        <v>1084</v>
      </c>
      <c r="P39" s="32">
        <f t="shared" si="1"/>
        <v>0.439024390243902</v>
      </c>
      <c r="Q39" s="49">
        <f t="shared" si="2"/>
        <v>0.40011068068622</v>
      </c>
      <c r="R39" s="52">
        <v>2</v>
      </c>
      <c r="S39" s="51">
        <f t="shared" si="9"/>
        <v>7.38</v>
      </c>
      <c r="T39" s="34">
        <v>0</v>
      </c>
      <c r="U39" s="53">
        <v>2345.4</v>
      </c>
      <c r="V39" s="47" t="s">
        <v>30</v>
      </c>
      <c r="W39" s="48" t="s">
        <v>187</v>
      </c>
    </row>
    <row r="40" ht="15.75" spans="1:23">
      <c r="A40" s="8" t="s">
        <v>24</v>
      </c>
      <c r="B40" s="18" t="s">
        <v>108</v>
      </c>
      <c r="C40" s="10" t="s">
        <v>26</v>
      </c>
      <c r="D40" s="11">
        <v>35</v>
      </c>
      <c r="E40" s="19" t="s">
        <v>104</v>
      </c>
      <c r="F40" s="12" t="s">
        <v>27</v>
      </c>
      <c r="G40" s="8" t="s">
        <v>230</v>
      </c>
      <c r="H40" s="19" t="s">
        <v>228</v>
      </c>
      <c r="I40" s="26">
        <v>4.5</v>
      </c>
      <c r="J40" s="27">
        <f t="shared" si="0"/>
        <v>42.4025</v>
      </c>
      <c r="K40" s="33">
        <v>155</v>
      </c>
      <c r="L40" s="33">
        <v>301</v>
      </c>
      <c r="M40" s="33">
        <v>95</v>
      </c>
      <c r="N40" s="33">
        <v>717</v>
      </c>
      <c r="O40" s="33">
        <v>1075</v>
      </c>
      <c r="P40" s="32">
        <f t="shared" si="1"/>
        <v>0.391414141414141</v>
      </c>
      <c r="Q40" s="49">
        <f t="shared" si="2"/>
        <v>0.400111607142857</v>
      </c>
      <c r="R40" s="52">
        <v>2</v>
      </c>
      <c r="S40" s="51">
        <f t="shared" si="9"/>
        <v>7.92</v>
      </c>
      <c r="T40" s="34">
        <v>0</v>
      </c>
      <c r="U40" s="53">
        <v>2350.9</v>
      </c>
      <c r="V40" s="47" t="s">
        <v>30</v>
      </c>
      <c r="W40" s="48" t="s">
        <v>187</v>
      </c>
    </row>
    <row r="41" ht="15.75" spans="1:23">
      <c r="A41" s="8" t="s">
        <v>24</v>
      </c>
      <c r="B41" s="18" t="s">
        <v>110</v>
      </c>
      <c r="C41" s="10" t="s">
        <v>26</v>
      </c>
      <c r="D41" s="11">
        <v>40</v>
      </c>
      <c r="E41" s="19" t="s">
        <v>104</v>
      </c>
      <c r="F41" s="12" t="s">
        <v>27</v>
      </c>
      <c r="G41" s="8" t="s">
        <v>231</v>
      </c>
      <c r="H41" s="19" t="s">
        <v>228</v>
      </c>
      <c r="I41" s="26">
        <v>5</v>
      </c>
      <c r="J41" s="27">
        <f t="shared" si="0"/>
        <v>48.225</v>
      </c>
      <c r="K41" s="33">
        <v>153</v>
      </c>
      <c r="L41" s="33">
        <v>333</v>
      </c>
      <c r="M41" s="33">
        <v>83</v>
      </c>
      <c r="N41" s="33">
        <v>695</v>
      </c>
      <c r="O41" s="33">
        <v>1088</v>
      </c>
      <c r="P41" s="32">
        <f t="shared" si="1"/>
        <v>0.367788461538462</v>
      </c>
      <c r="Q41" s="49">
        <f t="shared" si="2"/>
        <v>0.389792484576556</v>
      </c>
      <c r="R41" s="52">
        <v>2</v>
      </c>
      <c r="S41" s="51">
        <f t="shared" si="9"/>
        <v>8.32</v>
      </c>
      <c r="T41" s="34">
        <v>0</v>
      </c>
      <c r="U41" s="53">
        <v>2360.3</v>
      </c>
      <c r="V41" s="47" t="s">
        <v>30</v>
      </c>
      <c r="W41" s="48" t="s">
        <v>187</v>
      </c>
    </row>
    <row r="42" ht="15.75" spans="1:23">
      <c r="A42" s="8" t="s">
        <v>24</v>
      </c>
      <c r="B42" s="18" t="s">
        <v>112</v>
      </c>
      <c r="C42" s="10" t="s">
        <v>26</v>
      </c>
      <c r="D42" s="11">
        <v>45</v>
      </c>
      <c r="E42" s="19" t="s">
        <v>104</v>
      </c>
      <c r="F42" s="12" t="s">
        <v>27</v>
      </c>
      <c r="G42" s="8" t="s">
        <v>232</v>
      </c>
      <c r="H42" s="19" t="s">
        <v>228</v>
      </c>
      <c r="I42" s="26">
        <v>5.5</v>
      </c>
      <c r="J42" s="27">
        <f t="shared" si="0"/>
        <v>54.0475</v>
      </c>
      <c r="K42" s="33">
        <v>153</v>
      </c>
      <c r="L42" s="33">
        <v>365</v>
      </c>
      <c r="M42" s="33">
        <v>80</v>
      </c>
      <c r="N42" s="33">
        <v>670</v>
      </c>
      <c r="O42" s="33">
        <v>1093</v>
      </c>
      <c r="P42" s="32">
        <f t="shared" si="1"/>
        <v>0.343820224719101</v>
      </c>
      <c r="Q42" s="49">
        <f t="shared" si="2"/>
        <v>0.380034032898469</v>
      </c>
      <c r="R42" s="52">
        <v>2.1</v>
      </c>
      <c r="S42" s="51">
        <f t="shared" si="9"/>
        <v>9.345</v>
      </c>
      <c r="T42" s="34">
        <v>0</v>
      </c>
      <c r="U42" s="53">
        <v>2370.3</v>
      </c>
      <c r="V42" s="47" t="s">
        <v>30</v>
      </c>
      <c r="W42" s="48" t="s">
        <v>187</v>
      </c>
    </row>
    <row r="43" ht="13.5" customHeight="1" spans="1:23">
      <c r="A43" s="13" t="s">
        <v>52</v>
      </c>
      <c r="B43" s="20" t="s">
        <v>114</v>
      </c>
      <c r="C43" s="14" t="s">
        <v>26</v>
      </c>
      <c r="D43" s="15">
        <v>25</v>
      </c>
      <c r="E43" s="21" t="s">
        <v>104</v>
      </c>
      <c r="F43" s="16" t="s">
        <v>27</v>
      </c>
      <c r="G43" s="13" t="s">
        <v>233</v>
      </c>
      <c r="H43" s="21" t="s">
        <v>234</v>
      </c>
      <c r="I43" s="42">
        <v>3</v>
      </c>
      <c r="J43" s="36">
        <f t="shared" si="0"/>
        <v>29.935</v>
      </c>
      <c r="K43" s="37">
        <v>169</v>
      </c>
      <c r="L43" s="37">
        <v>254</v>
      </c>
      <c r="M43" s="37">
        <v>94</v>
      </c>
      <c r="N43" s="37">
        <v>761</v>
      </c>
      <c r="O43" s="37">
        <v>1050</v>
      </c>
      <c r="P43" s="41">
        <f t="shared" si="1"/>
        <v>0.485632183908046</v>
      </c>
      <c r="Q43" s="54">
        <f t="shared" si="2"/>
        <v>0.420209828823854</v>
      </c>
      <c r="R43" s="55">
        <v>2</v>
      </c>
      <c r="S43" s="56">
        <f t="shared" si="9"/>
        <v>6.96</v>
      </c>
      <c r="T43" s="57">
        <v>0</v>
      </c>
      <c r="U43" s="58">
        <v>2335</v>
      </c>
      <c r="V43" s="47" t="s">
        <v>30</v>
      </c>
      <c r="W43" s="48" t="s">
        <v>187</v>
      </c>
    </row>
    <row r="44" ht="15.75" spans="1:23">
      <c r="A44" s="13" t="s">
        <v>52</v>
      </c>
      <c r="B44" s="20" t="s">
        <v>117</v>
      </c>
      <c r="C44" s="14" t="s">
        <v>26</v>
      </c>
      <c r="D44" s="15">
        <v>30</v>
      </c>
      <c r="E44" s="21" t="s">
        <v>104</v>
      </c>
      <c r="F44" s="16" t="s">
        <v>27</v>
      </c>
      <c r="G44" s="13" t="s">
        <v>235</v>
      </c>
      <c r="H44" s="21" t="s">
        <v>234</v>
      </c>
      <c r="I44" s="42">
        <v>4</v>
      </c>
      <c r="J44" s="36">
        <f t="shared" si="0"/>
        <v>36.58</v>
      </c>
      <c r="K44" s="37">
        <v>166</v>
      </c>
      <c r="L44" s="37">
        <v>284</v>
      </c>
      <c r="M44" s="37">
        <v>95</v>
      </c>
      <c r="N44" s="37">
        <v>731</v>
      </c>
      <c r="O44" s="37">
        <v>1052</v>
      </c>
      <c r="P44" s="41">
        <f t="shared" si="1"/>
        <v>0.437994722955145</v>
      </c>
      <c r="Q44" s="54">
        <f t="shared" si="2"/>
        <v>0.409983174425126</v>
      </c>
      <c r="R44" s="55">
        <v>2</v>
      </c>
      <c r="S44" s="56">
        <f t="shared" si="9"/>
        <v>7.58</v>
      </c>
      <c r="T44" s="57">
        <v>0</v>
      </c>
      <c r="U44" s="58">
        <v>2335.6</v>
      </c>
      <c r="V44" s="47" t="s">
        <v>30</v>
      </c>
      <c r="W44" s="48" t="s">
        <v>187</v>
      </c>
    </row>
    <row r="45" ht="15.75" spans="1:23">
      <c r="A45" s="13" t="s">
        <v>52</v>
      </c>
      <c r="B45" s="20" t="s">
        <v>119</v>
      </c>
      <c r="C45" s="14" t="s">
        <v>26</v>
      </c>
      <c r="D45" s="15">
        <v>35</v>
      </c>
      <c r="E45" s="21" t="s">
        <v>104</v>
      </c>
      <c r="F45" s="16" t="s">
        <v>27</v>
      </c>
      <c r="G45" s="13" t="s">
        <v>236</v>
      </c>
      <c r="H45" s="21" t="s">
        <v>234</v>
      </c>
      <c r="I45" s="42">
        <v>4.5</v>
      </c>
      <c r="J45" s="36">
        <f t="shared" si="0"/>
        <v>42.4025</v>
      </c>
      <c r="K45" s="37">
        <v>166</v>
      </c>
      <c r="L45" s="37">
        <v>322</v>
      </c>
      <c r="M45" s="37">
        <v>96</v>
      </c>
      <c r="N45" s="37">
        <v>717</v>
      </c>
      <c r="O45" s="37">
        <v>1031</v>
      </c>
      <c r="P45" s="41">
        <f t="shared" si="1"/>
        <v>0.397129186602871</v>
      </c>
      <c r="Q45" s="54">
        <f t="shared" si="2"/>
        <v>0.410183066361556</v>
      </c>
      <c r="R45" s="55">
        <v>2</v>
      </c>
      <c r="S45" s="56">
        <f t="shared" si="9"/>
        <v>8.36</v>
      </c>
      <c r="T45" s="57">
        <v>0</v>
      </c>
      <c r="U45" s="58">
        <v>2340.4</v>
      </c>
      <c r="V45" s="47" t="s">
        <v>30</v>
      </c>
      <c r="W45" s="48" t="s">
        <v>187</v>
      </c>
    </row>
    <row r="46" ht="15.75" spans="1:23">
      <c r="A46" s="13" t="s">
        <v>52</v>
      </c>
      <c r="B46" s="20" t="s">
        <v>121</v>
      </c>
      <c r="C46" s="14" t="s">
        <v>26</v>
      </c>
      <c r="D46" s="15">
        <v>40</v>
      </c>
      <c r="E46" s="21" t="s">
        <v>104</v>
      </c>
      <c r="F46" s="16" t="s">
        <v>27</v>
      </c>
      <c r="G46" s="13" t="s">
        <v>237</v>
      </c>
      <c r="H46" s="21" t="s">
        <v>234</v>
      </c>
      <c r="I46" s="42">
        <v>5</v>
      </c>
      <c r="J46" s="36">
        <f t="shared" si="0"/>
        <v>48.225</v>
      </c>
      <c r="K46" s="37">
        <v>162</v>
      </c>
      <c r="L46" s="37">
        <v>352</v>
      </c>
      <c r="M46" s="37">
        <v>99</v>
      </c>
      <c r="N46" s="37">
        <v>691</v>
      </c>
      <c r="O46" s="37">
        <v>1036</v>
      </c>
      <c r="P46" s="41">
        <f t="shared" si="1"/>
        <v>0.35920177383592</v>
      </c>
      <c r="Q46" s="54">
        <f t="shared" si="2"/>
        <v>0.40011580775912</v>
      </c>
      <c r="R46" s="55">
        <v>2.1</v>
      </c>
      <c r="S46" s="56">
        <f t="shared" si="9"/>
        <v>9.471</v>
      </c>
      <c r="T46" s="57">
        <v>0</v>
      </c>
      <c r="U46" s="58">
        <v>2349.5</v>
      </c>
      <c r="V46" s="47" t="s">
        <v>30</v>
      </c>
      <c r="W46" s="48" t="s">
        <v>187</v>
      </c>
    </row>
    <row r="47" ht="15.75" spans="1:23">
      <c r="A47" s="13" t="s">
        <v>52</v>
      </c>
      <c r="B47" s="20" t="s">
        <v>123</v>
      </c>
      <c r="C47" s="14" t="s">
        <v>26</v>
      </c>
      <c r="D47" s="15">
        <v>45</v>
      </c>
      <c r="E47" s="21" t="s">
        <v>104</v>
      </c>
      <c r="F47" s="16" t="s">
        <v>27</v>
      </c>
      <c r="G47" s="13" t="s">
        <v>238</v>
      </c>
      <c r="H47" s="21" t="s">
        <v>234</v>
      </c>
      <c r="I47" s="42">
        <v>5.5</v>
      </c>
      <c r="J47" s="36">
        <f t="shared" si="0"/>
        <v>54.0475</v>
      </c>
      <c r="K47" s="37">
        <v>158</v>
      </c>
      <c r="L47" s="37">
        <v>381</v>
      </c>
      <c r="M47" s="37">
        <v>95</v>
      </c>
      <c r="N47" s="37">
        <v>669</v>
      </c>
      <c r="O47" s="37">
        <v>1046</v>
      </c>
      <c r="P47" s="41">
        <f t="shared" si="1"/>
        <v>0.331932773109244</v>
      </c>
      <c r="Q47" s="54">
        <f t="shared" si="2"/>
        <v>0.390087463556851</v>
      </c>
      <c r="R47" s="55">
        <v>2.1</v>
      </c>
      <c r="S47" s="56">
        <f t="shared" si="9"/>
        <v>9.996</v>
      </c>
      <c r="T47" s="57">
        <v>0</v>
      </c>
      <c r="U47" s="58">
        <v>2359</v>
      </c>
      <c r="V47" s="47" t="s">
        <v>30</v>
      </c>
      <c r="W47" s="48" t="s">
        <v>187</v>
      </c>
    </row>
    <row r="48" ht="15.75" spans="1:23">
      <c r="A48" s="8" t="s">
        <v>24</v>
      </c>
      <c r="B48" s="18" t="s">
        <v>125</v>
      </c>
      <c r="C48" s="10" t="s">
        <v>26</v>
      </c>
      <c r="D48" s="11">
        <v>25</v>
      </c>
      <c r="E48" s="19" t="s">
        <v>126</v>
      </c>
      <c r="F48" s="12" t="s">
        <v>27</v>
      </c>
      <c r="G48" s="8" t="s">
        <v>239</v>
      </c>
      <c r="H48" s="19" t="s">
        <v>29</v>
      </c>
      <c r="I48" s="26">
        <v>3</v>
      </c>
      <c r="J48" s="27">
        <f t="shared" si="0"/>
        <v>29.935</v>
      </c>
      <c r="K48" s="33">
        <v>163</v>
      </c>
      <c r="L48" s="33">
        <v>248</v>
      </c>
      <c r="M48" s="33">
        <v>97</v>
      </c>
      <c r="N48" s="33">
        <v>748</v>
      </c>
      <c r="O48" s="33">
        <v>1077</v>
      </c>
      <c r="P48" s="32">
        <f t="shared" si="1"/>
        <v>0.472463768115942</v>
      </c>
      <c r="Q48" s="49">
        <f t="shared" si="2"/>
        <v>0.40986301369863</v>
      </c>
      <c r="R48" s="52">
        <v>2</v>
      </c>
      <c r="S48" s="51">
        <f t="shared" si="9"/>
        <v>6.9</v>
      </c>
      <c r="T48" s="34">
        <v>0</v>
      </c>
      <c r="U48" s="53">
        <v>2339.9</v>
      </c>
      <c r="V48" s="47" t="s">
        <v>30</v>
      </c>
      <c r="W48" s="48" t="s">
        <v>187</v>
      </c>
    </row>
    <row r="49" ht="15.75" spans="1:23">
      <c r="A49" s="8" t="s">
        <v>24</v>
      </c>
      <c r="B49" s="18" t="s">
        <v>128</v>
      </c>
      <c r="C49" s="10" t="s">
        <v>26</v>
      </c>
      <c r="D49" s="11">
        <v>30</v>
      </c>
      <c r="E49" s="19" t="s">
        <v>126</v>
      </c>
      <c r="F49" s="12" t="s">
        <v>27</v>
      </c>
      <c r="G49" s="8" t="s">
        <v>240</v>
      </c>
      <c r="H49" s="19" t="s">
        <v>29</v>
      </c>
      <c r="I49" s="26">
        <v>4</v>
      </c>
      <c r="J49" s="27">
        <f t="shared" si="0"/>
        <v>36.58</v>
      </c>
      <c r="K49" s="33">
        <v>163</v>
      </c>
      <c r="L49" s="33">
        <v>282</v>
      </c>
      <c r="M49" s="33">
        <v>99</v>
      </c>
      <c r="N49" s="33">
        <v>717</v>
      </c>
      <c r="O49" s="33">
        <v>1076</v>
      </c>
      <c r="P49" s="32">
        <f t="shared" si="1"/>
        <v>0.427821522309711</v>
      </c>
      <c r="Q49" s="49">
        <f t="shared" si="2"/>
        <v>0.399888455103179</v>
      </c>
      <c r="R49" s="52">
        <v>2</v>
      </c>
      <c r="S49" s="51">
        <f t="shared" si="9"/>
        <v>7.62</v>
      </c>
      <c r="T49" s="34">
        <v>0</v>
      </c>
      <c r="U49" s="53">
        <v>2344.6</v>
      </c>
      <c r="V49" s="47" t="s">
        <v>30</v>
      </c>
      <c r="W49" s="48" t="s">
        <v>187</v>
      </c>
    </row>
    <row r="50" ht="15.75" spans="1:23">
      <c r="A50" s="8" t="s">
        <v>24</v>
      </c>
      <c r="B50" s="18" t="s">
        <v>130</v>
      </c>
      <c r="C50" s="10" t="s">
        <v>26</v>
      </c>
      <c r="D50" s="11">
        <v>35</v>
      </c>
      <c r="E50" s="19" t="s">
        <v>126</v>
      </c>
      <c r="F50" s="12" t="s">
        <v>27</v>
      </c>
      <c r="G50" s="8" t="s">
        <v>241</v>
      </c>
      <c r="H50" s="19" t="s">
        <v>29</v>
      </c>
      <c r="I50" s="26">
        <v>4.5</v>
      </c>
      <c r="J50" s="27">
        <f t="shared" si="0"/>
        <v>42.4025</v>
      </c>
      <c r="K50" s="33">
        <v>160</v>
      </c>
      <c r="L50" s="33">
        <v>310</v>
      </c>
      <c r="M50" s="33">
        <v>93</v>
      </c>
      <c r="N50" s="33">
        <v>712</v>
      </c>
      <c r="O50" s="33">
        <v>1067</v>
      </c>
      <c r="P50" s="32">
        <f t="shared" si="1"/>
        <v>0.397022332506204</v>
      </c>
      <c r="Q50" s="49">
        <f t="shared" si="2"/>
        <v>0.400224845418775</v>
      </c>
      <c r="R50" s="52">
        <v>2</v>
      </c>
      <c r="S50" s="51">
        <f t="shared" si="9"/>
        <v>8.06</v>
      </c>
      <c r="T50" s="34">
        <v>0</v>
      </c>
      <c r="U50" s="53">
        <v>2350.1</v>
      </c>
      <c r="V50" s="47" t="s">
        <v>30</v>
      </c>
      <c r="W50" s="48" t="s">
        <v>187</v>
      </c>
    </row>
    <row r="51" ht="15.75" spans="1:23">
      <c r="A51" s="8" t="s">
        <v>24</v>
      </c>
      <c r="B51" s="18" t="s">
        <v>132</v>
      </c>
      <c r="C51" s="10" t="s">
        <v>26</v>
      </c>
      <c r="D51" s="11">
        <v>40</v>
      </c>
      <c r="E51" s="19" t="s">
        <v>126</v>
      </c>
      <c r="F51" s="12" t="s">
        <v>27</v>
      </c>
      <c r="G51" s="8" t="s">
        <v>242</v>
      </c>
      <c r="H51" s="19" t="s">
        <v>29</v>
      </c>
      <c r="I51" s="26">
        <v>5</v>
      </c>
      <c r="J51" s="27">
        <f t="shared" si="0"/>
        <v>48.225</v>
      </c>
      <c r="K51" s="33">
        <v>157</v>
      </c>
      <c r="L51" s="33">
        <v>341</v>
      </c>
      <c r="M51" s="33">
        <v>91</v>
      </c>
      <c r="N51" s="33">
        <v>687</v>
      </c>
      <c r="O51" s="33">
        <v>1075</v>
      </c>
      <c r="P51" s="32">
        <f t="shared" si="1"/>
        <v>0.363425925925926</v>
      </c>
      <c r="Q51" s="49">
        <f t="shared" si="2"/>
        <v>0.389897843359818</v>
      </c>
      <c r="R51" s="52">
        <v>2</v>
      </c>
      <c r="S51" s="51">
        <f t="shared" si="9"/>
        <v>8.64</v>
      </c>
      <c r="T51" s="34">
        <v>0</v>
      </c>
      <c r="U51" s="53">
        <v>2359.6</v>
      </c>
      <c r="V51" s="47" t="s">
        <v>30</v>
      </c>
      <c r="W51" s="48" t="s">
        <v>187</v>
      </c>
    </row>
    <row r="52" ht="15.75" spans="1:23">
      <c r="A52" s="8" t="s">
        <v>24</v>
      </c>
      <c r="B52" s="18" t="s">
        <v>134</v>
      </c>
      <c r="C52" s="10" t="s">
        <v>26</v>
      </c>
      <c r="D52" s="11">
        <v>45</v>
      </c>
      <c r="E52" s="19" t="s">
        <v>126</v>
      </c>
      <c r="F52" s="12" t="s">
        <v>27</v>
      </c>
      <c r="G52" s="8" t="s">
        <v>243</v>
      </c>
      <c r="H52" s="19" t="s">
        <v>29</v>
      </c>
      <c r="I52" s="26">
        <v>5.5</v>
      </c>
      <c r="J52" s="27">
        <f t="shared" si="0"/>
        <v>54.0475</v>
      </c>
      <c r="K52" s="33">
        <v>156</v>
      </c>
      <c r="L52" s="33">
        <v>372</v>
      </c>
      <c r="M52" s="33">
        <v>87</v>
      </c>
      <c r="N52" s="33">
        <v>663</v>
      </c>
      <c r="O52" s="33">
        <v>1082</v>
      </c>
      <c r="P52" s="32">
        <f t="shared" si="1"/>
        <v>0.339869281045752</v>
      </c>
      <c r="Q52" s="49">
        <f t="shared" si="2"/>
        <v>0.379942693409742</v>
      </c>
      <c r="R52" s="52">
        <v>2.1</v>
      </c>
      <c r="S52" s="51">
        <f t="shared" si="9"/>
        <v>9.639</v>
      </c>
      <c r="T52" s="34">
        <v>0</v>
      </c>
      <c r="U52" s="53">
        <v>2369.6</v>
      </c>
      <c r="V52" s="47" t="s">
        <v>30</v>
      </c>
      <c r="W52" s="48" t="s">
        <v>187</v>
      </c>
    </row>
    <row r="53" ht="15.75" spans="1:23">
      <c r="A53" s="13" t="s">
        <v>52</v>
      </c>
      <c r="B53" s="20" t="s">
        <v>136</v>
      </c>
      <c r="C53" s="14" t="s">
        <v>26</v>
      </c>
      <c r="D53" s="15">
        <v>25</v>
      </c>
      <c r="E53" s="21" t="s">
        <v>126</v>
      </c>
      <c r="F53" s="16" t="s">
        <v>27</v>
      </c>
      <c r="G53" s="13" t="s">
        <v>244</v>
      </c>
      <c r="H53" s="21" t="s">
        <v>234</v>
      </c>
      <c r="I53" s="13">
        <v>3</v>
      </c>
      <c r="J53" s="44">
        <v>29.935</v>
      </c>
      <c r="K53" s="37">
        <v>173</v>
      </c>
      <c r="L53" s="37">
        <v>257</v>
      </c>
      <c r="M53" s="37">
        <v>90</v>
      </c>
      <c r="N53" s="37">
        <v>759</v>
      </c>
      <c r="O53" s="37">
        <v>1048</v>
      </c>
      <c r="P53" s="41">
        <f t="shared" si="1"/>
        <v>0.498559077809798</v>
      </c>
      <c r="Q53" s="54">
        <f t="shared" si="2"/>
        <v>0.420033204205866</v>
      </c>
      <c r="R53" s="55">
        <v>2</v>
      </c>
      <c r="S53" s="56">
        <f t="shared" si="9"/>
        <v>6.94</v>
      </c>
      <c r="T53" s="57">
        <v>0</v>
      </c>
      <c r="U53" s="58">
        <v>2334</v>
      </c>
      <c r="V53" s="47" t="s">
        <v>30</v>
      </c>
      <c r="W53" s="48" t="s">
        <v>187</v>
      </c>
    </row>
    <row r="54" ht="15.75" spans="1:23">
      <c r="A54" s="13" t="s">
        <v>52</v>
      </c>
      <c r="B54" s="20" t="s">
        <v>138</v>
      </c>
      <c r="C54" s="14" t="s">
        <v>26</v>
      </c>
      <c r="D54" s="15">
        <v>30</v>
      </c>
      <c r="E54" s="21" t="s">
        <v>126</v>
      </c>
      <c r="F54" s="16" t="s">
        <v>27</v>
      </c>
      <c r="G54" s="13" t="s">
        <v>245</v>
      </c>
      <c r="H54" s="21" t="s">
        <v>234</v>
      </c>
      <c r="I54" s="13">
        <v>4</v>
      </c>
      <c r="J54" s="44">
        <v>36.58</v>
      </c>
      <c r="K54" s="37">
        <v>169</v>
      </c>
      <c r="L54" s="37">
        <v>290</v>
      </c>
      <c r="M54" s="37">
        <v>86</v>
      </c>
      <c r="N54" s="37">
        <v>731</v>
      </c>
      <c r="O54" s="37">
        <v>1051</v>
      </c>
      <c r="P54" s="41">
        <f t="shared" si="1"/>
        <v>0.449468085106383</v>
      </c>
      <c r="Q54" s="54">
        <f t="shared" si="2"/>
        <v>0.410213243546577</v>
      </c>
      <c r="R54" s="55">
        <v>2</v>
      </c>
      <c r="S54" s="56">
        <f t="shared" si="9"/>
        <v>7.52</v>
      </c>
      <c r="T54" s="57">
        <v>0</v>
      </c>
      <c r="U54" s="58">
        <v>2334.5</v>
      </c>
      <c r="V54" s="47" t="s">
        <v>30</v>
      </c>
      <c r="W54" s="48" t="s">
        <v>187</v>
      </c>
    </row>
    <row r="55" ht="15.75" spans="1:23">
      <c r="A55" s="13" t="s">
        <v>52</v>
      </c>
      <c r="B55" s="20" t="s">
        <v>140</v>
      </c>
      <c r="C55" s="14" t="s">
        <v>26</v>
      </c>
      <c r="D55" s="15">
        <v>35</v>
      </c>
      <c r="E55" s="21" t="s">
        <v>126</v>
      </c>
      <c r="F55" s="16" t="s">
        <v>27</v>
      </c>
      <c r="G55" s="13" t="s">
        <v>246</v>
      </c>
      <c r="H55" s="21" t="s">
        <v>234</v>
      </c>
      <c r="I55" s="13">
        <v>4.5</v>
      </c>
      <c r="J55" s="44">
        <v>42.4025</v>
      </c>
      <c r="K55" s="37">
        <v>169</v>
      </c>
      <c r="L55" s="37">
        <v>328</v>
      </c>
      <c r="M55" s="37">
        <v>87</v>
      </c>
      <c r="N55" s="37">
        <v>716</v>
      </c>
      <c r="O55" s="37">
        <v>1031</v>
      </c>
      <c r="P55" s="41">
        <f t="shared" si="1"/>
        <v>0.407228915662651</v>
      </c>
      <c r="Q55" s="54">
        <f t="shared" si="2"/>
        <v>0.409845449341729</v>
      </c>
      <c r="R55" s="55">
        <v>2</v>
      </c>
      <c r="S55" s="56">
        <f t="shared" si="9"/>
        <v>8.3</v>
      </c>
      <c r="T55" s="57">
        <v>0</v>
      </c>
      <c r="U55" s="58">
        <v>2339.3</v>
      </c>
      <c r="V55" s="47" t="s">
        <v>30</v>
      </c>
      <c r="W55" s="48" t="s">
        <v>187</v>
      </c>
    </row>
    <row r="56" ht="15.75" spans="1:23">
      <c r="A56" s="13" t="s">
        <v>52</v>
      </c>
      <c r="B56" s="20" t="s">
        <v>142</v>
      </c>
      <c r="C56" s="14" t="s">
        <v>26</v>
      </c>
      <c r="D56" s="15">
        <v>40</v>
      </c>
      <c r="E56" s="21" t="s">
        <v>126</v>
      </c>
      <c r="F56" s="16" t="s">
        <v>27</v>
      </c>
      <c r="G56" s="13" t="s">
        <v>247</v>
      </c>
      <c r="H56" s="21" t="s">
        <v>234</v>
      </c>
      <c r="I56" s="13">
        <v>5</v>
      </c>
      <c r="J56" s="44">
        <v>48.225</v>
      </c>
      <c r="K56" s="37">
        <v>166</v>
      </c>
      <c r="L56" s="37">
        <v>361</v>
      </c>
      <c r="M56" s="37">
        <v>90</v>
      </c>
      <c r="N56" s="37">
        <v>689</v>
      </c>
      <c r="O56" s="37">
        <v>1034</v>
      </c>
      <c r="P56" s="41">
        <f t="shared" si="1"/>
        <v>0.368070953436807</v>
      </c>
      <c r="Q56" s="54">
        <f t="shared" si="2"/>
        <v>0.399883923389437</v>
      </c>
      <c r="R56" s="55">
        <v>2.1</v>
      </c>
      <c r="S56" s="56">
        <f t="shared" si="9"/>
        <v>9.471</v>
      </c>
      <c r="T56" s="57">
        <v>0</v>
      </c>
      <c r="U56" s="58">
        <v>2349.5</v>
      </c>
      <c r="V56" s="47" t="s">
        <v>30</v>
      </c>
      <c r="W56" s="48" t="s">
        <v>187</v>
      </c>
    </row>
    <row r="57" ht="15.75" spans="1:23">
      <c r="A57" s="13" t="s">
        <v>52</v>
      </c>
      <c r="B57" s="20" t="s">
        <v>144</v>
      </c>
      <c r="C57" s="14" t="s">
        <v>26</v>
      </c>
      <c r="D57" s="15">
        <v>45</v>
      </c>
      <c r="E57" s="21" t="s">
        <v>126</v>
      </c>
      <c r="F57" s="16" t="s">
        <v>27</v>
      </c>
      <c r="G57" s="13" t="s">
        <v>248</v>
      </c>
      <c r="H57" s="21" t="s">
        <v>234</v>
      </c>
      <c r="I57" s="13">
        <v>5.5</v>
      </c>
      <c r="J57" s="44">
        <v>54.0475</v>
      </c>
      <c r="K57" s="37">
        <v>162</v>
      </c>
      <c r="L57" s="37">
        <v>386</v>
      </c>
      <c r="M57" s="37">
        <v>85</v>
      </c>
      <c r="N57" s="37">
        <v>670</v>
      </c>
      <c r="O57" s="37">
        <v>1047</v>
      </c>
      <c r="P57" s="41">
        <f t="shared" si="1"/>
        <v>0.343949044585987</v>
      </c>
      <c r="Q57" s="54">
        <f t="shared" si="2"/>
        <v>0.390215492137449</v>
      </c>
      <c r="R57" s="55">
        <v>2.1</v>
      </c>
      <c r="S57" s="56">
        <f t="shared" si="9"/>
        <v>9.891</v>
      </c>
      <c r="T57" s="57">
        <v>0</v>
      </c>
      <c r="U57" s="58">
        <v>2359.9</v>
      </c>
      <c r="V57" s="47" t="s">
        <v>30</v>
      </c>
      <c r="W57" s="48" t="s">
        <v>187</v>
      </c>
    </row>
    <row r="58" s="1" customFormat="1" ht="13.5" customHeight="1" spans="1:23">
      <c r="A58" s="8" t="s">
        <v>52</v>
      </c>
      <c r="B58" s="18" t="s">
        <v>146</v>
      </c>
      <c r="C58" s="18" t="s">
        <v>26</v>
      </c>
      <c r="D58" s="11">
        <v>25</v>
      </c>
      <c r="E58" s="19" t="s">
        <v>104</v>
      </c>
      <c r="F58" s="22">
        <v>0.08</v>
      </c>
      <c r="G58" s="8" t="s">
        <v>249</v>
      </c>
      <c r="H58" s="19" t="s">
        <v>234</v>
      </c>
      <c r="I58" s="26">
        <v>3</v>
      </c>
      <c r="J58" s="27">
        <f t="shared" ref="J58:J78" si="10">1.645*I58+D58</f>
        <v>29.935</v>
      </c>
      <c r="K58" s="33">
        <v>169</v>
      </c>
      <c r="L58" s="33">
        <v>254</v>
      </c>
      <c r="M58" s="33">
        <v>66</v>
      </c>
      <c r="N58" s="33">
        <v>761</v>
      </c>
      <c r="O58" s="33">
        <v>1050</v>
      </c>
      <c r="P58" s="32">
        <f t="shared" si="1"/>
        <v>0.528125</v>
      </c>
      <c r="Q58" s="49">
        <f t="shared" si="2"/>
        <v>0.420209828823854</v>
      </c>
      <c r="R58" s="52">
        <v>2</v>
      </c>
      <c r="S58" s="51">
        <f>(L58+M58+T58)*(R58/100)</f>
        <v>6.9568</v>
      </c>
      <c r="T58" s="34">
        <v>27.84</v>
      </c>
      <c r="U58" s="53">
        <v>2335</v>
      </c>
      <c r="V58" s="47" t="s">
        <v>30</v>
      </c>
      <c r="W58" s="48" t="s">
        <v>187</v>
      </c>
    </row>
    <row r="59" s="1" customFormat="1" ht="15.75" spans="1:23">
      <c r="A59" s="8" t="s">
        <v>52</v>
      </c>
      <c r="B59" s="18" t="s">
        <v>148</v>
      </c>
      <c r="C59" s="18" t="s">
        <v>26</v>
      </c>
      <c r="D59" s="11">
        <v>30</v>
      </c>
      <c r="E59" s="19" t="s">
        <v>104</v>
      </c>
      <c r="F59" s="22">
        <v>0.08</v>
      </c>
      <c r="G59" s="8" t="s">
        <v>250</v>
      </c>
      <c r="H59" s="19" t="s">
        <v>234</v>
      </c>
      <c r="I59" s="26">
        <v>4</v>
      </c>
      <c r="J59" s="27">
        <f t="shared" si="10"/>
        <v>36.58</v>
      </c>
      <c r="K59" s="33">
        <v>166</v>
      </c>
      <c r="L59" s="33">
        <v>284</v>
      </c>
      <c r="M59" s="33">
        <v>65</v>
      </c>
      <c r="N59" s="33">
        <v>731</v>
      </c>
      <c r="O59" s="33">
        <v>1052</v>
      </c>
      <c r="P59" s="32">
        <f t="shared" si="1"/>
        <v>0.475644699140401</v>
      </c>
      <c r="Q59" s="49">
        <f t="shared" si="2"/>
        <v>0.409983174425126</v>
      </c>
      <c r="R59" s="52">
        <v>2</v>
      </c>
      <c r="S59" s="51">
        <f t="shared" ref="S59:S78" si="11">(L59+M59+T59)*(R59/100)</f>
        <v>7.5864</v>
      </c>
      <c r="T59" s="34">
        <v>30.32</v>
      </c>
      <c r="U59" s="53">
        <v>2335.6</v>
      </c>
      <c r="V59" s="47" t="s">
        <v>30</v>
      </c>
      <c r="W59" s="48" t="s">
        <v>187</v>
      </c>
    </row>
    <row r="60" s="1" customFormat="1" ht="15.75" spans="1:23">
      <c r="A60" s="8" t="s">
        <v>52</v>
      </c>
      <c r="B60" s="18" t="s">
        <v>150</v>
      </c>
      <c r="C60" s="18" t="s">
        <v>26</v>
      </c>
      <c r="D60" s="11">
        <v>35</v>
      </c>
      <c r="E60" s="19" t="s">
        <v>104</v>
      </c>
      <c r="F60" s="22">
        <v>0.08</v>
      </c>
      <c r="G60" s="8" t="s">
        <v>251</v>
      </c>
      <c r="H60" s="19" t="s">
        <v>234</v>
      </c>
      <c r="I60" s="26">
        <v>4.5</v>
      </c>
      <c r="J60" s="27">
        <f t="shared" si="10"/>
        <v>42.4025</v>
      </c>
      <c r="K60" s="33">
        <v>166</v>
      </c>
      <c r="L60" s="33">
        <v>322</v>
      </c>
      <c r="M60" s="33">
        <v>63</v>
      </c>
      <c r="N60" s="33">
        <v>717</v>
      </c>
      <c r="O60" s="33">
        <v>1031</v>
      </c>
      <c r="P60" s="32">
        <f t="shared" si="1"/>
        <v>0.431168831168831</v>
      </c>
      <c r="Q60" s="49">
        <f t="shared" si="2"/>
        <v>0.410183066361556</v>
      </c>
      <c r="R60" s="52">
        <v>2</v>
      </c>
      <c r="S60" s="51">
        <f t="shared" si="11"/>
        <v>8.3688</v>
      </c>
      <c r="T60" s="34">
        <v>33.44</v>
      </c>
      <c r="U60" s="53">
        <v>2340.4</v>
      </c>
      <c r="V60" s="47" t="s">
        <v>30</v>
      </c>
      <c r="W60" s="48" t="s">
        <v>187</v>
      </c>
    </row>
    <row r="61" s="1" customFormat="1" ht="15.75" spans="1:23">
      <c r="A61" s="8" t="s">
        <v>52</v>
      </c>
      <c r="B61" s="18" t="s">
        <v>152</v>
      </c>
      <c r="C61" s="18" t="s">
        <v>26</v>
      </c>
      <c r="D61" s="11">
        <v>40</v>
      </c>
      <c r="E61" s="19" t="s">
        <v>104</v>
      </c>
      <c r="F61" s="22">
        <v>0.08</v>
      </c>
      <c r="G61" s="8" t="s">
        <v>252</v>
      </c>
      <c r="H61" s="19" t="s">
        <v>234</v>
      </c>
      <c r="I61" s="26">
        <v>5</v>
      </c>
      <c r="J61" s="27">
        <f t="shared" si="10"/>
        <v>48.225</v>
      </c>
      <c r="K61" s="33">
        <v>162</v>
      </c>
      <c r="L61" s="33">
        <v>352</v>
      </c>
      <c r="M61" s="33">
        <v>63</v>
      </c>
      <c r="N61" s="33">
        <v>691</v>
      </c>
      <c r="O61" s="33">
        <v>1036</v>
      </c>
      <c r="P61" s="32">
        <f t="shared" si="1"/>
        <v>0.390361445783133</v>
      </c>
      <c r="Q61" s="49">
        <f t="shared" si="2"/>
        <v>0.40011580775912</v>
      </c>
      <c r="R61" s="52">
        <v>2.1</v>
      </c>
      <c r="S61" s="51">
        <f t="shared" si="11"/>
        <v>9.47268</v>
      </c>
      <c r="T61" s="34">
        <v>36.08</v>
      </c>
      <c r="U61" s="53">
        <v>2349.5</v>
      </c>
      <c r="V61" s="47" t="s">
        <v>30</v>
      </c>
      <c r="W61" s="48" t="s">
        <v>187</v>
      </c>
    </row>
    <row r="62" s="1" customFormat="1" ht="15.75" spans="1:23">
      <c r="A62" s="8" t="s">
        <v>52</v>
      </c>
      <c r="B62" s="18" t="s">
        <v>154</v>
      </c>
      <c r="C62" s="18" t="s">
        <v>26</v>
      </c>
      <c r="D62" s="11">
        <v>45</v>
      </c>
      <c r="E62" s="19" t="s">
        <v>104</v>
      </c>
      <c r="F62" s="22">
        <v>0.08</v>
      </c>
      <c r="G62" s="8" t="s">
        <v>253</v>
      </c>
      <c r="H62" s="19" t="s">
        <v>234</v>
      </c>
      <c r="I62" s="26">
        <v>5.5</v>
      </c>
      <c r="J62" s="27">
        <f t="shared" si="10"/>
        <v>54.0475</v>
      </c>
      <c r="K62" s="33">
        <v>158</v>
      </c>
      <c r="L62" s="33">
        <v>381</v>
      </c>
      <c r="M62" s="33">
        <v>57</v>
      </c>
      <c r="N62" s="33">
        <v>669</v>
      </c>
      <c r="O62" s="33">
        <v>1046</v>
      </c>
      <c r="P62" s="32">
        <f t="shared" si="1"/>
        <v>0.360730593607306</v>
      </c>
      <c r="Q62" s="49">
        <f t="shared" si="2"/>
        <v>0.390087463556851</v>
      </c>
      <c r="R62" s="52">
        <v>2.1</v>
      </c>
      <c r="S62" s="51">
        <f t="shared" si="11"/>
        <v>9.99768</v>
      </c>
      <c r="T62" s="34">
        <v>38.08</v>
      </c>
      <c r="U62" s="53">
        <v>2359</v>
      </c>
      <c r="V62" s="47" t="s">
        <v>30</v>
      </c>
      <c r="W62" s="48" t="s">
        <v>187</v>
      </c>
    </row>
    <row r="63" s="1" customFormat="1" ht="15.75" spans="1:23">
      <c r="A63" s="23" t="s">
        <v>52</v>
      </c>
      <c r="B63" s="20" t="s">
        <v>156</v>
      </c>
      <c r="C63" s="20" t="s">
        <v>26</v>
      </c>
      <c r="D63" s="15">
        <v>25</v>
      </c>
      <c r="E63" s="21" t="s">
        <v>126</v>
      </c>
      <c r="F63" s="24">
        <v>0.08</v>
      </c>
      <c r="G63" s="23" t="s">
        <v>254</v>
      </c>
      <c r="H63" s="21" t="s">
        <v>234</v>
      </c>
      <c r="I63" s="35">
        <v>3</v>
      </c>
      <c r="J63" s="36">
        <f t="shared" si="10"/>
        <v>29.935</v>
      </c>
      <c r="K63" s="37">
        <v>173</v>
      </c>
      <c r="L63" s="37">
        <v>257</v>
      </c>
      <c r="M63" s="37">
        <v>62</v>
      </c>
      <c r="N63" s="37">
        <v>759</v>
      </c>
      <c r="O63" s="37">
        <v>1048</v>
      </c>
      <c r="P63" s="41">
        <f t="shared" si="1"/>
        <v>0.542319749216301</v>
      </c>
      <c r="Q63" s="54">
        <f t="shared" si="2"/>
        <v>0.420033204205866</v>
      </c>
      <c r="R63" s="55">
        <v>2</v>
      </c>
      <c r="S63" s="56">
        <f t="shared" si="11"/>
        <v>6.9352</v>
      </c>
      <c r="T63" s="57">
        <v>27.76</v>
      </c>
      <c r="U63" s="58">
        <v>2334</v>
      </c>
      <c r="V63" s="47" t="s">
        <v>30</v>
      </c>
      <c r="W63" s="48" t="s">
        <v>187</v>
      </c>
    </row>
    <row r="64" s="1" customFormat="1" ht="15.75" spans="1:23">
      <c r="A64" s="23" t="s">
        <v>52</v>
      </c>
      <c r="B64" s="20" t="s">
        <v>158</v>
      </c>
      <c r="C64" s="20" t="s">
        <v>26</v>
      </c>
      <c r="D64" s="15">
        <v>30</v>
      </c>
      <c r="E64" s="21" t="s">
        <v>126</v>
      </c>
      <c r="F64" s="24">
        <v>0.08</v>
      </c>
      <c r="G64" s="23" t="s">
        <v>255</v>
      </c>
      <c r="H64" s="21" t="s">
        <v>234</v>
      </c>
      <c r="I64" s="35">
        <v>4</v>
      </c>
      <c r="J64" s="36">
        <f t="shared" si="10"/>
        <v>36.58</v>
      </c>
      <c r="K64" s="37">
        <v>169</v>
      </c>
      <c r="L64" s="37">
        <v>290</v>
      </c>
      <c r="M64" s="37">
        <v>56</v>
      </c>
      <c r="N64" s="37">
        <v>731</v>
      </c>
      <c r="O64" s="37">
        <v>1051</v>
      </c>
      <c r="P64" s="41">
        <f t="shared" si="1"/>
        <v>0.488439306358382</v>
      </c>
      <c r="Q64" s="54">
        <f t="shared" si="2"/>
        <v>0.410213243546577</v>
      </c>
      <c r="R64" s="55">
        <v>2</v>
      </c>
      <c r="S64" s="56">
        <f t="shared" si="11"/>
        <v>7.5216</v>
      </c>
      <c r="T64" s="57">
        <v>30.08</v>
      </c>
      <c r="U64" s="58">
        <v>2334.5</v>
      </c>
      <c r="V64" s="47" t="s">
        <v>30</v>
      </c>
      <c r="W64" s="48" t="s">
        <v>187</v>
      </c>
    </row>
    <row r="65" s="1" customFormat="1" ht="15.75" spans="1:23">
      <c r="A65" s="23" t="s">
        <v>52</v>
      </c>
      <c r="B65" s="20" t="s">
        <v>160</v>
      </c>
      <c r="C65" s="20" t="s">
        <v>26</v>
      </c>
      <c r="D65" s="15">
        <v>35</v>
      </c>
      <c r="E65" s="21" t="s">
        <v>126</v>
      </c>
      <c r="F65" s="24">
        <v>0.08</v>
      </c>
      <c r="G65" s="23" t="s">
        <v>256</v>
      </c>
      <c r="H65" s="21" t="s">
        <v>234</v>
      </c>
      <c r="I65" s="35">
        <v>4.5</v>
      </c>
      <c r="J65" s="36">
        <f t="shared" si="10"/>
        <v>42.4025</v>
      </c>
      <c r="K65" s="37">
        <v>169</v>
      </c>
      <c r="L65" s="37">
        <v>328</v>
      </c>
      <c r="M65" s="37">
        <v>54</v>
      </c>
      <c r="N65" s="37">
        <v>716</v>
      </c>
      <c r="O65" s="37">
        <v>1031</v>
      </c>
      <c r="P65" s="41">
        <f t="shared" si="1"/>
        <v>0.442408376963351</v>
      </c>
      <c r="Q65" s="54">
        <f t="shared" si="2"/>
        <v>0.409845449341729</v>
      </c>
      <c r="R65" s="55">
        <v>2</v>
      </c>
      <c r="S65" s="56">
        <f t="shared" si="11"/>
        <v>8.304</v>
      </c>
      <c r="T65" s="57">
        <v>33.2</v>
      </c>
      <c r="U65" s="58">
        <v>2339.3</v>
      </c>
      <c r="V65" s="47" t="s">
        <v>30</v>
      </c>
      <c r="W65" s="48" t="s">
        <v>187</v>
      </c>
    </row>
    <row r="66" s="1" customFormat="1" ht="15.75" spans="1:23">
      <c r="A66" s="23" t="s">
        <v>52</v>
      </c>
      <c r="B66" s="20" t="s">
        <v>162</v>
      </c>
      <c r="C66" s="20" t="s">
        <v>26</v>
      </c>
      <c r="D66" s="15">
        <v>40</v>
      </c>
      <c r="E66" s="21" t="s">
        <v>126</v>
      </c>
      <c r="F66" s="24">
        <v>0.08</v>
      </c>
      <c r="G66" s="23" t="s">
        <v>257</v>
      </c>
      <c r="H66" s="21" t="s">
        <v>234</v>
      </c>
      <c r="I66" s="35">
        <v>5</v>
      </c>
      <c r="J66" s="36">
        <f t="shared" si="10"/>
        <v>48.225</v>
      </c>
      <c r="K66" s="37">
        <v>166</v>
      </c>
      <c r="L66" s="37">
        <v>361</v>
      </c>
      <c r="M66" s="37">
        <v>54</v>
      </c>
      <c r="N66" s="37">
        <v>689</v>
      </c>
      <c r="O66" s="37">
        <v>1034</v>
      </c>
      <c r="P66" s="41">
        <f t="shared" si="1"/>
        <v>0.4</v>
      </c>
      <c r="Q66" s="54">
        <f t="shared" si="2"/>
        <v>0.399883923389437</v>
      </c>
      <c r="R66" s="55">
        <v>2.1</v>
      </c>
      <c r="S66" s="56">
        <f t="shared" si="11"/>
        <v>9.47268</v>
      </c>
      <c r="T66" s="57">
        <v>36.08</v>
      </c>
      <c r="U66" s="58">
        <v>2349.5</v>
      </c>
      <c r="V66" s="47" t="s">
        <v>30</v>
      </c>
      <c r="W66" s="48" t="s">
        <v>187</v>
      </c>
    </row>
    <row r="67" s="1" customFormat="1" ht="15.75" spans="1:23">
      <c r="A67" s="23" t="s">
        <v>52</v>
      </c>
      <c r="B67" s="20" t="s">
        <v>164</v>
      </c>
      <c r="C67" s="20" t="s">
        <v>26</v>
      </c>
      <c r="D67" s="15">
        <v>45</v>
      </c>
      <c r="E67" s="21" t="s">
        <v>126</v>
      </c>
      <c r="F67" s="24">
        <v>0.08</v>
      </c>
      <c r="G67" s="23" t="s">
        <v>258</v>
      </c>
      <c r="H67" s="21" t="s">
        <v>234</v>
      </c>
      <c r="I67" s="35">
        <v>5.5</v>
      </c>
      <c r="J67" s="36">
        <f t="shared" si="10"/>
        <v>54.0475</v>
      </c>
      <c r="K67" s="37">
        <v>162</v>
      </c>
      <c r="L67" s="37">
        <v>386</v>
      </c>
      <c r="M67" s="37">
        <v>47</v>
      </c>
      <c r="N67" s="37">
        <v>670</v>
      </c>
      <c r="O67" s="37">
        <v>1047</v>
      </c>
      <c r="P67" s="41">
        <f t="shared" si="1"/>
        <v>0.374133949191686</v>
      </c>
      <c r="Q67" s="54">
        <f t="shared" si="2"/>
        <v>0.390215492137449</v>
      </c>
      <c r="R67" s="55">
        <v>2.1</v>
      </c>
      <c r="S67" s="56">
        <f t="shared" si="11"/>
        <v>9.88428</v>
      </c>
      <c r="T67" s="57">
        <v>37.68</v>
      </c>
      <c r="U67" s="58">
        <v>2359.9</v>
      </c>
      <c r="V67" s="47" t="s">
        <v>30</v>
      </c>
      <c r="W67" s="48" t="s">
        <v>187</v>
      </c>
    </row>
    <row r="68" s="1" customFormat="1" ht="13.5" customHeight="1" spans="1:23">
      <c r="A68" s="8" t="s">
        <v>52</v>
      </c>
      <c r="B68" s="18" t="s">
        <v>166</v>
      </c>
      <c r="C68" s="18" t="s">
        <v>26</v>
      </c>
      <c r="D68" s="11">
        <v>25</v>
      </c>
      <c r="E68" s="19" t="s">
        <v>104</v>
      </c>
      <c r="F68" s="22">
        <v>0.1</v>
      </c>
      <c r="G68" s="8" t="s">
        <v>259</v>
      </c>
      <c r="H68" s="19" t="s">
        <v>234</v>
      </c>
      <c r="I68" s="26">
        <v>3</v>
      </c>
      <c r="J68" s="27">
        <f t="shared" si="10"/>
        <v>29.935</v>
      </c>
      <c r="K68" s="33">
        <v>169</v>
      </c>
      <c r="L68" s="33">
        <v>254</v>
      </c>
      <c r="M68" s="33">
        <v>59</v>
      </c>
      <c r="N68" s="33">
        <v>761</v>
      </c>
      <c r="O68" s="33">
        <v>1050</v>
      </c>
      <c r="P68" s="32">
        <f t="shared" si="1"/>
        <v>0.539936102236422</v>
      </c>
      <c r="Q68" s="49">
        <f t="shared" si="2"/>
        <v>0.420209828823854</v>
      </c>
      <c r="R68" s="52">
        <v>2</v>
      </c>
      <c r="S68" s="51">
        <f t="shared" si="11"/>
        <v>6.956</v>
      </c>
      <c r="T68" s="34">
        <v>34.8</v>
      </c>
      <c r="U68" s="53">
        <v>2335</v>
      </c>
      <c r="V68" s="47" t="s">
        <v>30</v>
      </c>
      <c r="W68" s="48" t="s">
        <v>187</v>
      </c>
    </row>
    <row r="69" s="1" customFormat="1" ht="15.75" spans="1:23">
      <c r="A69" s="8" t="s">
        <v>52</v>
      </c>
      <c r="B69" s="18" t="s">
        <v>168</v>
      </c>
      <c r="C69" s="18" t="s">
        <v>26</v>
      </c>
      <c r="D69" s="11">
        <v>30</v>
      </c>
      <c r="E69" s="19" t="s">
        <v>104</v>
      </c>
      <c r="F69" s="22">
        <v>0.1</v>
      </c>
      <c r="G69" s="8" t="s">
        <v>260</v>
      </c>
      <c r="H69" s="19" t="s">
        <v>234</v>
      </c>
      <c r="I69" s="26">
        <v>4</v>
      </c>
      <c r="J69" s="27">
        <f t="shared" si="10"/>
        <v>36.58</v>
      </c>
      <c r="K69" s="33">
        <v>166</v>
      </c>
      <c r="L69" s="33">
        <v>284</v>
      </c>
      <c r="M69" s="33">
        <v>57</v>
      </c>
      <c r="N69" s="33">
        <v>731</v>
      </c>
      <c r="O69" s="33">
        <v>1052</v>
      </c>
      <c r="P69" s="32">
        <f t="shared" ref="P69:P78" si="12">K69/(L69+M69)</f>
        <v>0.486803519061584</v>
      </c>
      <c r="Q69" s="49">
        <f t="shared" ref="Q69:Q78" si="13">N69/(N69+O69)</f>
        <v>0.409983174425126</v>
      </c>
      <c r="R69" s="52">
        <v>2</v>
      </c>
      <c r="S69" s="51">
        <f t="shared" si="11"/>
        <v>7.578</v>
      </c>
      <c r="T69" s="34">
        <v>37.9</v>
      </c>
      <c r="U69" s="53">
        <v>2335.6</v>
      </c>
      <c r="V69" s="47" t="s">
        <v>30</v>
      </c>
      <c r="W69" s="48" t="s">
        <v>187</v>
      </c>
    </row>
    <row r="70" s="1" customFormat="1" ht="15.75" spans="1:23">
      <c r="A70" s="8" t="s">
        <v>52</v>
      </c>
      <c r="B70" s="18" t="s">
        <v>170</v>
      </c>
      <c r="C70" s="18" t="s">
        <v>26</v>
      </c>
      <c r="D70" s="11">
        <v>35</v>
      </c>
      <c r="E70" s="19" t="s">
        <v>104</v>
      </c>
      <c r="F70" s="22">
        <v>0.1</v>
      </c>
      <c r="G70" s="8" t="s">
        <v>261</v>
      </c>
      <c r="H70" s="19" t="s">
        <v>234</v>
      </c>
      <c r="I70" s="26">
        <v>4.5</v>
      </c>
      <c r="J70" s="27">
        <f t="shared" si="10"/>
        <v>42.4025</v>
      </c>
      <c r="K70" s="33">
        <v>166</v>
      </c>
      <c r="L70" s="33">
        <v>322</v>
      </c>
      <c r="M70" s="33">
        <v>54</v>
      </c>
      <c r="N70" s="33">
        <v>717</v>
      </c>
      <c r="O70" s="33">
        <v>1031</v>
      </c>
      <c r="P70" s="32">
        <f t="shared" si="12"/>
        <v>0.441489361702128</v>
      </c>
      <c r="Q70" s="49">
        <f t="shared" si="13"/>
        <v>0.410183066361556</v>
      </c>
      <c r="R70" s="52">
        <v>2</v>
      </c>
      <c r="S70" s="51">
        <f t="shared" si="11"/>
        <v>8.356</v>
      </c>
      <c r="T70" s="34">
        <v>41.8</v>
      </c>
      <c r="U70" s="53">
        <v>2340.4</v>
      </c>
      <c r="V70" s="47" t="s">
        <v>30</v>
      </c>
      <c r="W70" s="48" t="s">
        <v>187</v>
      </c>
    </row>
    <row r="71" s="1" customFormat="1" ht="15.75" spans="1:23">
      <c r="A71" s="8" t="s">
        <v>52</v>
      </c>
      <c r="B71" s="18" t="s">
        <v>172</v>
      </c>
      <c r="C71" s="18" t="s">
        <v>26</v>
      </c>
      <c r="D71" s="11">
        <v>40</v>
      </c>
      <c r="E71" s="19" t="s">
        <v>104</v>
      </c>
      <c r="F71" s="22">
        <v>0.1</v>
      </c>
      <c r="G71" s="8" t="s">
        <v>262</v>
      </c>
      <c r="H71" s="19" t="s">
        <v>234</v>
      </c>
      <c r="I71" s="26">
        <v>5</v>
      </c>
      <c r="J71" s="27">
        <f t="shared" si="10"/>
        <v>48.225</v>
      </c>
      <c r="K71" s="33">
        <v>162</v>
      </c>
      <c r="L71" s="33">
        <v>352</v>
      </c>
      <c r="M71" s="33">
        <v>54</v>
      </c>
      <c r="N71" s="33">
        <v>691</v>
      </c>
      <c r="O71" s="33">
        <v>1036</v>
      </c>
      <c r="P71" s="32">
        <f t="shared" si="12"/>
        <v>0.399014778325123</v>
      </c>
      <c r="Q71" s="49">
        <f t="shared" si="13"/>
        <v>0.40011580775912</v>
      </c>
      <c r="R71" s="52">
        <v>2.1</v>
      </c>
      <c r="S71" s="51">
        <f t="shared" si="11"/>
        <v>9.4731</v>
      </c>
      <c r="T71" s="34">
        <v>45.1</v>
      </c>
      <c r="U71" s="53">
        <v>2349.5</v>
      </c>
      <c r="V71" s="47" t="s">
        <v>30</v>
      </c>
      <c r="W71" s="48" t="s">
        <v>187</v>
      </c>
    </row>
    <row r="72" s="1" customFormat="1" ht="15.75" spans="1:23">
      <c r="A72" s="8" t="s">
        <v>52</v>
      </c>
      <c r="B72" s="18" t="s">
        <v>174</v>
      </c>
      <c r="C72" s="18" t="s">
        <v>26</v>
      </c>
      <c r="D72" s="11">
        <v>45</v>
      </c>
      <c r="E72" s="19" t="s">
        <v>104</v>
      </c>
      <c r="F72" s="22">
        <v>0.1</v>
      </c>
      <c r="G72" s="8" t="s">
        <v>263</v>
      </c>
      <c r="H72" s="19" t="s">
        <v>234</v>
      </c>
      <c r="I72" s="26">
        <v>5.5</v>
      </c>
      <c r="J72" s="27">
        <f t="shared" si="10"/>
        <v>54.0475</v>
      </c>
      <c r="K72" s="33">
        <v>158</v>
      </c>
      <c r="L72" s="33">
        <v>381</v>
      </c>
      <c r="M72" s="33">
        <v>47</v>
      </c>
      <c r="N72" s="33">
        <v>669</v>
      </c>
      <c r="O72" s="33">
        <v>1046</v>
      </c>
      <c r="P72" s="32">
        <f t="shared" si="12"/>
        <v>0.369158878504673</v>
      </c>
      <c r="Q72" s="49">
        <f t="shared" si="13"/>
        <v>0.390087463556851</v>
      </c>
      <c r="R72" s="52">
        <v>2.1</v>
      </c>
      <c r="S72" s="51">
        <f t="shared" si="11"/>
        <v>9.9876</v>
      </c>
      <c r="T72" s="34">
        <v>47.6</v>
      </c>
      <c r="U72" s="53">
        <v>2359</v>
      </c>
      <c r="V72" s="47" t="s">
        <v>30</v>
      </c>
      <c r="W72" s="48" t="s">
        <v>187</v>
      </c>
    </row>
    <row r="73" s="1" customFormat="1" ht="15.75" spans="1:23">
      <c r="A73" s="23" t="s">
        <v>52</v>
      </c>
      <c r="B73" s="20" t="s">
        <v>176</v>
      </c>
      <c r="C73" s="20" t="s">
        <v>26</v>
      </c>
      <c r="D73" s="15">
        <v>25</v>
      </c>
      <c r="E73" s="21" t="s">
        <v>126</v>
      </c>
      <c r="F73" s="24">
        <v>0.1</v>
      </c>
      <c r="G73" s="23" t="s">
        <v>264</v>
      </c>
      <c r="H73" s="21" t="s">
        <v>234</v>
      </c>
      <c r="I73" s="35">
        <v>3</v>
      </c>
      <c r="J73" s="36">
        <f t="shared" si="10"/>
        <v>29.935</v>
      </c>
      <c r="K73" s="37">
        <v>173</v>
      </c>
      <c r="L73" s="37">
        <v>257</v>
      </c>
      <c r="M73" s="37">
        <v>55</v>
      </c>
      <c r="N73" s="23">
        <v>759</v>
      </c>
      <c r="O73" s="23">
        <v>1048</v>
      </c>
      <c r="P73" s="41">
        <f t="shared" si="12"/>
        <v>0.55448717948718</v>
      </c>
      <c r="Q73" s="54">
        <f t="shared" si="13"/>
        <v>0.420033204205866</v>
      </c>
      <c r="R73" s="55">
        <v>2</v>
      </c>
      <c r="S73" s="56">
        <f t="shared" si="11"/>
        <v>6.934</v>
      </c>
      <c r="T73" s="57">
        <v>34.7</v>
      </c>
      <c r="U73" s="58">
        <v>2334</v>
      </c>
      <c r="V73" s="47" t="s">
        <v>30</v>
      </c>
      <c r="W73" s="48" t="s">
        <v>187</v>
      </c>
    </row>
    <row r="74" s="1" customFormat="1" ht="15.75" spans="1:23">
      <c r="A74" s="23" t="s">
        <v>52</v>
      </c>
      <c r="B74" s="20" t="s">
        <v>178</v>
      </c>
      <c r="C74" s="20" t="s">
        <v>26</v>
      </c>
      <c r="D74" s="15">
        <v>30</v>
      </c>
      <c r="E74" s="21" t="s">
        <v>126</v>
      </c>
      <c r="F74" s="24">
        <v>0.1</v>
      </c>
      <c r="G74" s="23" t="s">
        <v>265</v>
      </c>
      <c r="H74" s="21" t="s">
        <v>234</v>
      </c>
      <c r="I74" s="35">
        <v>4</v>
      </c>
      <c r="J74" s="36">
        <f t="shared" si="10"/>
        <v>36.58</v>
      </c>
      <c r="K74" s="37">
        <v>169</v>
      </c>
      <c r="L74" s="37">
        <v>290</v>
      </c>
      <c r="M74" s="37">
        <v>48</v>
      </c>
      <c r="N74" s="23">
        <v>731</v>
      </c>
      <c r="O74" s="23">
        <v>1051</v>
      </c>
      <c r="P74" s="41">
        <f t="shared" si="12"/>
        <v>0.5</v>
      </c>
      <c r="Q74" s="54">
        <f t="shared" si="13"/>
        <v>0.410213243546577</v>
      </c>
      <c r="R74" s="55">
        <v>2</v>
      </c>
      <c r="S74" s="56">
        <f t="shared" si="11"/>
        <v>7.512</v>
      </c>
      <c r="T74" s="57">
        <v>37.6</v>
      </c>
      <c r="U74" s="58">
        <v>2334.5</v>
      </c>
      <c r="V74" s="47" t="s">
        <v>30</v>
      </c>
      <c r="W74" s="48" t="s">
        <v>187</v>
      </c>
    </row>
    <row r="75" s="1" customFormat="1" ht="15.75" spans="1:23">
      <c r="A75" s="23" t="s">
        <v>52</v>
      </c>
      <c r="B75" s="20" t="s">
        <v>180</v>
      </c>
      <c r="C75" s="20" t="s">
        <v>26</v>
      </c>
      <c r="D75" s="15">
        <v>35</v>
      </c>
      <c r="E75" s="21" t="s">
        <v>126</v>
      </c>
      <c r="F75" s="24">
        <v>0.1</v>
      </c>
      <c r="G75" s="23" t="s">
        <v>266</v>
      </c>
      <c r="H75" s="21" t="s">
        <v>234</v>
      </c>
      <c r="I75" s="35">
        <v>4.5</v>
      </c>
      <c r="J75" s="36">
        <f t="shared" si="10"/>
        <v>42.4025</v>
      </c>
      <c r="K75" s="37">
        <v>169</v>
      </c>
      <c r="L75" s="37">
        <v>328</v>
      </c>
      <c r="M75" s="37">
        <v>45</v>
      </c>
      <c r="N75" s="23">
        <v>716</v>
      </c>
      <c r="O75" s="23">
        <v>1031</v>
      </c>
      <c r="P75" s="41">
        <f t="shared" si="12"/>
        <v>0.453083109919571</v>
      </c>
      <c r="Q75" s="54">
        <f t="shared" si="13"/>
        <v>0.409845449341729</v>
      </c>
      <c r="R75" s="55">
        <v>2</v>
      </c>
      <c r="S75" s="56">
        <f t="shared" si="11"/>
        <v>8.29</v>
      </c>
      <c r="T75" s="57">
        <v>41.5</v>
      </c>
      <c r="U75" s="58">
        <v>2339.3</v>
      </c>
      <c r="V75" s="47" t="s">
        <v>30</v>
      </c>
      <c r="W75" s="48" t="s">
        <v>187</v>
      </c>
    </row>
    <row r="76" s="1" customFormat="1" ht="15.75" spans="1:23">
      <c r="A76" s="23" t="s">
        <v>52</v>
      </c>
      <c r="B76" s="20" t="s">
        <v>182</v>
      </c>
      <c r="C76" s="20" t="s">
        <v>26</v>
      </c>
      <c r="D76" s="15">
        <v>40</v>
      </c>
      <c r="E76" s="21" t="s">
        <v>126</v>
      </c>
      <c r="F76" s="24">
        <v>0.1</v>
      </c>
      <c r="G76" s="23" t="s">
        <v>267</v>
      </c>
      <c r="H76" s="21" t="s">
        <v>234</v>
      </c>
      <c r="I76" s="35">
        <v>5</v>
      </c>
      <c r="J76" s="36">
        <f t="shared" si="10"/>
        <v>48.225</v>
      </c>
      <c r="K76" s="37">
        <v>166</v>
      </c>
      <c r="L76" s="37">
        <v>361</v>
      </c>
      <c r="M76" s="37">
        <v>45</v>
      </c>
      <c r="N76" s="23">
        <v>689</v>
      </c>
      <c r="O76" s="23">
        <v>1034</v>
      </c>
      <c r="P76" s="41">
        <f t="shared" si="12"/>
        <v>0.408866995073892</v>
      </c>
      <c r="Q76" s="54">
        <f t="shared" si="13"/>
        <v>0.399883923389437</v>
      </c>
      <c r="R76" s="55">
        <v>2.1</v>
      </c>
      <c r="S76" s="56">
        <f t="shared" si="11"/>
        <v>9.4731</v>
      </c>
      <c r="T76" s="57">
        <v>45.1</v>
      </c>
      <c r="U76" s="58">
        <v>2349.5</v>
      </c>
      <c r="V76" s="47" t="s">
        <v>30</v>
      </c>
      <c r="W76" s="48" t="s">
        <v>187</v>
      </c>
    </row>
    <row r="77" s="1" customFormat="1" ht="15.75" spans="1:23">
      <c r="A77" s="23" t="s">
        <v>52</v>
      </c>
      <c r="B77" s="20" t="s">
        <v>184</v>
      </c>
      <c r="C77" s="20" t="s">
        <v>26</v>
      </c>
      <c r="D77" s="15">
        <v>45</v>
      </c>
      <c r="E77" s="21" t="s">
        <v>126</v>
      </c>
      <c r="F77" s="24">
        <v>0.1</v>
      </c>
      <c r="G77" s="23" t="s">
        <v>268</v>
      </c>
      <c r="H77" s="21" t="s">
        <v>234</v>
      </c>
      <c r="I77" s="35">
        <v>5.5</v>
      </c>
      <c r="J77" s="36">
        <f t="shared" si="10"/>
        <v>54.0475</v>
      </c>
      <c r="K77" s="37">
        <v>162</v>
      </c>
      <c r="L77" s="37">
        <v>386</v>
      </c>
      <c r="M77" s="37">
        <v>38</v>
      </c>
      <c r="N77" s="23">
        <v>670</v>
      </c>
      <c r="O77" s="23">
        <v>1047</v>
      </c>
      <c r="P77" s="41">
        <f t="shared" si="12"/>
        <v>0.382075471698113</v>
      </c>
      <c r="Q77" s="54">
        <f t="shared" si="13"/>
        <v>0.390215492137449</v>
      </c>
      <c r="R77" s="55">
        <v>2.1</v>
      </c>
      <c r="S77" s="56">
        <f t="shared" si="11"/>
        <v>9.8931</v>
      </c>
      <c r="T77" s="57">
        <v>47.1</v>
      </c>
      <c r="U77" s="58">
        <v>2359.9</v>
      </c>
      <c r="V77" s="47" t="s">
        <v>30</v>
      </c>
      <c r="W77" s="48" t="s">
        <v>187</v>
      </c>
    </row>
  </sheetData>
  <mergeCells count="3">
    <mergeCell ref="A1:U1"/>
    <mergeCell ref="A2:U2"/>
    <mergeCell ref="C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2017.06.01</vt:lpstr>
      <vt:lpstr>2018.08.01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2017-05-03T07:21:00Z</dcterms:created>
  <cp:lastPrinted>2017-07-20T08:01:00Z</cp:lastPrinted>
  <dcterms:modified xsi:type="dcterms:W3CDTF">2019-04-11T11:52:30Z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