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x16\code\supaplex\"/>
    </mc:Choice>
  </mc:AlternateContent>
  <xr:revisionPtr revIDLastSave="0" documentId="13_ncr:1_{FE675ED1-5FCD-4270-B9A9-52905031C329}" xr6:coauthVersionLast="45" xr6:coauthVersionMax="45" xr10:uidLastSave="{00000000-0000-0000-0000-000000000000}"/>
  <bookViews>
    <workbookView xWindow="-120" yWindow="-120" windowWidth="38640" windowHeight="21240" activeTab="1" xr2:uid="{84989C15-12F1-4459-827F-A323921D3FDF}"/>
  </bookViews>
  <sheets>
    <sheet name="Sheet1" sheetId="1" r:id="rId1"/>
    <sheet name="Sheet2" sheetId="2" r:id="rId2"/>
  </sheets>
  <definedNames>
    <definedName name="_xlnm._FilterDatabase" localSheetId="1" hidden="1">Sheet2!$A$1:$L$200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" i="2"/>
  <c r="H68" i="2" l="1"/>
  <c r="H67" i="2"/>
  <c r="H66" i="2"/>
  <c r="H65" i="2"/>
  <c r="H64" i="2"/>
  <c r="H63" i="2"/>
  <c r="H62" i="2"/>
  <c r="H184" i="2"/>
  <c r="H183" i="2"/>
  <c r="H182" i="2"/>
  <c r="H181" i="2"/>
  <c r="H180" i="2"/>
  <c r="H179" i="2"/>
  <c r="H2" i="2"/>
  <c r="H55" i="2"/>
  <c r="H178" i="2"/>
  <c r="H161" i="2"/>
  <c r="H163" i="2"/>
  <c r="H165" i="2"/>
  <c r="H167" i="2"/>
  <c r="H177" i="2"/>
  <c r="H37" i="2"/>
  <c r="H54" i="2"/>
  <c r="H162" i="2"/>
  <c r="H166" i="2"/>
  <c r="H3" i="2"/>
  <c r="H36" i="2"/>
  <c r="H53" i="2"/>
  <c r="H82" i="2"/>
  <c r="H164" i="2"/>
  <c r="H168" i="2"/>
  <c r="H35" i="2"/>
  <c r="H52" i="2"/>
  <c r="H81" i="2"/>
  <c r="H34" i="2"/>
  <c r="H51" i="2"/>
  <c r="H80" i="2"/>
  <c r="H29" i="2"/>
  <c r="H50" i="2"/>
  <c r="H75" i="2"/>
  <c r="H79" i="2"/>
  <c r="H28" i="2"/>
  <c r="H49" i="2"/>
  <c r="H74" i="2"/>
  <c r="H78" i="2"/>
  <c r="H96" i="2"/>
  <c r="H39" i="2"/>
  <c r="H48" i="2"/>
  <c r="H73" i="2"/>
  <c r="H77" i="2"/>
  <c r="H95" i="2"/>
  <c r="H38" i="2"/>
  <c r="H56" i="2"/>
  <c r="H72" i="2"/>
  <c r="H76" i="2"/>
  <c r="H94" i="2"/>
  <c r="H22" i="2"/>
  <c r="H33" i="2"/>
  <c r="H47" i="2"/>
  <c r="H71" i="2"/>
  <c r="H93" i="2"/>
  <c r="H112" i="2"/>
  <c r="H120" i="2"/>
  <c r="H128" i="2"/>
  <c r="H20" i="2"/>
  <c r="H32" i="2"/>
  <c r="H46" i="2"/>
  <c r="H70" i="2"/>
  <c r="H89" i="2"/>
  <c r="H111" i="2"/>
  <c r="H119" i="2"/>
  <c r="H127" i="2"/>
  <c r="H10" i="2"/>
  <c r="H31" i="2"/>
  <c r="H44" i="2"/>
  <c r="H45" i="2"/>
  <c r="H69" i="2"/>
  <c r="H88" i="2"/>
  <c r="H110" i="2"/>
  <c r="H118" i="2"/>
  <c r="H126" i="2"/>
  <c r="H132" i="2"/>
  <c r="H133" i="2"/>
  <c r="H142" i="2"/>
  <c r="H143" i="2"/>
  <c r="H25" i="2"/>
  <c r="H30" i="2"/>
  <c r="H43" i="2"/>
  <c r="H61" i="2"/>
  <c r="H87" i="2"/>
  <c r="H109" i="2"/>
  <c r="H117" i="2"/>
  <c r="H125" i="2"/>
  <c r="H134" i="2"/>
  <c r="H135" i="2"/>
  <c r="H140" i="2"/>
  <c r="H141" i="2"/>
  <c r="H145" i="2"/>
  <c r="H146" i="2"/>
  <c r="H147" i="2"/>
  <c r="H148" i="2"/>
  <c r="H153" i="2"/>
  <c r="H154" i="2"/>
  <c r="H155" i="2"/>
  <c r="H156" i="2"/>
  <c r="H172" i="2"/>
  <c r="H176" i="2"/>
  <c r="H9" i="2"/>
  <c r="H24" i="2"/>
  <c r="H60" i="2"/>
  <c r="H86" i="2"/>
  <c r="H108" i="2"/>
  <c r="H116" i="2"/>
  <c r="H124" i="2"/>
  <c r="H136" i="2"/>
  <c r="H144" i="2"/>
  <c r="H171" i="2"/>
  <c r="H175" i="2"/>
  <c r="H8" i="2"/>
  <c r="H23" i="2"/>
  <c r="H59" i="2"/>
  <c r="H85" i="2"/>
  <c r="H92" i="2"/>
  <c r="H100" i="2"/>
  <c r="H104" i="2"/>
  <c r="H107" i="2"/>
  <c r="H115" i="2"/>
  <c r="H123" i="2"/>
  <c r="H149" i="2"/>
  <c r="H150" i="2"/>
  <c r="H157" i="2"/>
  <c r="H158" i="2"/>
  <c r="H170" i="2"/>
  <c r="H174" i="2"/>
  <c r="H7" i="2"/>
  <c r="H12" i="2"/>
  <c r="H14" i="2"/>
  <c r="H16" i="2"/>
  <c r="H18" i="2"/>
  <c r="H40" i="2"/>
  <c r="H41" i="2"/>
  <c r="H58" i="2"/>
  <c r="H84" i="2"/>
  <c r="H91" i="2"/>
  <c r="H97" i="2"/>
  <c r="H99" i="2"/>
  <c r="H101" i="2"/>
  <c r="H103" i="2"/>
  <c r="H106" i="2"/>
  <c r="H114" i="2"/>
  <c r="H122" i="2"/>
  <c r="H151" i="2"/>
  <c r="H152" i="2"/>
  <c r="H159" i="2"/>
  <c r="H160" i="2"/>
  <c r="H169" i="2"/>
  <c r="H173" i="2"/>
  <c r="H4" i="2"/>
  <c r="H5" i="2"/>
  <c r="H6" i="2"/>
  <c r="H11" i="2"/>
  <c r="H13" i="2"/>
  <c r="H15" i="2"/>
  <c r="H17" i="2"/>
  <c r="H19" i="2"/>
  <c r="H21" i="2"/>
  <c r="H26" i="2"/>
  <c r="H27" i="2"/>
  <c r="H57" i="2"/>
  <c r="H83" i="2"/>
  <c r="H90" i="2"/>
  <c r="H98" i="2"/>
  <c r="H102" i="2"/>
  <c r="H105" i="2"/>
  <c r="H113" i="2"/>
  <c r="H121" i="2"/>
  <c r="H129" i="2"/>
  <c r="H130" i="2"/>
  <c r="H131" i="2"/>
  <c r="H137" i="2"/>
  <c r="H138" i="2"/>
  <c r="H139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42" i="2"/>
  <c r="G68" i="2"/>
  <c r="G67" i="2"/>
  <c r="G66" i="2"/>
  <c r="G65" i="2"/>
  <c r="G64" i="2"/>
  <c r="G63" i="2"/>
  <c r="G62" i="2"/>
  <c r="G184" i="2"/>
  <c r="I184" i="2" s="1"/>
  <c r="G183" i="2"/>
  <c r="G182" i="2"/>
  <c r="G181" i="2"/>
  <c r="G180" i="2"/>
  <c r="G179" i="2"/>
  <c r="G2" i="2"/>
  <c r="G55" i="2"/>
  <c r="I55" i="2" s="1"/>
  <c r="G178" i="2"/>
  <c r="G161" i="2"/>
  <c r="G163" i="2"/>
  <c r="G165" i="2"/>
  <c r="G167" i="2"/>
  <c r="G177" i="2"/>
  <c r="G37" i="2"/>
  <c r="G54" i="2"/>
  <c r="G162" i="2"/>
  <c r="G166" i="2"/>
  <c r="G3" i="2"/>
  <c r="G36" i="2"/>
  <c r="I36" i="2" s="1"/>
  <c r="G53" i="2"/>
  <c r="G82" i="2"/>
  <c r="G164" i="2"/>
  <c r="G168" i="2"/>
  <c r="I168" i="2" s="1"/>
  <c r="G35" i="2"/>
  <c r="G52" i="2"/>
  <c r="G81" i="2"/>
  <c r="G34" i="2"/>
  <c r="G51" i="2"/>
  <c r="G80" i="2"/>
  <c r="G29" i="2"/>
  <c r="G50" i="2"/>
  <c r="G75" i="2"/>
  <c r="G79" i="2"/>
  <c r="G28" i="2"/>
  <c r="G49" i="2"/>
  <c r="G74" i="2"/>
  <c r="G78" i="2"/>
  <c r="I78" i="2" s="1"/>
  <c r="G96" i="2"/>
  <c r="G39" i="2"/>
  <c r="G48" i="2"/>
  <c r="G73" i="2"/>
  <c r="G77" i="2"/>
  <c r="G95" i="2"/>
  <c r="G38" i="2"/>
  <c r="G56" i="2"/>
  <c r="G72" i="2"/>
  <c r="G76" i="2"/>
  <c r="G94" i="2"/>
  <c r="G22" i="2"/>
  <c r="I22" i="2" s="1"/>
  <c r="G33" i="2"/>
  <c r="G47" i="2"/>
  <c r="G71" i="2"/>
  <c r="G93" i="2"/>
  <c r="I93" i="2" s="1"/>
  <c r="G112" i="2"/>
  <c r="G120" i="2"/>
  <c r="G128" i="2"/>
  <c r="G20" i="2"/>
  <c r="I20" i="2" s="1"/>
  <c r="G32" i="2"/>
  <c r="G46" i="2"/>
  <c r="G70" i="2"/>
  <c r="G89" i="2"/>
  <c r="I89" i="2" s="1"/>
  <c r="G111" i="2"/>
  <c r="G119" i="2"/>
  <c r="G127" i="2"/>
  <c r="G10" i="2"/>
  <c r="I10" i="2" s="1"/>
  <c r="G31" i="2"/>
  <c r="G44" i="2"/>
  <c r="G45" i="2"/>
  <c r="G69" i="2"/>
  <c r="I69" i="2" s="1"/>
  <c r="G88" i="2"/>
  <c r="I88" i="2" s="1"/>
  <c r="G110" i="2"/>
  <c r="I110" i="2" s="1"/>
  <c r="G118" i="2"/>
  <c r="G126" i="2"/>
  <c r="I126" i="2" s="1"/>
  <c r="G132" i="2"/>
  <c r="I132" i="2" s="1"/>
  <c r="G133" i="2"/>
  <c r="I133" i="2" s="1"/>
  <c r="G142" i="2"/>
  <c r="I142" i="2" s="1"/>
  <c r="G143" i="2"/>
  <c r="I143" i="2" s="1"/>
  <c r="G25" i="2"/>
  <c r="I25" i="2" s="1"/>
  <c r="G30" i="2"/>
  <c r="I30" i="2" s="1"/>
  <c r="G43" i="2"/>
  <c r="I43" i="2" s="1"/>
  <c r="G61" i="2"/>
  <c r="I61" i="2" s="1"/>
  <c r="G87" i="2"/>
  <c r="I87" i="2" s="1"/>
  <c r="G109" i="2"/>
  <c r="I109" i="2" s="1"/>
  <c r="G117" i="2"/>
  <c r="I117" i="2" s="1"/>
  <c r="G125" i="2"/>
  <c r="J125" i="2" s="1"/>
  <c r="G134" i="2"/>
  <c r="I134" i="2" s="1"/>
  <c r="G135" i="2"/>
  <c r="I135" i="2" s="1"/>
  <c r="G140" i="2"/>
  <c r="I140" i="2" s="1"/>
  <c r="G141" i="2"/>
  <c r="I141" i="2" s="1"/>
  <c r="G145" i="2"/>
  <c r="I145" i="2" s="1"/>
  <c r="G146" i="2"/>
  <c r="I146" i="2" s="1"/>
  <c r="G147" i="2"/>
  <c r="I147" i="2" s="1"/>
  <c r="G148" i="2"/>
  <c r="I148" i="2" s="1"/>
  <c r="G153" i="2"/>
  <c r="I153" i="2" s="1"/>
  <c r="G154" i="2"/>
  <c r="I154" i="2" s="1"/>
  <c r="G155" i="2"/>
  <c r="I155" i="2" s="1"/>
  <c r="G156" i="2"/>
  <c r="I156" i="2" s="1"/>
  <c r="G172" i="2"/>
  <c r="I172" i="2" s="1"/>
  <c r="G176" i="2"/>
  <c r="I176" i="2" s="1"/>
  <c r="G9" i="2"/>
  <c r="I9" i="2" s="1"/>
  <c r="G24" i="2"/>
  <c r="J24" i="2" s="1"/>
  <c r="G60" i="2"/>
  <c r="I60" i="2" s="1"/>
  <c r="G86" i="2"/>
  <c r="I86" i="2" s="1"/>
  <c r="G108" i="2"/>
  <c r="I108" i="2" s="1"/>
  <c r="G116" i="2"/>
  <c r="I116" i="2" s="1"/>
  <c r="G124" i="2"/>
  <c r="I124" i="2" s="1"/>
  <c r="G136" i="2"/>
  <c r="I136" i="2" s="1"/>
  <c r="G144" i="2"/>
  <c r="I144" i="2" s="1"/>
  <c r="G171" i="2"/>
  <c r="I171" i="2" s="1"/>
  <c r="G175" i="2"/>
  <c r="I175" i="2" s="1"/>
  <c r="G8" i="2"/>
  <c r="I8" i="2" s="1"/>
  <c r="G23" i="2"/>
  <c r="I23" i="2" s="1"/>
  <c r="G59" i="2"/>
  <c r="I59" i="2" s="1"/>
  <c r="G85" i="2"/>
  <c r="I85" i="2" s="1"/>
  <c r="G92" i="2"/>
  <c r="I92" i="2" s="1"/>
  <c r="G100" i="2"/>
  <c r="I100" i="2" s="1"/>
  <c r="G104" i="2"/>
  <c r="J104" i="2" s="1"/>
  <c r="G107" i="2"/>
  <c r="I107" i="2" s="1"/>
  <c r="G115" i="2"/>
  <c r="I115" i="2" s="1"/>
  <c r="G123" i="2"/>
  <c r="I123" i="2" s="1"/>
  <c r="G149" i="2"/>
  <c r="I149" i="2" s="1"/>
  <c r="G150" i="2"/>
  <c r="I150" i="2" s="1"/>
  <c r="G157" i="2"/>
  <c r="I157" i="2" s="1"/>
  <c r="G158" i="2"/>
  <c r="I158" i="2" s="1"/>
  <c r="G170" i="2"/>
  <c r="I170" i="2" s="1"/>
  <c r="G174" i="2"/>
  <c r="I174" i="2" s="1"/>
  <c r="G7" i="2"/>
  <c r="I7" i="2" s="1"/>
  <c r="G12" i="2"/>
  <c r="I12" i="2" s="1"/>
  <c r="G14" i="2"/>
  <c r="I14" i="2" s="1"/>
  <c r="G16" i="2"/>
  <c r="I16" i="2" s="1"/>
  <c r="G18" i="2"/>
  <c r="I18" i="2" s="1"/>
  <c r="G40" i="2"/>
  <c r="I40" i="2" s="1"/>
  <c r="G41" i="2"/>
  <c r="J41" i="2" s="1"/>
  <c r="G58" i="2"/>
  <c r="I58" i="2" s="1"/>
  <c r="G84" i="2"/>
  <c r="I84" i="2" s="1"/>
  <c r="G91" i="2"/>
  <c r="I91" i="2" s="1"/>
  <c r="G97" i="2"/>
  <c r="I97" i="2" s="1"/>
  <c r="G99" i="2"/>
  <c r="I99" i="2" s="1"/>
  <c r="G101" i="2"/>
  <c r="I101" i="2" s="1"/>
  <c r="G103" i="2"/>
  <c r="I103" i="2" s="1"/>
  <c r="G106" i="2"/>
  <c r="I106" i="2" s="1"/>
  <c r="G114" i="2"/>
  <c r="I114" i="2" s="1"/>
  <c r="G122" i="2"/>
  <c r="I122" i="2" s="1"/>
  <c r="G151" i="2"/>
  <c r="I151" i="2" s="1"/>
  <c r="G152" i="2"/>
  <c r="I152" i="2" s="1"/>
  <c r="G159" i="2"/>
  <c r="I159" i="2" s="1"/>
  <c r="G160" i="2"/>
  <c r="I160" i="2" s="1"/>
  <c r="G169" i="2"/>
  <c r="I169" i="2" s="1"/>
  <c r="G173" i="2"/>
  <c r="J173" i="2" s="1"/>
  <c r="G4" i="2"/>
  <c r="I4" i="2" s="1"/>
  <c r="G5" i="2"/>
  <c r="I5" i="2" s="1"/>
  <c r="G6" i="2"/>
  <c r="I6" i="2" s="1"/>
  <c r="G11" i="2"/>
  <c r="I11" i="2" s="1"/>
  <c r="G13" i="2"/>
  <c r="I13" i="2" s="1"/>
  <c r="G15" i="2"/>
  <c r="I15" i="2" s="1"/>
  <c r="G17" i="2"/>
  <c r="I17" i="2" s="1"/>
  <c r="G19" i="2"/>
  <c r="I19" i="2" s="1"/>
  <c r="G21" i="2"/>
  <c r="I21" i="2" s="1"/>
  <c r="G26" i="2"/>
  <c r="I26" i="2" s="1"/>
  <c r="G27" i="2"/>
  <c r="I27" i="2" s="1"/>
  <c r="G57" i="2"/>
  <c r="I57" i="2" s="1"/>
  <c r="G83" i="2"/>
  <c r="I83" i="2" s="1"/>
  <c r="G90" i="2"/>
  <c r="I90" i="2" s="1"/>
  <c r="G98" i="2"/>
  <c r="I98" i="2" s="1"/>
  <c r="G102" i="2"/>
  <c r="I102" i="2" s="1"/>
  <c r="G105" i="2"/>
  <c r="I105" i="2" s="1"/>
  <c r="G113" i="2"/>
  <c r="I113" i="2" s="1"/>
  <c r="G121" i="2"/>
  <c r="I121" i="2" s="1"/>
  <c r="G129" i="2"/>
  <c r="I129" i="2" s="1"/>
  <c r="G130" i="2"/>
  <c r="I130" i="2" s="1"/>
  <c r="G131" i="2"/>
  <c r="I131" i="2" s="1"/>
  <c r="G137" i="2"/>
  <c r="I137" i="2" s="1"/>
  <c r="G138" i="2"/>
  <c r="I138" i="2" s="1"/>
  <c r="G139" i="2"/>
  <c r="I139" i="2" s="1"/>
  <c r="G185" i="2"/>
  <c r="J185" i="2" s="1"/>
  <c r="G186" i="2"/>
  <c r="I186" i="2" s="1"/>
  <c r="G187" i="2"/>
  <c r="I187" i="2" s="1"/>
  <c r="G188" i="2"/>
  <c r="I188" i="2" s="1"/>
  <c r="G189" i="2"/>
  <c r="I189" i="2" s="1"/>
  <c r="G190" i="2"/>
  <c r="I190" i="2" s="1"/>
  <c r="G191" i="2"/>
  <c r="I191" i="2" s="1"/>
  <c r="G192" i="2"/>
  <c r="I192" i="2" s="1"/>
  <c r="G193" i="2"/>
  <c r="I193" i="2" s="1"/>
  <c r="G194" i="2"/>
  <c r="I194" i="2" s="1"/>
  <c r="G195" i="2"/>
  <c r="I195" i="2" s="1"/>
  <c r="G196" i="2"/>
  <c r="I196" i="2" s="1"/>
  <c r="G197" i="2"/>
  <c r="I197" i="2" s="1"/>
  <c r="G198" i="2"/>
  <c r="I198" i="2" s="1"/>
  <c r="G199" i="2"/>
  <c r="I199" i="2" s="1"/>
  <c r="G200" i="2"/>
  <c r="I200" i="2" s="1"/>
  <c r="G42" i="2"/>
  <c r="J42" i="2" s="1"/>
  <c r="F10" i="1"/>
  <c r="E10" i="1"/>
  <c r="D10" i="1"/>
  <c r="D3" i="1"/>
  <c r="D4" i="1"/>
  <c r="D5" i="1"/>
  <c r="D6" i="1"/>
  <c r="D7" i="1"/>
  <c r="D8" i="1"/>
  <c r="D9" i="1"/>
  <c r="D2" i="1"/>
  <c r="J93" i="2" l="1"/>
  <c r="K93" i="2" s="1"/>
  <c r="L93" i="2" s="1"/>
  <c r="I42" i="2"/>
  <c r="K42" i="2" s="1"/>
  <c r="L42" i="2" s="1"/>
  <c r="I104" i="2"/>
  <c r="K104" i="2" s="1"/>
  <c r="L104" i="2" s="1"/>
  <c r="J78" i="2"/>
  <c r="K78" i="2" s="1"/>
  <c r="L78" i="2" s="1"/>
  <c r="I185" i="2"/>
  <c r="K185" i="2" s="1"/>
  <c r="L185" i="2" s="1"/>
  <c r="I24" i="2"/>
  <c r="K24" i="2" s="1"/>
  <c r="L24" i="2" s="1"/>
  <c r="J168" i="2"/>
  <c r="K168" i="2" s="1"/>
  <c r="L168" i="2" s="1"/>
  <c r="I173" i="2"/>
  <c r="K173" i="2" s="1"/>
  <c r="L173" i="2" s="1"/>
  <c r="I125" i="2"/>
  <c r="K125" i="2" s="1"/>
  <c r="L125" i="2" s="1"/>
  <c r="J69" i="2"/>
  <c r="K69" i="2" s="1"/>
  <c r="L69" i="2" s="1"/>
  <c r="J55" i="2"/>
  <c r="K55" i="2" s="1"/>
  <c r="L55" i="2" s="1"/>
  <c r="I41" i="2"/>
  <c r="K41" i="2" s="1"/>
  <c r="L41" i="2" s="1"/>
  <c r="I31" i="2"/>
  <c r="J31" i="2"/>
  <c r="I111" i="2"/>
  <c r="J111" i="2"/>
  <c r="I32" i="2"/>
  <c r="J32" i="2"/>
  <c r="I112" i="2"/>
  <c r="J112" i="2"/>
  <c r="I33" i="2"/>
  <c r="J33" i="2"/>
  <c r="I72" i="2"/>
  <c r="J72" i="2"/>
  <c r="I77" i="2"/>
  <c r="J77" i="2"/>
  <c r="I96" i="2"/>
  <c r="J96" i="2"/>
  <c r="I28" i="2"/>
  <c r="J28" i="2"/>
  <c r="I75" i="2"/>
  <c r="J75" i="2"/>
  <c r="I51" i="2"/>
  <c r="J51" i="2"/>
  <c r="I35" i="2"/>
  <c r="J35" i="2"/>
  <c r="I53" i="2"/>
  <c r="J53" i="2"/>
  <c r="I162" i="2"/>
  <c r="J162" i="2"/>
  <c r="I167" i="2"/>
  <c r="J167" i="2"/>
  <c r="I178" i="2"/>
  <c r="J178" i="2"/>
  <c r="I179" i="2"/>
  <c r="J179" i="2"/>
  <c r="K179" i="2" s="1"/>
  <c r="L179" i="2" s="1"/>
  <c r="I183" i="2"/>
  <c r="J183" i="2"/>
  <c r="I64" i="2"/>
  <c r="J64" i="2"/>
  <c r="I68" i="2"/>
  <c r="J68" i="2"/>
  <c r="J198" i="2"/>
  <c r="K198" i="2" s="1"/>
  <c r="L198" i="2" s="1"/>
  <c r="J194" i="2"/>
  <c r="K194" i="2" s="1"/>
  <c r="L194" i="2" s="1"/>
  <c r="J190" i="2"/>
  <c r="K190" i="2" s="1"/>
  <c r="L190" i="2" s="1"/>
  <c r="J186" i="2"/>
  <c r="K186" i="2" s="1"/>
  <c r="L186" i="2" s="1"/>
  <c r="J137" i="2"/>
  <c r="K137" i="2" s="1"/>
  <c r="L137" i="2" s="1"/>
  <c r="J121" i="2"/>
  <c r="K121" i="2" s="1"/>
  <c r="L121" i="2" s="1"/>
  <c r="J98" i="2"/>
  <c r="J57" i="2"/>
  <c r="K57" i="2" s="1"/>
  <c r="L57" i="2" s="1"/>
  <c r="J21" i="2"/>
  <c r="K21" i="2" s="1"/>
  <c r="L21" i="2" s="1"/>
  <c r="J13" i="2"/>
  <c r="K13" i="2" s="1"/>
  <c r="L13" i="2" s="1"/>
  <c r="J4" i="2"/>
  <c r="J159" i="2"/>
  <c r="K159" i="2" s="1"/>
  <c r="L159" i="2" s="1"/>
  <c r="J114" i="2"/>
  <c r="K114" i="2" s="1"/>
  <c r="L114" i="2" s="1"/>
  <c r="J99" i="2"/>
  <c r="K99" i="2" s="1"/>
  <c r="L99" i="2" s="1"/>
  <c r="J58" i="2"/>
  <c r="J16" i="2"/>
  <c r="K16" i="2" s="1"/>
  <c r="L16" i="2" s="1"/>
  <c r="J174" i="2"/>
  <c r="K174" i="2" s="1"/>
  <c r="L174" i="2" s="1"/>
  <c r="J150" i="2"/>
  <c r="K150" i="2" s="1"/>
  <c r="L150" i="2" s="1"/>
  <c r="J107" i="2"/>
  <c r="J85" i="2"/>
  <c r="K85" i="2" s="1"/>
  <c r="L85" i="2" s="1"/>
  <c r="J175" i="2"/>
  <c r="K175" i="2" s="1"/>
  <c r="L175" i="2" s="1"/>
  <c r="J124" i="2"/>
  <c r="K124" i="2" s="1"/>
  <c r="L124" i="2" s="1"/>
  <c r="J60" i="2"/>
  <c r="J172" i="2"/>
  <c r="K172" i="2" s="1"/>
  <c r="L172" i="2" s="1"/>
  <c r="J153" i="2"/>
  <c r="K153" i="2" s="1"/>
  <c r="L153" i="2" s="1"/>
  <c r="J145" i="2"/>
  <c r="K145" i="2" s="1"/>
  <c r="L145" i="2" s="1"/>
  <c r="J134" i="2"/>
  <c r="J87" i="2"/>
  <c r="K87" i="2" s="1"/>
  <c r="L87" i="2" s="1"/>
  <c r="J25" i="2"/>
  <c r="K25" i="2" s="1"/>
  <c r="L25" i="2" s="1"/>
  <c r="J132" i="2"/>
  <c r="K132" i="2" s="1"/>
  <c r="L132" i="2" s="1"/>
  <c r="J197" i="2"/>
  <c r="J193" i="2"/>
  <c r="K193" i="2" s="1"/>
  <c r="L193" i="2" s="1"/>
  <c r="J189" i="2"/>
  <c r="K189" i="2" s="1"/>
  <c r="L189" i="2" s="1"/>
  <c r="J131" i="2"/>
  <c r="K131" i="2" s="1"/>
  <c r="L131" i="2" s="1"/>
  <c r="J113" i="2"/>
  <c r="K113" i="2" s="1"/>
  <c r="L113" i="2" s="1"/>
  <c r="J19" i="2"/>
  <c r="K19" i="2" s="1"/>
  <c r="L19" i="2" s="1"/>
  <c r="J11" i="2"/>
  <c r="K11" i="2" s="1"/>
  <c r="J152" i="2"/>
  <c r="K152" i="2" s="1"/>
  <c r="L152" i="2" s="1"/>
  <c r="J106" i="2"/>
  <c r="K106" i="2" s="1"/>
  <c r="J97" i="2"/>
  <c r="K97" i="2" s="1"/>
  <c r="L97" i="2" s="1"/>
  <c r="J14" i="2"/>
  <c r="K14" i="2" s="1"/>
  <c r="L14" i="2" s="1"/>
  <c r="J170" i="2"/>
  <c r="K170" i="2" s="1"/>
  <c r="J149" i="2"/>
  <c r="J59" i="2"/>
  <c r="K59" i="2" s="1"/>
  <c r="L59" i="2" s="1"/>
  <c r="J171" i="2"/>
  <c r="K171" i="2" s="1"/>
  <c r="J116" i="2"/>
  <c r="K116" i="2" s="1"/>
  <c r="L116" i="2" s="1"/>
  <c r="J156" i="2"/>
  <c r="K156" i="2" s="1"/>
  <c r="L156" i="2" s="1"/>
  <c r="J148" i="2"/>
  <c r="K148" i="2" s="1"/>
  <c r="L148" i="2" s="1"/>
  <c r="J141" i="2"/>
  <c r="K141" i="2" s="1"/>
  <c r="L141" i="2" s="1"/>
  <c r="J61" i="2"/>
  <c r="K61" i="2" s="1"/>
  <c r="L61" i="2" s="1"/>
  <c r="J143" i="2"/>
  <c r="J126" i="2"/>
  <c r="J10" i="2"/>
  <c r="K10" i="2" s="1"/>
  <c r="L10" i="2" s="1"/>
  <c r="J22" i="2"/>
  <c r="K22" i="2" s="1"/>
  <c r="L22" i="2" s="1"/>
  <c r="J36" i="2"/>
  <c r="K36" i="2" s="1"/>
  <c r="L36" i="2" s="1"/>
  <c r="J180" i="2"/>
  <c r="I180" i="2"/>
  <c r="I118" i="2"/>
  <c r="J118" i="2"/>
  <c r="I45" i="2"/>
  <c r="J45" i="2"/>
  <c r="I127" i="2"/>
  <c r="J127" i="2"/>
  <c r="I70" i="2"/>
  <c r="J70" i="2"/>
  <c r="I128" i="2"/>
  <c r="J128" i="2"/>
  <c r="I71" i="2"/>
  <c r="J71" i="2"/>
  <c r="I94" i="2"/>
  <c r="J94" i="2"/>
  <c r="I38" i="2"/>
  <c r="J38" i="2"/>
  <c r="I48" i="2"/>
  <c r="J48" i="2"/>
  <c r="I74" i="2"/>
  <c r="J74" i="2"/>
  <c r="I29" i="2"/>
  <c r="J29" i="2"/>
  <c r="I81" i="2"/>
  <c r="J81" i="2"/>
  <c r="I164" i="2"/>
  <c r="J164" i="2"/>
  <c r="I3" i="2"/>
  <c r="J3" i="2"/>
  <c r="I37" i="2"/>
  <c r="J37" i="2"/>
  <c r="I163" i="2"/>
  <c r="J163" i="2"/>
  <c r="I181" i="2"/>
  <c r="J181" i="2"/>
  <c r="I62" i="2"/>
  <c r="J62" i="2"/>
  <c r="I66" i="2"/>
  <c r="J66" i="2"/>
  <c r="J200" i="2"/>
  <c r="K200" i="2" s="1"/>
  <c r="L200" i="2" s="1"/>
  <c r="J196" i="2"/>
  <c r="K196" i="2" s="1"/>
  <c r="L196" i="2" s="1"/>
  <c r="J192" i="2"/>
  <c r="K192" i="2" s="1"/>
  <c r="J188" i="2"/>
  <c r="K188" i="2" s="1"/>
  <c r="J139" i="2"/>
  <c r="K139" i="2" s="1"/>
  <c r="J130" i="2"/>
  <c r="K130" i="2" s="1"/>
  <c r="L130" i="2" s="1"/>
  <c r="J105" i="2"/>
  <c r="K105" i="2" s="1"/>
  <c r="J90" i="2"/>
  <c r="K90" i="2" s="1"/>
  <c r="L90" i="2" s="1"/>
  <c r="J27" i="2"/>
  <c r="J17" i="2"/>
  <c r="J6" i="2"/>
  <c r="K6" i="2" s="1"/>
  <c r="L6" i="2" s="1"/>
  <c r="J169" i="2"/>
  <c r="K169" i="2" s="1"/>
  <c r="L169" i="2" s="1"/>
  <c r="J151" i="2"/>
  <c r="K151" i="2" s="1"/>
  <c r="L151" i="2" s="1"/>
  <c r="J103" i="2"/>
  <c r="J91" i="2"/>
  <c r="K91" i="2" s="1"/>
  <c r="L91" i="2" s="1"/>
  <c r="J40" i="2"/>
  <c r="K40" i="2" s="1"/>
  <c r="L40" i="2" s="1"/>
  <c r="J12" i="2"/>
  <c r="K12" i="2" s="1"/>
  <c r="L12" i="2" s="1"/>
  <c r="J158" i="2"/>
  <c r="K158" i="2" s="1"/>
  <c r="L158" i="2" s="1"/>
  <c r="J123" i="2"/>
  <c r="K123" i="2" s="1"/>
  <c r="L123" i="2" s="1"/>
  <c r="J100" i="2"/>
  <c r="K100" i="2" s="1"/>
  <c r="L100" i="2" s="1"/>
  <c r="J23" i="2"/>
  <c r="K23" i="2" s="1"/>
  <c r="L23" i="2" s="1"/>
  <c r="J144" i="2"/>
  <c r="K144" i="2" s="1"/>
  <c r="L144" i="2" s="1"/>
  <c r="J108" i="2"/>
  <c r="K108" i="2" s="1"/>
  <c r="L108" i="2" s="1"/>
  <c r="J9" i="2"/>
  <c r="K9" i="2" s="1"/>
  <c r="L9" i="2" s="1"/>
  <c r="J155" i="2"/>
  <c r="K155" i="2" s="1"/>
  <c r="J147" i="2"/>
  <c r="K147" i="2" s="1"/>
  <c r="J140" i="2"/>
  <c r="K140" i="2" s="1"/>
  <c r="J117" i="2"/>
  <c r="K117" i="2" s="1"/>
  <c r="L117" i="2" s="1"/>
  <c r="J43" i="2"/>
  <c r="K43" i="2" s="1"/>
  <c r="L43" i="2" s="1"/>
  <c r="J142" i="2"/>
  <c r="K142" i="2" s="1"/>
  <c r="J110" i="2"/>
  <c r="J89" i="2"/>
  <c r="K89" i="2" s="1"/>
  <c r="J56" i="2"/>
  <c r="J50" i="2"/>
  <c r="J54" i="2"/>
  <c r="J184" i="2"/>
  <c r="K184" i="2" s="1"/>
  <c r="L184" i="2" s="1"/>
  <c r="I56" i="2"/>
  <c r="K56" i="2" s="1"/>
  <c r="L56" i="2" s="1"/>
  <c r="I50" i="2"/>
  <c r="I54" i="2"/>
  <c r="I44" i="2"/>
  <c r="J44" i="2"/>
  <c r="I119" i="2"/>
  <c r="J119" i="2"/>
  <c r="I46" i="2"/>
  <c r="J46" i="2"/>
  <c r="I120" i="2"/>
  <c r="J120" i="2"/>
  <c r="I47" i="2"/>
  <c r="J47" i="2"/>
  <c r="I76" i="2"/>
  <c r="J76" i="2"/>
  <c r="I95" i="2"/>
  <c r="J95" i="2"/>
  <c r="I39" i="2"/>
  <c r="J39" i="2"/>
  <c r="I49" i="2"/>
  <c r="J49" i="2"/>
  <c r="I79" i="2"/>
  <c r="J79" i="2"/>
  <c r="I80" i="2"/>
  <c r="J80" i="2"/>
  <c r="I52" i="2"/>
  <c r="J52" i="2"/>
  <c r="I82" i="2"/>
  <c r="J82" i="2"/>
  <c r="I166" i="2"/>
  <c r="J166" i="2"/>
  <c r="I177" i="2"/>
  <c r="J177" i="2"/>
  <c r="I161" i="2"/>
  <c r="J161" i="2"/>
  <c r="I2" i="2"/>
  <c r="J2" i="2"/>
  <c r="I182" i="2"/>
  <c r="J182" i="2"/>
  <c r="I63" i="2"/>
  <c r="J63" i="2"/>
  <c r="I67" i="2"/>
  <c r="J67" i="2"/>
  <c r="J199" i="2"/>
  <c r="K199" i="2" s="1"/>
  <c r="L199" i="2" s="1"/>
  <c r="J195" i="2"/>
  <c r="K195" i="2" s="1"/>
  <c r="L195" i="2" s="1"/>
  <c r="J191" i="2"/>
  <c r="K191" i="2" s="1"/>
  <c r="L191" i="2" s="1"/>
  <c r="J187" i="2"/>
  <c r="J138" i="2"/>
  <c r="K138" i="2" s="1"/>
  <c r="J129" i="2"/>
  <c r="J102" i="2"/>
  <c r="J83" i="2"/>
  <c r="K83" i="2" s="1"/>
  <c r="L83" i="2" s="1"/>
  <c r="J26" i="2"/>
  <c r="K26" i="2" s="1"/>
  <c r="L26" i="2" s="1"/>
  <c r="J15" i="2"/>
  <c r="K15" i="2" s="1"/>
  <c r="L15" i="2" s="1"/>
  <c r="J5" i="2"/>
  <c r="K5" i="2" s="1"/>
  <c r="J160" i="2"/>
  <c r="K160" i="2" s="1"/>
  <c r="L160" i="2" s="1"/>
  <c r="J122" i="2"/>
  <c r="K122" i="2" s="1"/>
  <c r="J101" i="2"/>
  <c r="J84" i="2"/>
  <c r="K84" i="2" s="1"/>
  <c r="J18" i="2"/>
  <c r="K18" i="2" s="1"/>
  <c r="L18" i="2" s="1"/>
  <c r="J7" i="2"/>
  <c r="K7" i="2" s="1"/>
  <c r="L7" i="2" s="1"/>
  <c r="J157" i="2"/>
  <c r="J115" i="2"/>
  <c r="J92" i="2"/>
  <c r="K92" i="2" s="1"/>
  <c r="J8" i="2"/>
  <c r="K8" i="2" s="1"/>
  <c r="L8" i="2" s="1"/>
  <c r="J136" i="2"/>
  <c r="K136" i="2" s="1"/>
  <c r="L136" i="2" s="1"/>
  <c r="J86" i="2"/>
  <c r="J176" i="2"/>
  <c r="K176" i="2" s="1"/>
  <c r="L176" i="2" s="1"/>
  <c r="J154" i="2"/>
  <c r="K154" i="2" s="1"/>
  <c r="J146" i="2"/>
  <c r="K146" i="2" s="1"/>
  <c r="L146" i="2" s="1"/>
  <c r="J135" i="2"/>
  <c r="K135" i="2" s="1"/>
  <c r="J109" i="2"/>
  <c r="K109" i="2" s="1"/>
  <c r="L109" i="2" s="1"/>
  <c r="J30" i="2"/>
  <c r="J133" i="2"/>
  <c r="K133" i="2" s="1"/>
  <c r="J88" i="2"/>
  <c r="J20" i="2"/>
  <c r="K20" i="2" s="1"/>
  <c r="L20" i="2" s="1"/>
  <c r="J73" i="2"/>
  <c r="J34" i="2"/>
  <c r="J165" i="2"/>
  <c r="J65" i="2"/>
  <c r="I73" i="2"/>
  <c r="I34" i="2"/>
  <c r="I165" i="2"/>
  <c r="I65" i="2"/>
  <c r="L11" i="2" l="1"/>
  <c r="K70" i="2"/>
  <c r="L70" i="2" s="1"/>
  <c r="L122" i="2"/>
  <c r="K165" i="2"/>
  <c r="K161" i="2"/>
  <c r="L161" i="2" s="1"/>
  <c r="K39" i="2"/>
  <c r="L39" i="2" s="1"/>
  <c r="K50" i="2"/>
  <c r="K33" i="2"/>
  <c r="L33" i="2" s="1"/>
  <c r="L170" i="2"/>
  <c r="K3" i="2"/>
  <c r="K71" i="2"/>
  <c r="L71" i="2" s="1"/>
  <c r="K164" i="2"/>
  <c r="K162" i="2"/>
  <c r="K72" i="2"/>
  <c r="L72" i="2" s="1"/>
  <c r="L89" i="2"/>
  <c r="L154" i="2"/>
  <c r="K63" i="2"/>
  <c r="L63" i="2" s="1"/>
  <c r="K80" i="2"/>
  <c r="L80" i="2" s="1"/>
  <c r="K46" i="2"/>
  <c r="L46" i="2" s="1"/>
  <c r="K37" i="2"/>
  <c r="L37" i="2" s="1"/>
  <c r="K178" i="2"/>
  <c r="L178" i="2" s="1"/>
  <c r="K166" i="2"/>
  <c r="L166" i="2" s="1"/>
  <c r="L138" i="2"/>
  <c r="K62" i="2"/>
  <c r="K29" i="2"/>
  <c r="L29" i="2" s="1"/>
  <c r="K96" i="2"/>
  <c r="L96" i="2" s="1"/>
  <c r="K94" i="2"/>
  <c r="L94" i="2" s="1"/>
  <c r="K74" i="2"/>
  <c r="K45" i="2"/>
  <c r="L45" i="2" s="1"/>
  <c r="L106" i="2"/>
  <c r="K44" i="2"/>
  <c r="L44" i="2" s="1"/>
  <c r="K183" i="2"/>
  <c r="L183" i="2" s="1"/>
  <c r="K75" i="2"/>
  <c r="L75" i="2" s="1"/>
  <c r="K111" i="2"/>
  <c r="L111" i="2" s="1"/>
  <c r="K38" i="2"/>
  <c r="L38" i="2" s="1"/>
  <c r="K181" i="2"/>
  <c r="L181" i="2" s="1"/>
  <c r="K127" i="2"/>
  <c r="L127" i="2" s="1"/>
  <c r="L92" i="2"/>
  <c r="K182" i="2"/>
  <c r="L182" i="2" s="1"/>
  <c r="K79" i="2"/>
  <c r="L79" i="2" s="1"/>
  <c r="K119" i="2"/>
  <c r="L119" i="2" s="1"/>
  <c r="K68" i="2"/>
  <c r="L68" i="2" s="1"/>
  <c r="K35" i="2"/>
  <c r="L35" i="2" s="1"/>
  <c r="K112" i="2"/>
  <c r="K64" i="2"/>
  <c r="L64" i="2" s="1"/>
  <c r="K51" i="2"/>
  <c r="L51" i="2" s="1"/>
  <c r="K32" i="2"/>
  <c r="L32" i="2" s="1"/>
  <c r="K54" i="2"/>
  <c r="L54" i="2" s="1"/>
  <c r="K163" i="2"/>
  <c r="L163" i="2" s="1"/>
  <c r="K48" i="2"/>
  <c r="L48" i="2" s="1"/>
  <c r="K118" i="2"/>
  <c r="L118" i="2" s="1"/>
  <c r="K177" i="2"/>
  <c r="L177" i="2" s="1"/>
  <c r="K95" i="2"/>
  <c r="L95" i="2" s="1"/>
  <c r="K28" i="2"/>
  <c r="L28" i="2" s="1"/>
  <c r="K76" i="2"/>
  <c r="L76" i="2" s="1"/>
  <c r="K180" i="2"/>
  <c r="L180" i="2" s="1"/>
  <c r="K167" i="2"/>
  <c r="L167" i="2" s="1"/>
  <c r="K77" i="2"/>
  <c r="L77" i="2" s="1"/>
  <c r="K82" i="2"/>
  <c r="L82" i="2" s="1"/>
  <c r="K66" i="2"/>
  <c r="L66" i="2" s="1"/>
  <c r="K81" i="2"/>
  <c r="L81" i="2" s="1"/>
  <c r="K128" i="2"/>
  <c r="L128" i="2" s="1"/>
  <c r="L171" i="2"/>
  <c r="K67" i="2"/>
  <c r="L67" i="2" s="1"/>
  <c r="K52" i="2"/>
  <c r="L52" i="2" s="1"/>
  <c r="K120" i="2"/>
  <c r="L120" i="2" s="1"/>
  <c r="K47" i="2"/>
  <c r="L47" i="2" s="1"/>
  <c r="L139" i="2"/>
  <c r="K53" i="2"/>
  <c r="L53" i="2" s="1"/>
  <c r="K143" i="2"/>
  <c r="L143" i="2" s="1"/>
  <c r="K65" i="2"/>
  <c r="L65" i="2" s="1"/>
  <c r="K157" i="2"/>
  <c r="L157" i="2" s="1"/>
  <c r="K103" i="2"/>
  <c r="L103" i="2" s="1"/>
  <c r="L147" i="2"/>
  <c r="K126" i="2"/>
  <c r="L126" i="2" s="1"/>
  <c r="K102" i="2"/>
  <c r="L102" i="2" s="1"/>
  <c r="K149" i="2"/>
  <c r="L149" i="2" s="1"/>
  <c r="K101" i="2"/>
  <c r="L101" i="2" s="1"/>
  <c r="K17" i="2"/>
  <c r="L17" i="2" s="1"/>
  <c r="L133" i="2"/>
  <c r="K187" i="2"/>
  <c r="L187" i="2" s="1"/>
  <c r="K129" i="2"/>
  <c r="L129" i="2" s="1"/>
  <c r="K73" i="2"/>
  <c r="L73" i="2" s="1"/>
  <c r="K27" i="2"/>
  <c r="L27" i="2" s="1"/>
  <c r="K31" i="2"/>
  <c r="L31" i="2" s="1"/>
  <c r="K134" i="2"/>
  <c r="L134" i="2" s="1"/>
  <c r="K197" i="2"/>
  <c r="L197" i="2" s="1"/>
  <c r="K30" i="2"/>
  <c r="L30" i="2" s="1"/>
  <c r="L142" i="2"/>
  <c r="L84" i="2"/>
  <c r="L140" i="2"/>
  <c r="K88" i="2"/>
  <c r="L88" i="2" s="1"/>
  <c r="K60" i="2"/>
  <c r="L60" i="2" s="1"/>
  <c r="K110" i="2"/>
  <c r="L110" i="2" s="1"/>
  <c r="K58" i="2"/>
  <c r="L58" i="2" s="1"/>
  <c r="L155" i="2"/>
  <c r="K2" i="2"/>
  <c r="L2" i="2" s="1"/>
  <c r="K49" i="2"/>
  <c r="L49" i="2" s="1"/>
  <c r="K4" i="2"/>
  <c r="L4" i="2" s="1"/>
  <c r="L135" i="2"/>
  <c r="L5" i="2"/>
  <c r="L105" i="2"/>
  <c r="L188" i="2"/>
  <c r="K86" i="2"/>
  <c r="L86" i="2" s="1"/>
  <c r="K34" i="2"/>
  <c r="L34" i="2" s="1"/>
  <c r="K98" i="2"/>
  <c r="L98" i="2" s="1"/>
  <c r="L50" i="2"/>
  <c r="L192" i="2"/>
  <c r="K107" i="2"/>
  <c r="L107" i="2" s="1"/>
  <c r="K115" i="2"/>
  <c r="L115" i="2" s="1"/>
  <c r="L162" i="2"/>
  <c r="L112" i="2"/>
  <c r="L165" i="2"/>
  <c r="L62" i="2"/>
  <c r="L74" i="2"/>
  <c r="L3" i="2"/>
  <c r="L164" i="2"/>
</calcChain>
</file>

<file path=xl/sharedStrings.xml><?xml version="1.0" encoding="utf-8"?>
<sst xmlns="http://schemas.openxmlformats.org/spreadsheetml/2006/main" count="422" uniqueCount="231">
  <si>
    <t>base</t>
  </si>
  <si>
    <t>port_disk</t>
  </si>
  <si>
    <t>terminals</t>
  </si>
  <si>
    <t>explosions</t>
  </si>
  <si>
    <t>sniksnak</t>
  </si>
  <si>
    <t>electron</t>
  </si>
  <si>
    <t>infotron</t>
  </si>
  <si>
    <t>murphy</t>
  </si>
  <si>
    <t>file</t>
  </si>
  <si>
    <t>w</t>
  </si>
  <si>
    <t>h</t>
  </si>
  <si>
    <t>extra</t>
  </si>
  <si>
    <t>podizo</t>
  </si>
  <si>
    <t>Index</t>
  </si>
  <si>
    <t>tileset</t>
  </si>
  <si>
    <t>subindex</t>
  </si>
  <si>
    <t>fliph</t>
  </si>
  <si>
    <t>flipv</t>
  </si>
  <si>
    <t>explod</t>
  </si>
  <si>
    <t>static</t>
  </si>
  <si>
    <t>termin</t>
  </si>
  <si>
    <t>bugbas</t>
  </si>
  <si>
    <t>electr</t>
  </si>
  <si>
    <t>sniksn</t>
  </si>
  <si>
    <t>infotr</t>
  </si>
  <si>
    <t>tilesetind</t>
  </si>
  <si>
    <t>address</t>
  </si>
  <si>
    <t>tile</t>
  </si>
  <si>
    <t>pal</t>
  </si>
  <si>
    <t>chk</t>
  </si>
  <si>
    <t>intel</t>
  </si>
  <si>
    <t>Name</t>
  </si>
  <si>
    <t>Blank</t>
  </si>
  <si>
    <t>Zonk</t>
  </si>
  <si>
    <t>Base</t>
  </si>
  <si>
    <t>Murphy</t>
  </si>
  <si>
    <t>Info</t>
  </si>
  <si>
    <t>6502Sm</t>
  </si>
  <si>
    <t>Block</t>
  </si>
  <si>
    <t>Exit</t>
  </si>
  <si>
    <t>DiskOr</t>
  </si>
  <si>
    <t>PortRt</t>
  </si>
  <si>
    <t>PortDn</t>
  </si>
  <si>
    <t>PortLt</t>
  </si>
  <si>
    <t>PortUp</t>
  </si>
  <si>
    <t>Term</t>
  </si>
  <si>
    <t>PortV</t>
  </si>
  <si>
    <t>PortH</t>
  </si>
  <si>
    <t>PortX</t>
  </si>
  <si>
    <t>BugBase</t>
  </si>
  <si>
    <t>6502L</t>
  </si>
  <si>
    <t>6502R</t>
  </si>
  <si>
    <t>Button</t>
  </si>
  <si>
    <t>LedG</t>
  </si>
  <si>
    <t>LedB</t>
  </si>
  <si>
    <t>LedR</t>
  </si>
  <si>
    <t>Warning</t>
  </si>
  <si>
    <t>Pcb1</t>
  </si>
  <si>
    <t>Pcb2</t>
  </si>
  <si>
    <t>Pcb3</t>
  </si>
  <si>
    <t>Pcb4</t>
  </si>
  <si>
    <t>Pcb5</t>
  </si>
  <si>
    <t>6502T</t>
  </si>
  <si>
    <t>6502B</t>
  </si>
  <si>
    <t>Clock</t>
  </si>
  <si>
    <t>MurphySad</t>
  </si>
  <si>
    <t>PushRt</t>
  </si>
  <si>
    <t>PushLt</t>
  </si>
  <si>
    <t>LookUp</t>
  </si>
  <si>
    <t>LookDn</t>
  </si>
  <si>
    <t>Shrink1</t>
  </si>
  <si>
    <t>Shrink2</t>
  </si>
  <si>
    <t>Shrink3</t>
  </si>
  <si>
    <t>Shrink4</t>
  </si>
  <si>
    <t>Shrink5</t>
  </si>
  <si>
    <t>Shrink6</t>
  </si>
  <si>
    <t>Shrink7</t>
  </si>
  <si>
    <t>Shrink8</t>
  </si>
  <si>
    <t>Bug1</t>
  </si>
  <si>
    <t>Bug2</t>
  </si>
  <si>
    <t>Bug3</t>
  </si>
  <si>
    <t>Bug4</t>
  </si>
  <si>
    <t>Bug5</t>
  </si>
  <si>
    <t>BaseEat1</t>
  </si>
  <si>
    <t>BaseEat2</t>
  </si>
  <si>
    <t>BaseEat3</t>
  </si>
  <si>
    <t>BaseEat4</t>
  </si>
  <si>
    <t>BaseEat5</t>
  </si>
  <si>
    <t>BaseEat6</t>
  </si>
  <si>
    <t>BaseEat7</t>
  </si>
  <si>
    <t>DiskEat1</t>
  </si>
  <si>
    <t>DiskEat2</t>
  </si>
  <si>
    <t>DiskEat3</t>
  </si>
  <si>
    <t>DiskEat4</t>
  </si>
  <si>
    <t>DiskEat5</t>
  </si>
  <si>
    <t>DiskEat6</t>
  </si>
  <si>
    <t>DiskEat7</t>
  </si>
  <si>
    <t>Explod1</t>
  </si>
  <si>
    <t>Explod2</t>
  </si>
  <si>
    <t>Explod3</t>
  </si>
  <si>
    <t>Explod4</t>
  </si>
  <si>
    <t>Explod5</t>
  </si>
  <si>
    <t>Explod6</t>
  </si>
  <si>
    <t>Explod7</t>
  </si>
  <si>
    <t>InfoExplod7</t>
  </si>
  <si>
    <t>InfoExplod6</t>
  </si>
  <si>
    <t>InfoExplod5</t>
  </si>
  <si>
    <t>InfoExplod4</t>
  </si>
  <si>
    <t>InfoExplod3</t>
  </si>
  <si>
    <t>InfoExplod2</t>
  </si>
  <si>
    <t>InfoExplod1</t>
  </si>
  <si>
    <t>SnikUr</t>
  </si>
  <si>
    <t>SnikUp</t>
  </si>
  <si>
    <t>SnikUl</t>
  </si>
  <si>
    <t>SnikL</t>
  </si>
  <si>
    <t>SnikDl</t>
  </si>
  <si>
    <t>SnikDn</t>
  </si>
  <si>
    <t>SnikDr</t>
  </si>
  <si>
    <t>SnikR</t>
  </si>
  <si>
    <t>ConsoleGn1</t>
  </si>
  <si>
    <t>ConsoleGn2</t>
  </si>
  <si>
    <t>ConsoleGn3</t>
  </si>
  <si>
    <t>ConsoleGn4</t>
  </si>
  <si>
    <t>ConsoleGn5</t>
  </si>
  <si>
    <t>ConsoleGn6</t>
  </si>
  <si>
    <t>ConsoleGn7</t>
  </si>
  <si>
    <t>ConsoleGn8</t>
  </si>
  <si>
    <t>ConsoleRd1</t>
  </si>
  <si>
    <t>ConsoleRd2</t>
  </si>
  <si>
    <t>ConsoleRd3</t>
  </si>
  <si>
    <t>ConsoleRd4</t>
  </si>
  <si>
    <t>ConsoleRd5</t>
  </si>
  <si>
    <t>ConsoleRd6</t>
  </si>
  <si>
    <t>ConsoleRd7</t>
  </si>
  <si>
    <t>ConsoleRd8</t>
  </si>
  <si>
    <t>Electron1</t>
  </si>
  <si>
    <t>Electron2</t>
  </si>
  <si>
    <t>Electron3</t>
  </si>
  <si>
    <t>Electron4</t>
  </si>
  <si>
    <t>Electron5</t>
  </si>
  <si>
    <t>Electron6</t>
  </si>
  <si>
    <t>Electron7</t>
  </si>
  <si>
    <t>Electron8</t>
  </si>
  <si>
    <t>SnikUp1</t>
  </si>
  <si>
    <t>SnikUp2</t>
  </si>
  <si>
    <t>SnikUp3</t>
  </si>
  <si>
    <t>SnikUp4</t>
  </si>
  <si>
    <t>SnikUp5</t>
  </si>
  <si>
    <t>SnikUp6</t>
  </si>
  <si>
    <t>SnikUp7</t>
  </si>
  <si>
    <t>SnikUp8</t>
  </si>
  <si>
    <t>SnikDn1</t>
  </si>
  <si>
    <t>SnikDn2</t>
  </si>
  <si>
    <t>SnikDn3</t>
  </si>
  <si>
    <t>SnikDn4</t>
  </si>
  <si>
    <t>SnikDn5</t>
  </si>
  <si>
    <t>SnikDn6</t>
  </si>
  <si>
    <t>SnikDn7</t>
  </si>
  <si>
    <t>SnikDn8</t>
  </si>
  <si>
    <t>MurphyLeft1</t>
  </si>
  <si>
    <t>MurphyLeft2</t>
  </si>
  <si>
    <t>MurphyLeft3</t>
  </si>
  <si>
    <t>MurphyLeft4</t>
  </si>
  <si>
    <t>MurphyLeft5</t>
  </si>
  <si>
    <t>MurphyLeft6</t>
  </si>
  <si>
    <t>MurphyLeft7</t>
  </si>
  <si>
    <t>MurphyLeft8</t>
  </si>
  <si>
    <t>MurphyRight1</t>
  </si>
  <si>
    <t>MurphyRight2</t>
  </si>
  <si>
    <t>MurphyRight3</t>
  </si>
  <si>
    <t>MurphyRight4</t>
  </si>
  <si>
    <t>MurphyRight5</t>
  </si>
  <si>
    <t>MurphyRight6</t>
  </si>
  <si>
    <t>MurphyRight7</t>
  </si>
  <si>
    <t>MurphyRight8</t>
  </si>
  <si>
    <t>ZonkRoll1</t>
  </si>
  <si>
    <t>ZonkRoll2</t>
  </si>
  <si>
    <t>ZonkRoll3</t>
  </si>
  <si>
    <t>ZonkRoll4</t>
  </si>
  <si>
    <t>ZonkRoll5</t>
  </si>
  <si>
    <t>ZonkRoll6</t>
  </si>
  <si>
    <t>ZonkRoll7</t>
  </si>
  <si>
    <t>ZonkRoll8</t>
  </si>
  <si>
    <t>InfoRoll1</t>
  </si>
  <si>
    <t>InfoRoll2</t>
  </si>
  <si>
    <t>InfoRoll3</t>
  </si>
  <si>
    <t>InfoRoll4</t>
  </si>
  <si>
    <t>InfoRoll5</t>
  </si>
  <si>
    <t>InfoRoll6</t>
  </si>
  <si>
    <t>InfoRoll7</t>
  </si>
  <si>
    <t>InfoRoll8</t>
  </si>
  <si>
    <t>EdgeBr</t>
  </si>
  <si>
    <t>EdgeBl</t>
  </si>
  <si>
    <t>EdgeTr</t>
  </si>
  <si>
    <t>EdgeTl</t>
  </si>
  <si>
    <t>EdgeR</t>
  </si>
  <si>
    <t>EdgeL</t>
  </si>
  <si>
    <t>EdgeB</t>
  </si>
  <si>
    <t>EdgeT</t>
  </si>
  <si>
    <t>SnikLeft1</t>
  </si>
  <si>
    <t>SnikLeft2</t>
  </si>
  <si>
    <t>SnikLeft3</t>
  </si>
  <si>
    <t>SnikLeft4</t>
  </si>
  <si>
    <t>SnikLeft5</t>
  </si>
  <si>
    <t>SnikLeft6</t>
  </si>
  <si>
    <t>SnikLeft7</t>
  </si>
  <si>
    <t>SnikLeft8</t>
  </si>
  <si>
    <t>SnikRight1</t>
  </si>
  <si>
    <t>SnikRight2</t>
  </si>
  <si>
    <t>SnikRight3</t>
  </si>
  <si>
    <t>SnikRight4</t>
  </si>
  <si>
    <t>SnikRight5</t>
  </si>
  <si>
    <t>SnikRight6</t>
  </si>
  <si>
    <t>SnikRight7</t>
  </si>
  <si>
    <t>SnikRight8</t>
  </si>
  <si>
    <t>SpPortRt</t>
  </si>
  <si>
    <t>SpPortDn</t>
  </si>
  <si>
    <t>SpPortLt</t>
  </si>
  <si>
    <t>SpPortUp</t>
  </si>
  <si>
    <t>SnikSnak</t>
  </si>
  <si>
    <t>DiskYellow</t>
  </si>
  <si>
    <t>DiskRed</t>
  </si>
  <si>
    <t>Electron</t>
  </si>
  <si>
    <t>MurphyUhOh</t>
  </si>
  <si>
    <t>InfotronEat1</t>
  </si>
  <si>
    <t>InfotronEat2</t>
  </si>
  <si>
    <t>InfotronEat3</t>
  </si>
  <si>
    <t>InfotronEat4</t>
  </si>
  <si>
    <t>InfotronEat5</t>
  </si>
  <si>
    <t>InfotronEat6</t>
  </si>
  <si>
    <t>InfotronEat7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</si>
</sst>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EC921-B03E-4D97-81EF-88AF8C558187}">
  <dimension ref="A1:F10"/>
  <sheetViews>
    <sheetView workbookViewId="0">
      <selection activeCell="C12" sqref="C12"/>
    </sheetView>
  </sheetViews>
  <sheetFormatPr defaultRowHeight="15" x14ac:dyDescent="0.25"/>
  <sheetData>
    <row r="1" spans="1:6" x14ac:dyDescent="0.25">
      <c r="A1" t="s">
        <v>8</v>
      </c>
      <c r="B1" t="s">
        <v>9</v>
      </c>
      <c r="C1" t="s">
        <v>10</v>
      </c>
      <c r="E1" t="s">
        <v>11</v>
      </c>
    </row>
    <row r="2" spans="1:6" x14ac:dyDescent="0.25">
      <c r="A2" t="s">
        <v>0</v>
      </c>
      <c r="B2">
        <v>8</v>
      </c>
      <c r="C2">
        <v>5</v>
      </c>
      <c r="D2">
        <f>B2*C2</f>
        <v>40</v>
      </c>
      <c r="E2">
        <v>0</v>
      </c>
    </row>
    <row r="3" spans="1:6" x14ac:dyDescent="0.25">
      <c r="A3" t="s">
        <v>1</v>
      </c>
      <c r="B3">
        <v>4</v>
      </c>
      <c r="C3">
        <v>4</v>
      </c>
      <c r="D3">
        <f t="shared" ref="D3:D9" si="0">B3*C3</f>
        <v>16</v>
      </c>
      <c r="E3">
        <v>2</v>
      </c>
    </row>
    <row r="4" spans="1:6" x14ac:dyDescent="0.25">
      <c r="A4" t="s">
        <v>2</v>
      </c>
      <c r="B4">
        <v>4</v>
      </c>
      <c r="C4">
        <v>4</v>
      </c>
      <c r="D4">
        <f t="shared" si="0"/>
        <v>16</v>
      </c>
      <c r="E4">
        <v>0</v>
      </c>
    </row>
    <row r="5" spans="1:6" x14ac:dyDescent="0.25">
      <c r="A5" t="s">
        <v>3</v>
      </c>
      <c r="B5">
        <v>4</v>
      </c>
      <c r="C5">
        <v>3</v>
      </c>
      <c r="D5">
        <f t="shared" si="0"/>
        <v>12</v>
      </c>
      <c r="E5">
        <v>1</v>
      </c>
    </row>
    <row r="6" spans="1:6" x14ac:dyDescent="0.25">
      <c r="A6" t="s">
        <v>4</v>
      </c>
      <c r="B6">
        <v>3</v>
      </c>
      <c r="C6">
        <v>3</v>
      </c>
      <c r="D6">
        <f t="shared" si="0"/>
        <v>9</v>
      </c>
      <c r="E6">
        <v>0</v>
      </c>
    </row>
    <row r="7" spans="1:6" x14ac:dyDescent="0.25">
      <c r="A7" t="s">
        <v>5</v>
      </c>
      <c r="B7">
        <v>4</v>
      </c>
      <c r="C7">
        <v>2</v>
      </c>
      <c r="D7">
        <f t="shared" si="0"/>
        <v>8</v>
      </c>
      <c r="E7">
        <v>0</v>
      </c>
    </row>
    <row r="8" spans="1:6" x14ac:dyDescent="0.25">
      <c r="A8" t="s">
        <v>6</v>
      </c>
      <c r="B8">
        <v>4</v>
      </c>
      <c r="C8">
        <v>4</v>
      </c>
      <c r="D8">
        <f t="shared" si="0"/>
        <v>16</v>
      </c>
      <c r="E8">
        <v>4</v>
      </c>
    </row>
    <row r="9" spans="1:6" x14ac:dyDescent="0.25">
      <c r="A9" t="s">
        <v>7</v>
      </c>
      <c r="B9">
        <v>4</v>
      </c>
      <c r="C9">
        <v>4</v>
      </c>
      <c r="D9">
        <f t="shared" si="0"/>
        <v>16</v>
      </c>
      <c r="E9">
        <v>0</v>
      </c>
    </row>
    <row r="10" spans="1:6" x14ac:dyDescent="0.25">
      <c r="D10">
        <f>SUM(D2:D9)</f>
        <v>133</v>
      </c>
      <c r="E10">
        <f>SUM(E2:E9)</f>
        <v>7</v>
      </c>
      <c r="F10">
        <f>D10-E10</f>
        <v>126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964EB-53D6-4F35-B01B-870FC0CDE014}">
  <dimension ref="A1:N200"/>
  <sheetViews>
    <sheetView tabSelected="1" topLeftCell="A31" workbookViewId="0">
      <selection activeCell="C67" sqref="C67"/>
    </sheetView>
  </sheetViews>
  <sheetFormatPr defaultRowHeight="15" x14ac:dyDescent="0.25"/>
  <cols>
    <col min="2" max="2" width="17" customWidth="1"/>
    <col min="7" max="7" width="12.85546875" customWidth="1"/>
    <col min="8" max="8" width="28.42578125" customWidth="1"/>
    <col min="14" max="14" width="62.42578125" bestFit="1" customWidth="1"/>
  </cols>
  <sheetData>
    <row r="1" spans="1:14" x14ac:dyDescent="0.25">
      <c r="A1" t="s">
        <v>13</v>
      </c>
      <c r="B1" t="s">
        <v>31</v>
      </c>
      <c r="C1" t="s">
        <v>14</v>
      </c>
      <c r="D1" t="s">
        <v>15</v>
      </c>
      <c r="E1" t="s">
        <v>16</v>
      </c>
      <c r="F1" t="s">
        <v>17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</row>
    <row r="2" spans="1:14" x14ac:dyDescent="0.25">
      <c r="A2">
        <v>0</v>
      </c>
      <c r="B2" t="s">
        <v>32</v>
      </c>
      <c r="C2" t="s">
        <v>12</v>
      </c>
      <c r="D2">
        <v>17</v>
      </c>
      <c r="G2">
        <f t="shared" ref="G2:G63" si="0">IF(C2="static",0,IF(C2="podizo",1,IF(C2="murphy",2,IF(C2="infotr",3,IF(C2="sniksn",4,IF(C2="termin",5,IF(C2="bugbas",6,IF(C2="explod",7,IF(C2="electr",8,"Err")))))))))</f>
        <v>1</v>
      </c>
      <c r="H2">
        <f t="shared" ref="H2:H63" si="1">A2*2</f>
        <v>0</v>
      </c>
      <c r="I2">
        <f t="shared" ref="I2:I63" si="2">G2*16+D2</f>
        <v>33</v>
      </c>
      <c r="J2">
        <f t="shared" ref="J2:J63" si="3">IF(E2,4,0)+IF(F2,8,0)+(G2*16)</f>
        <v>16</v>
      </c>
      <c r="K2">
        <f>256-MOD(MOD(H2,256)+INT(H2/256)+I2+J2+2,256)</f>
        <v>205</v>
      </c>
      <c r="L2" t="str">
        <f t="shared" ref="L2:L63" si="4">":02"&amp;DEC2HEX(H2,4)&amp;"00"&amp;DEC2HEX(I2,2)&amp;DEC2HEX(J2,2)&amp;DEC2HEX(K2,2)</f>
        <v>:020000002110CD</v>
      </c>
      <c r="N2" t="str">
        <f>"tile"&amp;B2&amp;":"&amp;REPT(" ",12-LEN(B2))&amp;" +tileDef "&amp;IF(A2&lt;100,IF(A2&lt;10,"  "," "),"")&amp;A2&amp;", " &amp;UPPER(C2)&amp;"_ADDR, " &amp;D2 &amp;", "&amp;UPPER(C2)&amp;"_PAL, " &amp; IF(E2,"TILE_FLIP_H" &amp; IF(F2," | TILE_FLIP_V",""),IF(F2,"TILE_FLIP_V","0"))</f>
        <v>tileBlank:        +tileDef   0, PODIZO_ADDR, 17, PODIZO_PAL, 0</v>
      </c>
    </row>
    <row r="3" spans="1:14" x14ac:dyDescent="0.25">
      <c r="A3">
        <v>1</v>
      </c>
      <c r="B3" t="s">
        <v>33</v>
      </c>
      <c r="C3" t="s">
        <v>12</v>
      </c>
      <c r="D3">
        <v>14</v>
      </c>
      <c r="G3">
        <f t="shared" si="0"/>
        <v>1</v>
      </c>
      <c r="H3">
        <f t="shared" si="1"/>
        <v>2</v>
      </c>
      <c r="I3">
        <f t="shared" si="2"/>
        <v>30</v>
      </c>
      <c r="J3">
        <f t="shared" si="3"/>
        <v>16</v>
      </c>
      <c r="K3">
        <f t="shared" ref="K3:K64" si="5">256-MOD(MOD(H3,256)+INT(H3/256)+I3+J3+2,256)</f>
        <v>206</v>
      </c>
      <c r="L3" t="str">
        <f t="shared" si="4"/>
        <v>:020002001E10CE</v>
      </c>
      <c r="N3" t="str">
        <f t="shared" ref="N3:N66" si="6">"tile"&amp;B3&amp;":"&amp;REPT(" ",12-LEN(B3))&amp;" +tileDef "&amp;IF(A3&lt;100,IF(A3&lt;10,"  "," "),"")&amp;A3&amp;", " &amp;UPPER(C3)&amp;"_ADDR, " &amp;D3 &amp;", "&amp;UPPER(C3)&amp;"_PAL, " &amp; IF(E3,"TILE_FLIP_H" &amp; IF(F3," | TILE_FLIP_V",""),IF(F3,"TILE_FLIP_V","0"))</f>
        <v>tileZonk:         +tileDef   1, PODIZO_ADDR, 14, PODIZO_PAL, 0</v>
      </c>
    </row>
    <row r="4" spans="1:14" x14ac:dyDescent="0.25">
      <c r="A4">
        <v>2</v>
      </c>
      <c r="B4" t="s">
        <v>34</v>
      </c>
      <c r="C4" t="s">
        <v>19</v>
      </c>
      <c r="D4">
        <v>0</v>
      </c>
      <c r="G4">
        <f t="shared" si="0"/>
        <v>0</v>
      </c>
      <c r="H4">
        <f t="shared" si="1"/>
        <v>4</v>
      </c>
      <c r="I4">
        <f t="shared" si="2"/>
        <v>0</v>
      </c>
      <c r="J4">
        <f t="shared" si="3"/>
        <v>0</v>
      </c>
      <c r="K4">
        <f t="shared" si="5"/>
        <v>250</v>
      </c>
      <c r="L4" t="str">
        <f t="shared" si="4"/>
        <v>:020004000000FA</v>
      </c>
      <c r="N4" t="str">
        <f t="shared" si="6"/>
        <v>tileBase:         +tileDef   2, STATIC_ADDR, 0, STATIC_PAL, 0</v>
      </c>
    </row>
    <row r="5" spans="1:14" x14ac:dyDescent="0.25">
      <c r="A5">
        <v>3</v>
      </c>
      <c r="B5" t="s">
        <v>35</v>
      </c>
      <c r="C5" t="s">
        <v>7</v>
      </c>
      <c r="D5">
        <v>0</v>
      </c>
      <c r="G5">
        <f t="shared" si="0"/>
        <v>2</v>
      </c>
      <c r="H5">
        <f t="shared" si="1"/>
        <v>6</v>
      </c>
      <c r="I5">
        <f t="shared" si="2"/>
        <v>32</v>
      </c>
      <c r="J5">
        <f t="shared" si="3"/>
        <v>32</v>
      </c>
      <c r="K5">
        <f t="shared" si="5"/>
        <v>184</v>
      </c>
      <c r="L5" t="str">
        <f t="shared" si="4"/>
        <v>:020006002020B8</v>
      </c>
      <c r="N5" t="str">
        <f t="shared" si="6"/>
        <v>tileMurphy:       +tileDef   3, MURPHY_ADDR, 0, MURPHY_PAL, 0</v>
      </c>
    </row>
    <row r="6" spans="1:14" x14ac:dyDescent="0.25">
      <c r="A6">
        <v>4</v>
      </c>
      <c r="B6" t="s">
        <v>36</v>
      </c>
      <c r="C6" t="s">
        <v>24</v>
      </c>
      <c r="D6">
        <v>0</v>
      </c>
      <c r="G6">
        <f t="shared" si="0"/>
        <v>3</v>
      </c>
      <c r="H6">
        <f t="shared" si="1"/>
        <v>8</v>
      </c>
      <c r="I6">
        <f t="shared" si="2"/>
        <v>48</v>
      </c>
      <c r="J6">
        <f t="shared" si="3"/>
        <v>48</v>
      </c>
      <c r="K6">
        <f t="shared" si="5"/>
        <v>150</v>
      </c>
      <c r="L6" t="str">
        <f t="shared" si="4"/>
        <v>:02000800303096</v>
      </c>
      <c r="N6" t="str">
        <f t="shared" si="6"/>
        <v>tileInfo:         +tileDef   4, INFOTR_ADDR, 0, INFOTR_PAL, 0</v>
      </c>
    </row>
    <row r="7" spans="1:14" x14ac:dyDescent="0.25">
      <c r="A7">
        <v>5</v>
      </c>
      <c r="B7" t="s">
        <v>37</v>
      </c>
      <c r="C7" t="s">
        <v>19</v>
      </c>
      <c r="D7">
        <v>1</v>
      </c>
      <c r="G7">
        <f t="shared" si="0"/>
        <v>0</v>
      </c>
      <c r="H7">
        <f t="shared" si="1"/>
        <v>10</v>
      </c>
      <c r="I7">
        <f t="shared" si="2"/>
        <v>1</v>
      </c>
      <c r="J7">
        <f t="shared" si="3"/>
        <v>0</v>
      </c>
      <c r="K7">
        <f t="shared" si="5"/>
        <v>243</v>
      </c>
      <c r="L7" t="str">
        <f t="shared" si="4"/>
        <v>:02000A000100F3</v>
      </c>
      <c r="N7" t="str">
        <f t="shared" si="6"/>
        <v>tile6502Sm:       +tileDef   5, STATIC_ADDR, 1, STATIC_PAL, 0</v>
      </c>
    </row>
    <row r="8" spans="1:14" x14ac:dyDescent="0.25">
      <c r="A8">
        <v>6</v>
      </c>
      <c r="B8" t="s">
        <v>38</v>
      </c>
      <c r="C8" t="s">
        <v>19</v>
      </c>
      <c r="D8">
        <v>2</v>
      </c>
      <c r="G8">
        <f t="shared" si="0"/>
        <v>0</v>
      </c>
      <c r="H8">
        <f t="shared" si="1"/>
        <v>12</v>
      </c>
      <c r="I8">
        <f t="shared" si="2"/>
        <v>2</v>
      </c>
      <c r="J8">
        <f t="shared" si="3"/>
        <v>0</v>
      </c>
      <c r="K8">
        <f t="shared" si="5"/>
        <v>240</v>
      </c>
      <c r="L8" t="str">
        <f t="shared" si="4"/>
        <v>:02000C000200F0</v>
      </c>
      <c r="N8" t="str">
        <f t="shared" si="6"/>
        <v>tileBlock:        +tileDef   6, STATIC_ADDR, 2, STATIC_PAL, 0</v>
      </c>
    </row>
    <row r="9" spans="1:14" x14ac:dyDescent="0.25">
      <c r="A9">
        <v>7</v>
      </c>
      <c r="B9" t="s">
        <v>39</v>
      </c>
      <c r="C9" t="s">
        <v>19</v>
      </c>
      <c r="D9">
        <v>3</v>
      </c>
      <c r="G9">
        <f t="shared" si="0"/>
        <v>0</v>
      </c>
      <c r="H9">
        <f t="shared" si="1"/>
        <v>14</v>
      </c>
      <c r="I9">
        <f t="shared" si="2"/>
        <v>3</v>
      </c>
      <c r="J9">
        <f t="shared" si="3"/>
        <v>0</v>
      </c>
      <c r="K9">
        <f t="shared" si="5"/>
        <v>237</v>
      </c>
      <c r="L9" t="str">
        <f t="shared" si="4"/>
        <v>:02000E000300ED</v>
      </c>
      <c r="N9" t="str">
        <f t="shared" si="6"/>
        <v>tileExit:         +tileDef   7, STATIC_ADDR, 3, STATIC_PAL, 0</v>
      </c>
    </row>
    <row r="10" spans="1:14" x14ac:dyDescent="0.25">
      <c r="A10">
        <v>8</v>
      </c>
      <c r="B10" t="s">
        <v>40</v>
      </c>
      <c r="C10" t="s">
        <v>12</v>
      </c>
      <c r="D10">
        <v>5</v>
      </c>
      <c r="G10">
        <f t="shared" si="0"/>
        <v>1</v>
      </c>
      <c r="H10">
        <f t="shared" si="1"/>
        <v>16</v>
      </c>
      <c r="I10">
        <f t="shared" si="2"/>
        <v>21</v>
      </c>
      <c r="J10">
        <f t="shared" si="3"/>
        <v>16</v>
      </c>
      <c r="K10">
        <f t="shared" si="5"/>
        <v>201</v>
      </c>
      <c r="L10" t="str">
        <f t="shared" si="4"/>
        <v>:020010001510C9</v>
      </c>
      <c r="N10" t="str">
        <f t="shared" si="6"/>
        <v>tileDiskOr:       +tileDef   8, PODIZO_ADDR, 5, PODIZO_PAL, 0</v>
      </c>
    </row>
    <row r="11" spans="1:14" x14ac:dyDescent="0.25">
      <c r="A11">
        <v>9</v>
      </c>
      <c r="B11" t="s">
        <v>41</v>
      </c>
      <c r="C11" t="s">
        <v>12</v>
      </c>
      <c r="D11">
        <v>0</v>
      </c>
      <c r="G11">
        <f t="shared" si="0"/>
        <v>1</v>
      </c>
      <c r="H11">
        <f t="shared" si="1"/>
        <v>18</v>
      </c>
      <c r="I11">
        <f t="shared" si="2"/>
        <v>16</v>
      </c>
      <c r="J11">
        <f t="shared" si="3"/>
        <v>16</v>
      </c>
      <c r="K11">
        <f t="shared" si="5"/>
        <v>204</v>
      </c>
      <c r="L11" t="str">
        <f t="shared" si="4"/>
        <v>:020012001010CC</v>
      </c>
      <c r="N11" t="str">
        <f t="shared" si="6"/>
        <v>tilePortRt:       +tileDef   9, PODIZO_ADDR, 0, PODIZO_PAL, 0</v>
      </c>
    </row>
    <row r="12" spans="1:14" x14ac:dyDescent="0.25">
      <c r="A12">
        <v>10</v>
      </c>
      <c r="B12" t="s">
        <v>42</v>
      </c>
      <c r="C12" t="s">
        <v>12</v>
      </c>
      <c r="D12">
        <v>1</v>
      </c>
      <c r="G12">
        <f t="shared" si="0"/>
        <v>1</v>
      </c>
      <c r="H12">
        <f t="shared" si="1"/>
        <v>20</v>
      </c>
      <c r="I12">
        <f t="shared" si="2"/>
        <v>17</v>
      </c>
      <c r="J12">
        <f t="shared" si="3"/>
        <v>16</v>
      </c>
      <c r="K12">
        <f t="shared" si="5"/>
        <v>201</v>
      </c>
      <c r="L12" t="str">
        <f t="shared" si="4"/>
        <v>:020014001110C9</v>
      </c>
      <c r="N12" t="str">
        <f t="shared" si="6"/>
        <v>tilePortDn:       +tileDef  10, PODIZO_ADDR, 1, PODIZO_PAL, 0</v>
      </c>
    </row>
    <row r="13" spans="1:14" x14ac:dyDescent="0.25">
      <c r="A13">
        <v>11</v>
      </c>
      <c r="B13" t="s">
        <v>43</v>
      </c>
      <c r="C13" t="s">
        <v>12</v>
      </c>
      <c r="D13">
        <v>0</v>
      </c>
      <c r="E13">
        <v>1</v>
      </c>
      <c r="G13">
        <f t="shared" si="0"/>
        <v>1</v>
      </c>
      <c r="H13">
        <f t="shared" si="1"/>
        <v>22</v>
      </c>
      <c r="I13">
        <f t="shared" si="2"/>
        <v>16</v>
      </c>
      <c r="J13">
        <f t="shared" si="3"/>
        <v>20</v>
      </c>
      <c r="K13">
        <f t="shared" si="5"/>
        <v>196</v>
      </c>
      <c r="L13" t="str">
        <f t="shared" si="4"/>
        <v>:020016001014C4</v>
      </c>
      <c r="N13" t="str">
        <f t="shared" si="6"/>
        <v>tilePortLt:       +tileDef  11, PODIZO_ADDR, 0, PODIZO_PAL, TILE_FLIP_H</v>
      </c>
    </row>
    <row r="14" spans="1:14" x14ac:dyDescent="0.25">
      <c r="A14">
        <v>12</v>
      </c>
      <c r="B14" t="s">
        <v>44</v>
      </c>
      <c r="C14" t="s">
        <v>12</v>
      </c>
      <c r="D14">
        <v>1</v>
      </c>
      <c r="F14">
        <v>1</v>
      </c>
      <c r="G14">
        <f t="shared" si="0"/>
        <v>1</v>
      </c>
      <c r="H14">
        <f t="shared" si="1"/>
        <v>24</v>
      </c>
      <c r="I14">
        <f t="shared" si="2"/>
        <v>17</v>
      </c>
      <c r="J14">
        <f t="shared" si="3"/>
        <v>24</v>
      </c>
      <c r="K14">
        <f t="shared" si="5"/>
        <v>189</v>
      </c>
      <c r="L14" t="str">
        <f t="shared" si="4"/>
        <v>:020018001118BD</v>
      </c>
      <c r="N14" t="str">
        <f t="shared" si="6"/>
        <v>tilePortUp:       +tileDef  12, PODIZO_ADDR, 1, PODIZO_PAL, TILE_FLIP_V</v>
      </c>
    </row>
    <row r="15" spans="1:14" x14ac:dyDescent="0.25">
      <c r="A15">
        <v>13</v>
      </c>
      <c r="B15" t="s">
        <v>215</v>
      </c>
      <c r="C15" t="s">
        <v>12</v>
      </c>
      <c r="D15">
        <v>0</v>
      </c>
      <c r="G15">
        <f t="shared" si="0"/>
        <v>1</v>
      </c>
      <c r="H15">
        <f t="shared" si="1"/>
        <v>26</v>
      </c>
      <c r="I15">
        <f t="shared" si="2"/>
        <v>16</v>
      </c>
      <c r="J15">
        <f t="shared" si="3"/>
        <v>16</v>
      </c>
      <c r="K15">
        <f t="shared" si="5"/>
        <v>196</v>
      </c>
      <c r="L15" t="str">
        <f t="shared" si="4"/>
        <v>:02001A001010C4</v>
      </c>
      <c r="N15" t="str">
        <f t="shared" si="6"/>
        <v>tileSpPortRt:     +tileDef  13, PODIZO_ADDR, 0, PODIZO_PAL, 0</v>
      </c>
    </row>
    <row r="16" spans="1:14" x14ac:dyDescent="0.25">
      <c r="A16">
        <v>14</v>
      </c>
      <c r="B16" t="s">
        <v>216</v>
      </c>
      <c r="C16" t="s">
        <v>12</v>
      </c>
      <c r="D16">
        <v>1</v>
      </c>
      <c r="G16">
        <f t="shared" si="0"/>
        <v>1</v>
      </c>
      <c r="H16">
        <f t="shared" si="1"/>
        <v>28</v>
      </c>
      <c r="I16">
        <f t="shared" si="2"/>
        <v>17</v>
      </c>
      <c r="J16">
        <f t="shared" si="3"/>
        <v>16</v>
      </c>
      <c r="K16">
        <f t="shared" si="5"/>
        <v>193</v>
      </c>
      <c r="L16" t="str">
        <f t="shared" si="4"/>
        <v>:02001C001110C1</v>
      </c>
      <c r="N16" t="str">
        <f t="shared" si="6"/>
        <v>tileSpPortDn:     +tileDef  14, PODIZO_ADDR, 1, PODIZO_PAL, 0</v>
      </c>
    </row>
    <row r="17" spans="1:14" x14ac:dyDescent="0.25">
      <c r="A17">
        <v>15</v>
      </c>
      <c r="B17" t="s">
        <v>217</v>
      </c>
      <c r="C17" t="s">
        <v>12</v>
      </c>
      <c r="D17">
        <v>0</v>
      </c>
      <c r="E17">
        <v>1</v>
      </c>
      <c r="G17">
        <f t="shared" si="0"/>
        <v>1</v>
      </c>
      <c r="H17">
        <f t="shared" si="1"/>
        <v>30</v>
      </c>
      <c r="I17">
        <f t="shared" si="2"/>
        <v>16</v>
      </c>
      <c r="J17">
        <f t="shared" si="3"/>
        <v>20</v>
      </c>
      <c r="K17">
        <f t="shared" si="5"/>
        <v>188</v>
      </c>
      <c r="L17" t="str">
        <f t="shared" si="4"/>
        <v>:02001E001014BC</v>
      </c>
      <c r="N17" t="str">
        <f t="shared" si="6"/>
        <v>tileSpPortLt:     +tileDef  15, PODIZO_ADDR, 0, PODIZO_PAL, TILE_FLIP_H</v>
      </c>
    </row>
    <row r="18" spans="1:14" x14ac:dyDescent="0.25">
      <c r="A18">
        <v>16</v>
      </c>
      <c r="B18" t="s">
        <v>218</v>
      </c>
      <c r="C18" t="s">
        <v>12</v>
      </c>
      <c r="D18">
        <v>1</v>
      </c>
      <c r="F18">
        <v>1</v>
      </c>
      <c r="G18">
        <f t="shared" si="0"/>
        <v>1</v>
      </c>
      <c r="H18">
        <f t="shared" si="1"/>
        <v>32</v>
      </c>
      <c r="I18">
        <f t="shared" si="2"/>
        <v>17</v>
      </c>
      <c r="J18">
        <f t="shared" si="3"/>
        <v>24</v>
      </c>
      <c r="K18">
        <f t="shared" si="5"/>
        <v>181</v>
      </c>
      <c r="L18" t="str">
        <f t="shared" si="4"/>
        <v>:020020001118B5</v>
      </c>
      <c r="N18" t="str">
        <f t="shared" si="6"/>
        <v>tileSpPortUp:     +tileDef  16, PODIZO_ADDR, 1, PODIZO_PAL, TILE_FLIP_V</v>
      </c>
    </row>
    <row r="19" spans="1:14" x14ac:dyDescent="0.25">
      <c r="A19">
        <v>17</v>
      </c>
      <c r="B19" t="s">
        <v>219</v>
      </c>
      <c r="C19" t="s">
        <v>23</v>
      </c>
      <c r="D19">
        <v>0</v>
      </c>
      <c r="G19">
        <f t="shared" si="0"/>
        <v>4</v>
      </c>
      <c r="H19">
        <f t="shared" si="1"/>
        <v>34</v>
      </c>
      <c r="I19">
        <f t="shared" si="2"/>
        <v>64</v>
      </c>
      <c r="J19">
        <f t="shared" si="3"/>
        <v>64</v>
      </c>
      <c r="K19">
        <f t="shared" si="5"/>
        <v>92</v>
      </c>
      <c r="L19" t="str">
        <f t="shared" si="4"/>
        <v>:0200220040405C</v>
      </c>
      <c r="N19" t="str">
        <f t="shared" si="6"/>
        <v>tileSnikSnak:     +tileDef  17, SNIKSN_ADDR, 0, SNIKSN_PAL, 0</v>
      </c>
    </row>
    <row r="20" spans="1:14" x14ac:dyDescent="0.25">
      <c r="A20">
        <v>18</v>
      </c>
      <c r="B20" t="s">
        <v>220</v>
      </c>
      <c r="C20" t="s">
        <v>12</v>
      </c>
      <c r="D20">
        <v>6</v>
      </c>
      <c r="G20">
        <f t="shared" si="0"/>
        <v>1</v>
      </c>
      <c r="H20">
        <f t="shared" si="1"/>
        <v>36</v>
      </c>
      <c r="I20">
        <f t="shared" si="2"/>
        <v>22</v>
      </c>
      <c r="J20">
        <f t="shared" si="3"/>
        <v>16</v>
      </c>
      <c r="K20">
        <f t="shared" si="5"/>
        <v>180</v>
      </c>
      <c r="L20" t="str">
        <f t="shared" si="4"/>
        <v>:020024001610B4</v>
      </c>
      <c r="N20" t="str">
        <f t="shared" si="6"/>
        <v>tileDiskYellow:   +tileDef  18, PODIZO_ADDR, 6, PODIZO_PAL, 0</v>
      </c>
    </row>
    <row r="21" spans="1:14" x14ac:dyDescent="0.25">
      <c r="A21">
        <v>19</v>
      </c>
      <c r="B21" t="s">
        <v>45</v>
      </c>
      <c r="C21" t="s">
        <v>20</v>
      </c>
      <c r="D21">
        <v>0</v>
      </c>
      <c r="G21">
        <f t="shared" si="0"/>
        <v>5</v>
      </c>
      <c r="H21">
        <f t="shared" si="1"/>
        <v>38</v>
      </c>
      <c r="I21">
        <f t="shared" si="2"/>
        <v>80</v>
      </c>
      <c r="J21">
        <f t="shared" si="3"/>
        <v>80</v>
      </c>
      <c r="K21">
        <f t="shared" si="5"/>
        <v>56</v>
      </c>
      <c r="L21" t="str">
        <f t="shared" si="4"/>
        <v>:02002600505038</v>
      </c>
      <c r="N21" t="str">
        <f t="shared" si="6"/>
        <v>tileTerm:         +tileDef  19, TERMIN_ADDR, 0, TERMIN_PAL, 0</v>
      </c>
    </row>
    <row r="22" spans="1:14" x14ac:dyDescent="0.25">
      <c r="A22">
        <v>20</v>
      </c>
      <c r="B22" t="s">
        <v>221</v>
      </c>
      <c r="C22" t="s">
        <v>12</v>
      </c>
      <c r="D22">
        <v>7</v>
      </c>
      <c r="G22">
        <f t="shared" si="0"/>
        <v>1</v>
      </c>
      <c r="H22">
        <f t="shared" si="1"/>
        <v>40</v>
      </c>
      <c r="I22">
        <f t="shared" si="2"/>
        <v>23</v>
      </c>
      <c r="J22">
        <f t="shared" si="3"/>
        <v>16</v>
      </c>
      <c r="K22">
        <f t="shared" si="5"/>
        <v>175</v>
      </c>
      <c r="L22" t="str">
        <f t="shared" si="4"/>
        <v>:020028001710AF</v>
      </c>
      <c r="N22" t="str">
        <f t="shared" si="6"/>
        <v>tileDiskRed:      +tileDef  20, PODIZO_ADDR, 7, PODIZO_PAL, 0</v>
      </c>
    </row>
    <row r="23" spans="1:14" x14ac:dyDescent="0.25">
      <c r="A23">
        <v>21</v>
      </c>
      <c r="B23" t="s">
        <v>46</v>
      </c>
      <c r="C23" t="s">
        <v>12</v>
      </c>
      <c r="D23">
        <v>2</v>
      </c>
      <c r="G23">
        <f t="shared" si="0"/>
        <v>1</v>
      </c>
      <c r="H23">
        <f t="shared" si="1"/>
        <v>42</v>
      </c>
      <c r="I23">
        <f t="shared" si="2"/>
        <v>18</v>
      </c>
      <c r="J23">
        <f t="shared" si="3"/>
        <v>16</v>
      </c>
      <c r="K23">
        <f t="shared" si="5"/>
        <v>178</v>
      </c>
      <c r="L23" t="str">
        <f t="shared" si="4"/>
        <v>:02002A001210B2</v>
      </c>
      <c r="N23" t="str">
        <f t="shared" si="6"/>
        <v>tilePortV:        +tileDef  21, PODIZO_ADDR, 2, PODIZO_PAL, 0</v>
      </c>
    </row>
    <row r="24" spans="1:14" x14ac:dyDescent="0.25">
      <c r="A24">
        <v>22</v>
      </c>
      <c r="B24" t="s">
        <v>47</v>
      </c>
      <c r="C24" t="s">
        <v>12</v>
      </c>
      <c r="D24">
        <v>3</v>
      </c>
      <c r="G24">
        <f t="shared" si="0"/>
        <v>1</v>
      </c>
      <c r="H24">
        <f t="shared" si="1"/>
        <v>44</v>
      </c>
      <c r="I24">
        <f t="shared" si="2"/>
        <v>19</v>
      </c>
      <c r="J24">
        <f t="shared" si="3"/>
        <v>16</v>
      </c>
      <c r="K24">
        <f t="shared" si="5"/>
        <v>175</v>
      </c>
      <c r="L24" t="str">
        <f t="shared" si="4"/>
        <v>:02002C001310AF</v>
      </c>
      <c r="N24" t="str">
        <f t="shared" si="6"/>
        <v>tilePortH:        +tileDef  22, PODIZO_ADDR, 3, PODIZO_PAL, 0</v>
      </c>
    </row>
    <row r="25" spans="1:14" x14ac:dyDescent="0.25">
      <c r="A25">
        <v>23</v>
      </c>
      <c r="B25" t="s">
        <v>48</v>
      </c>
      <c r="C25" t="s">
        <v>12</v>
      </c>
      <c r="D25">
        <v>4</v>
      </c>
      <c r="G25">
        <f t="shared" si="0"/>
        <v>1</v>
      </c>
      <c r="H25">
        <f t="shared" si="1"/>
        <v>46</v>
      </c>
      <c r="I25">
        <f t="shared" si="2"/>
        <v>20</v>
      </c>
      <c r="J25">
        <f t="shared" si="3"/>
        <v>16</v>
      </c>
      <c r="K25">
        <f t="shared" si="5"/>
        <v>172</v>
      </c>
      <c r="L25" t="str">
        <f t="shared" si="4"/>
        <v>:02002E001410AC</v>
      </c>
      <c r="N25" t="str">
        <f t="shared" si="6"/>
        <v>tilePortX:        +tileDef  23, PODIZO_ADDR, 4, PODIZO_PAL, 0</v>
      </c>
    </row>
    <row r="26" spans="1:14" x14ac:dyDescent="0.25">
      <c r="A26">
        <v>24</v>
      </c>
      <c r="B26" t="s">
        <v>222</v>
      </c>
      <c r="C26" t="s">
        <v>22</v>
      </c>
      <c r="D26">
        <v>0</v>
      </c>
      <c r="G26">
        <f t="shared" si="0"/>
        <v>8</v>
      </c>
      <c r="H26">
        <f t="shared" si="1"/>
        <v>48</v>
      </c>
      <c r="I26">
        <f t="shared" si="2"/>
        <v>128</v>
      </c>
      <c r="J26">
        <f t="shared" si="3"/>
        <v>128</v>
      </c>
      <c r="K26">
        <f t="shared" si="5"/>
        <v>206</v>
      </c>
      <c r="L26" t="str">
        <f t="shared" si="4"/>
        <v>:020030008080CE</v>
      </c>
      <c r="N26" t="str">
        <f t="shared" si="6"/>
        <v>tileElectron:     +tileDef  24, ELECTR_ADDR, 0, ELECTR_PAL, 0</v>
      </c>
    </row>
    <row r="27" spans="1:14" x14ac:dyDescent="0.25">
      <c r="A27">
        <v>25</v>
      </c>
      <c r="B27" t="s">
        <v>49</v>
      </c>
      <c r="C27" t="s">
        <v>19</v>
      </c>
      <c r="D27">
        <v>0</v>
      </c>
      <c r="G27">
        <f t="shared" si="0"/>
        <v>0</v>
      </c>
      <c r="H27">
        <f t="shared" si="1"/>
        <v>50</v>
      </c>
      <c r="I27">
        <f t="shared" si="2"/>
        <v>0</v>
      </c>
      <c r="J27">
        <f t="shared" si="3"/>
        <v>0</v>
      </c>
      <c r="K27">
        <f t="shared" si="5"/>
        <v>204</v>
      </c>
      <c r="L27" t="str">
        <f t="shared" si="4"/>
        <v>:020032000000CC</v>
      </c>
      <c r="N27" t="str">
        <f t="shared" si="6"/>
        <v>tileBugBase:      +tileDef  25, STATIC_ADDR, 0, STATIC_PAL, 0</v>
      </c>
    </row>
    <row r="28" spans="1:14" x14ac:dyDescent="0.25">
      <c r="A28">
        <v>26</v>
      </c>
      <c r="B28" t="s">
        <v>50</v>
      </c>
      <c r="C28" t="s">
        <v>19</v>
      </c>
      <c r="D28">
        <v>10</v>
      </c>
      <c r="G28">
        <f t="shared" si="0"/>
        <v>0</v>
      </c>
      <c r="H28">
        <f t="shared" si="1"/>
        <v>52</v>
      </c>
      <c r="I28">
        <f t="shared" si="2"/>
        <v>10</v>
      </c>
      <c r="J28">
        <f t="shared" si="3"/>
        <v>0</v>
      </c>
      <c r="K28">
        <f t="shared" si="5"/>
        <v>192</v>
      </c>
      <c r="L28" t="str">
        <f t="shared" si="4"/>
        <v>:020034000A00C0</v>
      </c>
      <c r="N28" t="str">
        <f t="shared" si="6"/>
        <v>tile6502L:        +tileDef  26, STATIC_ADDR, 10, STATIC_PAL, 0</v>
      </c>
    </row>
    <row r="29" spans="1:14" x14ac:dyDescent="0.25">
      <c r="A29">
        <v>27</v>
      </c>
      <c r="B29" t="s">
        <v>51</v>
      </c>
      <c r="C29" t="s">
        <v>19</v>
      </c>
      <c r="D29">
        <v>11</v>
      </c>
      <c r="G29">
        <f t="shared" si="0"/>
        <v>0</v>
      </c>
      <c r="H29">
        <f t="shared" si="1"/>
        <v>54</v>
      </c>
      <c r="I29">
        <f t="shared" si="2"/>
        <v>11</v>
      </c>
      <c r="J29">
        <f t="shared" si="3"/>
        <v>0</v>
      </c>
      <c r="K29">
        <f t="shared" si="5"/>
        <v>189</v>
      </c>
      <c r="L29" t="str">
        <f t="shared" si="4"/>
        <v>:020036000B00BD</v>
      </c>
      <c r="N29" t="str">
        <f t="shared" si="6"/>
        <v>tile6502R:        +tileDef  27, STATIC_ADDR, 11, STATIC_PAL, 0</v>
      </c>
    </row>
    <row r="30" spans="1:14" x14ac:dyDescent="0.25">
      <c r="A30">
        <v>28</v>
      </c>
      <c r="B30" t="s">
        <v>52</v>
      </c>
      <c r="C30" t="s">
        <v>19</v>
      </c>
      <c r="D30">
        <v>4</v>
      </c>
      <c r="G30">
        <f t="shared" si="0"/>
        <v>0</v>
      </c>
      <c r="H30">
        <f t="shared" si="1"/>
        <v>56</v>
      </c>
      <c r="I30">
        <f t="shared" si="2"/>
        <v>4</v>
      </c>
      <c r="J30">
        <f t="shared" si="3"/>
        <v>0</v>
      </c>
      <c r="K30">
        <f t="shared" si="5"/>
        <v>194</v>
      </c>
      <c r="L30" t="str">
        <f t="shared" si="4"/>
        <v>:020038000400C2</v>
      </c>
      <c r="N30" t="str">
        <f t="shared" si="6"/>
        <v>tileButton:       +tileDef  28, STATIC_ADDR, 4, STATIC_PAL, 0</v>
      </c>
    </row>
    <row r="31" spans="1:14" x14ac:dyDescent="0.25">
      <c r="A31">
        <v>29</v>
      </c>
      <c r="B31" t="s">
        <v>53</v>
      </c>
      <c r="C31" t="s">
        <v>19</v>
      </c>
      <c r="D31">
        <v>5</v>
      </c>
      <c r="G31">
        <f t="shared" si="0"/>
        <v>0</v>
      </c>
      <c r="H31">
        <f t="shared" si="1"/>
        <v>58</v>
      </c>
      <c r="I31">
        <f t="shared" si="2"/>
        <v>5</v>
      </c>
      <c r="J31">
        <f t="shared" si="3"/>
        <v>0</v>
      </c>
      <c r="K31">
        <f t="shared" si="5"/>
        <v>191</v>
      </c>
      <c r="L31" t="str">
        <f t="shared" si="4"/>
        <v>:02003A000500BF</v>
      </c>
      <c r="N31" t="str">
        <f t="shared" si="6"/>
        <v>tileLedG:         +tileDef  29, STATIC_ADDR, 5, STATIC_PAL, 0</v>
      </c>
    </row>
    <row r="32" spans="1:14" x14ac:dyDescent="0.25">
      <c r="A32">
        <v>30</v>
      </c>
      <c r="B32" t="s">
        <v>54</v>
      </c>
      <c r="C32" t="s">
        <v>19</v>
      </c>
      <c r="D32">
        <v>6</v>
      </c>
      <c r="G32">
        <f t="shared" si="0"/>
        <v>0</v>
      </c>
      <c r="H32">
        <f t="shared" si="1"/>
        <v>60</v>
      </c>
      <c r="I32">
        <f t="shared" si="2"/>
        <v>6</v>
      </c>
      <c r="J32">
        <f t="shared" si="3"/>
        <v>0</v>
      </c>
      <c r="K32">
        <f t="shared" si="5"/>
        <v>188</v>
      </c>
      <c r="L32" t="str">
        <f t="shared" si="4"/>
        <v>:02003C000600BC</v>
      </c>
      <c r="N32" t="str">
        <f t="shared" si="6"/>
        <v>tileLedB:         +tileDef  30, STATIC_ADDR, 6, STATIC_PAL, 0</v>
      </c>
    </row>
    <row r="33" spans="1:14" x14ac:dyDescent="0.25">
      <c r="A33">
        <v>31</v>
      </c>
      <c r="B33" t="s">
        <v>55</v>
      </c>
      <c r="C33" t="s">
        <v>19</v>
      </c>
      <c r="D33">
        <v>7</v>
      </c>
      <c r="G33">
        <f t="shared" si="0"/>
        <v>0</v>
      </c>
      <c r="H33">
        <f t="shared" si="1"/>
        <v>62</v>
      </c>
      <c r="I33">
        <f t="shared" si="2"/>
        <v>7</v>
      </c>
      <c r="J33">
        <f t="shared" si="3"/>
        <v>0</v>
      </c>
      <c r="K33">
        <f t="shared" si="5"/>
        <v>185</v>
      </c>
      <c r="L33" t="str">
        <f t="shared" si="4"/>
        <v>:02003E000700B9</v>
      </c>
      <c r="N33" t="str">
        <f t="shared" si="6"/>
        <v>tileLedR:         +tileDef  31, STATIC_ADDR, 7, STATIC_PAL, 0</v>
      </c>
    </row>
    <row r="34" spans="1:14" x14ac:dyDescent="0.25">
      <c r="A34">
        <v>32</v>
      </c>
      <c r="B34" t="s">
        <v>56</v>
      </c>
      <c r="C34" t="s">
        <v>19</v>
      </c>
      <c r="D34">
        <v>12</v>
      </c>
      <c r="G34">
        <f t="shared" si="0"/>
        <v>0</v>
      </c>
      <c r="H34">
        <f t="shared" si="1"/>
        <v>64</v>
      </c>
      <c r="I34">
        <f t="shared" si="2"/>
        <v>12</v>
      </c>
      <c r="J34">
        <f t="shared" si="3"/>
        <v>0</v>
      </c>
      <c r="K34">
        <f t="shared" si="5"/>
        <v>178</v>
      </c>
      <c r="L34" t="str">
        <f t="shared" si="4"/>
        <v>:020040000C00B2</v>
      </c>
      <c r="N34" t="str">
        <f t="shared" si="6"/>
        <v>tileWarning:      +tileDef  32, STATIC_ADDR, 12, STATIC_PAL, 0</v>
      </c>
    </row>
    <row r="35" spans="1:14" x14ac:dyDescent="0.25">
      <c r="A35">
        <v>33</v>
      </c>
      <c r="B35" t="s">
        <v>57</v>
      </c>
      <c r="C35" t="s">
        <v>19</v>
      </c>
      <c r="D35">
        <v>13</v>
      </c>
      <c r="G35">
        <f t="shared" si="0"/>
        <v>0</v>
      </c>
      <c r="H35">
        <f t="shared" si="1"/>
        <v>66</v>
      </c>
      <c r="I35">
        <f t="shared" si="2"/>
        <v>13</v>
      </c>
      <c r="J35">
        <f t="shared" si="3"/>
        <v>0</v>
      </c>
      <c r="K35">
        <f t="shared" si="5"/>
        <v>175</v>
      </c>
      <c r="L35" t="str">
        <f t="shared" si="4"/>
        <v>:020042000D00AF</v>
      </c>
      <c r="N35" t="str">
        <f t="shared" si="6"/>
        <v>tilePcb1:         +tileDef  33, STATIC_ADDR, 13, STATIC_PAL, 0</v>
      </c>
    </row>
    <row r="36" spans="1:14" x14ac:dyDescent="0.25">
      <c r="A36">
        <v>34</v>
      </c>
      <c r="B36" t="s">
        <v>58</v>
      </c>
      <c r="C36" t="s">
        <v>19</v>
      </c>
      <c r="D36">
        <v>14</v>
      </c>
      <c r="G36">
        <f t="shared" si="0"/>
        <v>0</v>
      </c>
      <c r="H36">
        <f t="shared" si="1"/>
        <v>68</v>
      </c>
      <c r="I36">
        <f t="shared" si="2"/>
        <v>14</v>
      </c>
      <c r="J36">
        <f t="shared" si="3"/>
        <v>0</v>
      </c>
      <c r="K36">
        <f t="shared" si="5"/>
        <v>172</v>
      </c>
      <c r="L36" t="str">
        <f t="shared" si="4"/>
        <v>:020044000E00AC</v>
      </c>
      <c r="N36" t="str">
        <f t="shared" si="6"/>
        <v>tilePcb2:         +tileDef  34, STATIC_ADDR, 14, STATIC_PAL, 0</v>
      </c>
    </row>
    <row r="37" spans="1:14" x14ac:dyDescent="0.25">
      <c r="A37">
        <v>35</v>
      </c>
      <c r="B37" t="s">
        <v>59</v>
      </c>
      <c r="C37" t="s">
        <v>19</v>
      </c>
      <c r="D37">
        <v>15</v>
      </c>
      <c r="G37">
        <f t="shared" si="0"/>
        <v>0</v>
      </c>
      <c r="H37">
        <f t="shared" si="1"/>
        <v>70</v>
      </c>
      <c r="I37">
        <f t="shared" si="2"/>
        <v>15</v>
      </c>
      <c r="J37">
        <f t="shared" si="3"/>
        <v>0</v>
      </c>
      <c r="K37">
        <f t="shared" si="5"/>
        <v>169</v>
      </c>
      <c r="L37" t="str">
        <f t="shared" si="4"/>
        <v>:020046000F00A9</v>
      </c>
      <c r="N37" t="str">
        <f t="shared" si="6"/>
        <v>tilePcb3:         +tileDef  35, STATIC_ADDR, 15, STATIC_PAL, 0</v>
      </c>
    </row>
    <row r="38" spans="1:14" x14ac:dyDescent="0.25">
      <c r="A38">
        <v>36</v>
      </c>
      <c r="B38" t="s">
        <v>60</v>
      </c>
      <c r="C38" t="s">
        <v>19</v>
      </c>
      <c r="D38">
        <v>8</v>
      </c>
      <c r="G38">
        <f t="shared" si="0"/>
        <v>0</v>
      </c>
      <c r="H38">
        <f t="shared" si="1"/>
        <v>72</v>
      </c>
      <c r="I38">
        <f t="shared" si="2"/>
        <v>8</v>
      </c>
      <c r="J38">
        <f t="shared" si="3"/>
        <v>0</v>
      </c>
      <c r="K38">
        <f t="shared" si="5"/>
        <v>174</v>
      </c>
      <c r="L38" t="str">
        <f t="shared" si="4"/>
        <v>:020048000800AE</v>
      </c>
      <c r="N38" t="str">
        <f t="shared" si="6"/>
        <v>tilePcb4:         +tileDef  36, STATIC_ADDR, 8, STATIC_PAL, 0</v>
      </c>
    </row>
    <row r="39" spans="1:14" x14ac:dyDescent="0.25">
      <c r="A39">
        <v>37</v>
      </c>
      <c r="B39" t="s">
        <v>61</v>
      </c>
      <c r="C39" t="s">
        <v>19</v>
      </c>
      <c r="D39">
        <v>9</v>
      </c>
      <c r="G39">
        <f t="shared" si="0"/>
        <v>0</v>
      </c>
      <c r="H39">
        <f t="shared" si="1"/>
        <v>74</v>
      </c>
      <c r="I39">
        <f t="shared" si="2"/>
        <v>9</v>
      </c>
      <c r="J39">
        <f t="shared" si="3"/>
        <v>0</v>
      </c>
      <c r="K39">
        <f t="shared" si="5"/>
        <v>171</v>
      </c>
      <c r="L39" t="str">
        <f t="shared" si="4"/>
        <v>:02004A000900AB</v>
      </c>
      <c r="N39" t="str">
        <f t="shared" si="6"/>
        <v>tilePcb5:         +tileDef  37, STATIC_ADDR, 9, STATIC_PAL, 0</v>
      </c>
    </row>
    <row r="40" spans="1:14" x14ac:dyDescent="0.25">
      <c r="A40">
        <v>38</v>
      </c>
      <c r="B40" t="s">
        <v>62</v>
      </c>
      <c r="C40" t="s">
        <v>19</v>
      </c>
      <c r="D40">
        <v>1</v>
      </c>
      <c r="G40">
        <f t="shared" si="0"/>
        <v>0</v>
      </c>
      <c r="H40">
        <f t="shared" si="1"/>
        <v>76</v>
      </c>
      <c r="I40">
        <f t="shared" si="2"/>
        <v>1</v>
      </c>
      <c r="J40">
        <f t="shared" si="3"/>
        <v>0</v>
      </c>
      <c r="K40">
        <f t="shared" si="5"/>
        <v>177</v>
      </c>
      <c r="L40" t="str">
        <f t="shared" si="4"/>
        <v>:02004C000100B1</v>
      </c>
      <c r="N40" t="str">
        <f t="shared" si="6"/>
        <v>tile6502T:        +tileDef  38, STATIC_ADDR, 1, STATIC_PAL, 0</v>
      </c>
    </row>
    <row r="41" spans="1:14" x14ac:dyDescent="0.25">
      <c r="A41">
        <v>39</v>
      </c>
      <c r="B41" t="s">
        <v>63</v>
      </c>
      <c r="C41" t="s">
        <v>19</v>
      </c>
      <c r="D41">
        <v>1</v>
      </c>
      <c r="G41">
        <f t="shared" si="0"/>
        <v>0</v>
      </c>
      <c r="H41">
        <f t="shared" si="1"/>
        <v>78</v>
      </c>
      <c r="I41">
        <f t="shared" si="2"/>
        <v>1</v>
      </c>
      <c r="J41">
        <f t="shared" si="3"/>
        <v>0</v>
      </c>
      <c r="K41">
        <f t="shared" si="5"/>
        <v>175</v>
      </c>
      <c r="L41" t="str">
        <f t="shared" si="4"/>
        <v>:02004E000100AF</v>
      </c>
      <c r="N41" t="str">
        <f t="shared" si="6"/>
        <v>tile6502B:        +tileDef  39, STATIC_ADDR, 1, STATIC_PAL, 0</v>
      </c>
    </row>
    <row r="42" spans="1:14" x14ac:dyDescent="0.25">
      <c r="A42">
        <v>40</v>
      </c>
      <c r="B42" t="s">
        <v>64</v>
      </c>
      <c r="C42" t="s">
        <v>19</v>
      </c>
      <c r="D42">
        <v>31</v>
      </c>
      <c r="G42">
        <f t="shared" si="0"/>
        <v>0</v>
      </c>
      <c r="H42">
        <f t="shared" si="1"/>
        <v>80</v>
      </c>
      <c r="I42">
        <f t="shared" si="2"/>
        <v>31</v>
      </c>
      <c r="J42">
        <f t="shared" si="3"/>
        <v>0</v>
      </c>
      <c r="K42">
        <f t="shared" si="5"/>
        <v>143</v>
      </c>
      <c r="L42" t="str">
        <f t="shared" si="4"/>
        <v>:020050001F008F</v>
      </c>
      <c r="N42" t="str">
        <f t="shared" si="6"/>
        <v>tileClock:        +tileDef  40, STATIC_ADDR, 31, STATIC_PAL, 0</v>
      </c>
    </row>
    <row r="43" spans="1:14" x14ac:dyDescent="0.25">
      <c r="A43">
        <v>41</v>
      </c>
      <c r="B43" t="s">
        <v>65</v>
      </c>
      <c r="C43" t="s">
        <v>7</v>
      </c>
      <c r="D43">
        <v>4</v>
      </c>
      <c r="G43">
        <f t="shared" si="0"/>
        <v>2</v>
      </c>
      <c r="H43">
        <f t="shared" si="1"/>
        <v>82</v>
      </c>
      <c r="I43">
        <f t="shared" si="2"/>
        <v>36</v>
      </c>
      <c r="J43">
        <f t="shared" si="3"/>
        <v>32</v>
      </c>
      <c r="K43">
        <f t="shared" si="5"/>
        <v>104</v>
      </c>
      <c r="L43" t="str">
        <f t="shared" si="4"/>
        <v>:02005200242068</v>
      </c>
      <c r="N43" t="str">
        <f t="shared" si="6"/>
        <v>tileMurphySad:    +tileDef  41, MURPHY_ADDR, 4, MURPHY_PAL, 0</v>
      </c>
    </row>
    <row r="44" spans="1:14" x14ac:dyDescent="0.25">
      <c r="A44">
        <v>42</v>
      </c>
      <c r="B44" t="s">
        <v>66</v>
      </c>
      <c r="C44" t="s">
        <v>7</v>
      </c>
      <c r="D44">
        <v>5</v>
      </c>
      <c r="E44">
        <v>1</v>
      </c>
      <c r="G44">
        <f t="shared" si="0"/>
        <v>2</v>
      </c>
      <c r="H44">
        <f t="shared" si="1"/>
        <v>84</v>
      </c>
      <c r="I44">
        <f t="shared" si="2"/>
        <v>37</v>
      </c>
      <c r="J44">
        <f t="shared" si="3"/>
        <v>36</v>
      </c>
      <c r="K44">
        <f t="shared" si="5"/>
        <v>97</v>
      </c>
      <c r="L44" t="str">
        <f t="shared" si="4"/>
        <v>:02005400252461</v>
      </c>
      <c r="N44" t="str">
        <f t="shared" si="6"/>
        <v>tilePushRt:       +tileDef  42, MURPHY_ADDR, 5, MURPHY_PAL, TILE_FLIP_H</v>
      </c>
    </row>
    <row r="45" spans="1:14" x14ac:dyDescent="0.25">
      <c r="A45">
        <v>43</v>
      </c>
      <c r="B45" t="s">
        <v>67</v>
      </c>
      <c r="C45" t="s">
        <v>7</v>
      </c>
      <c r="D45">
        <v>5</v>
      </c>
      <c r="G45">
        <f t="shared" si="0"/>
        <v>2</v>
      </c>
      <c r="H45">
        <f t="shared" si="1"/>
        <v>86</v>
      </c>
      <c r="I45">
        <f t="shared" si="2"/>
        <v>37</v>
      </c>
      <c r="J45">
        <f t="shared" si="3"/>
        <v>32</v>
      </c>
      <c r="K45">
        <f t="shared" si="5"/>
        <v>99</v>
      </c>
      <c r="L45" t="str">
        <f t="shared" si="4"/>
        <v>:02005600252063</v>
      </c>
      <c r="N45" t="str">
        <f t="shared" si="6"/>
        <v>tilePushLt:       +tileDef  43, MURPHY_ADDR, 5, MURPHY_PAL, 0</v>
      </c>
    </row>
    <row r="46" spans="1:14" x14ac:dyDescent="0.25">
      <c r="A46">
        <v>44</v>
      </c>
      <c r="B46" t="s">
        <v>68</v>
      </c>
      <c r="C46" t="s">
        <v>7</v>
      </c>
      <c r="D46">
        <v>6</v>
      </c>
      <c r="G46">
        <f t="shared" si="0"/>
        <v>2</v>
      </c>
      <c r="H46">
        <f t="shared" si="1"/>
        <v>88</v>
      </c>
      <c r="I46">
        <f t="shared" si="2"/>
        <v>38</v>
      </c>
      <c r="J46">
        <f t="shared" si="3"/>
        <v>32</v>
      </c>
      <c r="K46">
        <f t="shared" si="5"/>
        <v>96</v>
      </c>
      <c r="L46" t="str">
        <f t="shared" si="4"/>
        <v>:02005800262060</v>
      </c>
      <c r="N46" t="str">
        <f t="shared" si="6"/>
        <v>tileLookUp:       +tileDef  44, MURPHY_ADDR, 6, MURPHY_PAL, 0</v>
      </c>
    </row>
    <row r="47" spans="1:14" x14ac:dyDescent="0.25">
      <c r="A47">
        <v>45</v>
      </c>
      <c r="B47" t="s">
        <v>69</v>
      </c>
      <c r="C47" t="s">
        <v>7</v>
      </c>
      <c r="D47">
        <v>7</v>
      </c>
      <c r="G47">
        <f t="shared" si="0"/>
        <v>2</v>
      </c>
      <c r="H47">
        <f t="shared" si="1"/>
        <v>90</v>
      </c>
      <c r="I47">
        <f t="shared" si="2"/>
        <v>39</v>
      </c>
      <c r="J47">
        <f t="shared" si="3"/>
        <v>32</v>
      </c>
      <c r="K47">
        <f t="shared" si="5"/>
        <v>93</v>
      </c>
      <c r="L47" t="str">
        <f t="shared" si="4"/>
        <v>:02005A0027205D</v>
      </c>
      <c r="N47" t="str">
        <f t="shared" si="6"/>
        <v>tileLookDn:       +tileDef  45, MURPHY_ADDR, 7, MURPHY_PAL, 0</v>
      </c>
    </row>
    <row r="48" spans="1:14" x14ac:dyDescent="0.25">
      <c r="A48">
        <v>46</v>
      </c>
      <c r="B48" t="s">
        <v>70</v>
      </c>
      <c r="C48" t="s">
        <v>7</v>
      </c>
      <c r="D48">
        <v>9</v>
      </c>
      <c r="G48">
        <f t="shared" si="0"/>
        <v>2</v>
      </c>
      <c r="H48">
        <f t="shared" si="1"/>
        <v>92</v>
      </c>
      <c r="I48">
        <f t="shared" si="2"/>
        <v>41</v>
      </c>
      <c r="J48">
        <f t="shared" si="3"/>
        <v>32</v>
      </c>
      <c r="K48">
        <f t="shared" si="5"/>
        <v>89</v>
      </c>
      <c r="L48" t="str">
        <f t="shared" si="4"/>
        <v>:02005C00292059</v>
      </c>
      <c r="N48" t="str">
        <f t="shared" si="6"/>
        <v>tileShrink1:      +tileDef  46, MURPHY_ADDR, 9, MURPHY_PAL, 0</v>
      </c>
    </row>
    <row r="49" spans="1:14" x14ac:dyDescent="0.25">
      <c r="A49">
        <v>47</v>
      </c>
      <c r="B49" t="s">
        <v>71</v>
      </c>
      <c r="C49" t="s">
        <v>7</v>
      </c>
      <c r="D49">
        <v>10</v>
      </c>
      <c r="G49">
        <f t="shared" si="0"/>
        <v>2</v>
      </c>
      <c r="H49">
        <f t="shared" si="1"/>
        <v>94</v>
      </c>
      <c r="I49">
        <f t="shared" si="2"/>
        <v>42</v>
      </c>
      <c r="J49">
        <f t="shared" si="3"/>
        <v>32</v>
      </c>
      <c r="K49">
        <f t="shared" si="5"/>
        <v>86</v>
      </c>
      <c r="L49" t="str">
        <f t="shared" si="4"/>
        <v>:02005E002A2056</v>
      </c>
      <c r="N49" t="str">
        <f t="shared" si="6"/>
        <v>tileShrink2:      +tileDef  47, MURPHY_ADDR, 10, MURPHY_PAL, 0</v>
      </c>
    </row>
    <row r="50" spans="1:14" x14ac:dyDescent="0.25">
      <c r="A50">
        <v>48</v>
      </c>
      <c r="B50" t="s">
        <v>72</v>
      </c>
      <c r="C50" t="s">
        <v>7</v>
      </c>
      <c r="D50">
        <v>11</v>
      </c>
      <c r="G50">
        <f t="shared" si="0"/>
        <v>2</v>
      </c>
      <c r="H50">
        <f t="shared" si="1"/>
        <v>96</v>
      </c>
      <c r="I50">
        <f t="shared" si="2"/>
        <v>43</v>
      </c>
      <c r="J50">
        <f t="shared" si="3"/>
        <v>32</v>
      </c>
      <c r="K50">
        <f t="shared" si="5"/>
        <v>83</v>
      </c>
      <c r="L50" t="str">
        <f t="shared" si="4"/>
        <v>:020060002B2053</v>
      </c>
      <c r="N50" t="str">
        <f t="shared" si="6"/>
        <v>tileShrink3:      +tileDef  48, MURPHY_ADDR, 11, MURPHY_PAL, 0</v>
      </c>
    </row>
    <row r="51" spans="1:14" x14ac:dyDescent="0.25">
      <c r="A51">
        <v>49</v>
      </c>
      <c r="B51" t="s">
        <v>73</v>
      </c>
      <c r="C51" t="s">
        <v>7</v>
      </c>
      <c r="D51">
        <v>12</v>
      </c>
      <c r="G51">
        <f t="shared" si="0"/>
        <v>2</v>
      </c>
      <c r="H51">
        <f t="shared" si="1"/>
        <v>98</v>
      </c>
      <c r="I51">
        <f t="shared" si="2"/>
        <v>44</v>
      </c>
      <c r="J51">
        <f t="shared" si="3"/>
        <v>32</v>
      </c>
      <c r="K51">
        <f t="shared" si="5"/>
        <v>80</v>
      </c>
      <c r="L51" t="str">
        <f t="shared" si="4"/>
        <v>:020062002C2050</v>
      </c>
      <c r="N51" t="str">
        <f t="shared" si="6"/>
        <v>tileShrink4:      +tileDef  49, MURPHY_ADDR, 12, MURPHY_PAL, 0</v>
      </c>
    </row>
    <row r="52" spans="1:14" x14ac:dyDescent="0.25">
      <c r="A52">
        <v>50</v>
      </c>
      <c r="B52" t="s">
        <v>74</v>
      </c>
      <c r="C52" t="s">
        <v>7</v>
      </c>
      <c r="D52">
        <v>13</v>
      </c>
      <c r="G52">
        <f t="shared" si="0"/>
        <v>2</v>
      </c>
      <c r="H52">
        <f t="shared" si="1"/>
        <v>100</v>
      </c>
      <c r="I52">
        <f t="shared" si="2"/>
        <v>45</v>
      </c>
      <c r="J52">
        <f t="shared" si="3"/>
        <v>32</v>
      </c>
      <c r="K52">
        <f t="shared" si="5"/>
        <v>77</v>
      </c>
      <c r="L52" t="str">
        <f t="shared" si="4"/>
        <v>:020064002D204D</v>
      </c>
      <c r="N52" t="str">
        <f t="shared" si="6"/>
        <v>tileShrink5:      +tileDef  50, MURPHY_ADDR, 13, MURPHY_PAL, 0</v>
      </c>
    </row>
    <row r="53" spans="1:14" x14ac:dyDescent="0.25">
      <c r="A53">
        <v>51</v>
      </c>
      <c r="B53" t="s">
        <v>75</v>
      </c>
      <c r="C53" t="s">
        <v>7</v>
      </c>
      <c r="D53">
        <v>14</v>
      </c>
      <c r="G53">
        <f t="shared" si="0"/>
        <v>2</v>
      </c>
      <c r="H53">
        <f t="shared" si="1"/>
        <v>102</v>
      </c>
      <c r="I53">
        <f t="shared" si="2"/>
        <v>46</v>
      </c>
      <c r="J53">
        <f t="shared" si="3"/>
        <v>32</v>
      </c>
      <c r="K53">
        <f t="shared" si="5"/>
        <v>74</v>
      </c>
      <c r="L53" t="str">
        <f t="shared" si="4"/>
        <v>:020066002E204A</v>
      </c>
      <c r="N53" t="str">
        <f t="shared" si="6"/>
        <v>tileShrink6:      +tileDef  51, MURPHY_ADDR, 14, MURPHY_PAL, 0</v>
      </c>
    </row>
    <row r="54" spans="1:14" x14ac:dyDescent="0.25">
      <c r="A54">
        <v>52</v>
      </c>
      <c r="B54" t="s">
        <v>76</v>
      </c>
      <c r="C54" t="s">
        <v>7</v>
      </c>
      <c r="D54">
        <v>15</v>
      </c>
      <c r="G54">
        <f t="shared" si="0"/>
        <v>2</v>
      </c>
      <c r="H54">
        <f t="shared" si="1"/>
        <v>104</v>
      </c>
      <c r="I54">
        <f t="shared" si="2"/>
        <v>47</v>
      </c>
      <c r="J54">
        <f t="shared" si="3"/>
        <v>32</v>
      </c>
      <c r="K54">
        <f t="shared" si="5"/>
        <v>71</v>
      </c>
      <c r="L54" t="str">
        <f t="shared" si="4"/>
        <v>:020068002F2047</v>
      </c>
      <c r="N54" t="str">
        <f t="shared" si="6"/>
        <v>tileShrink7:      +tileDef  52, MURPHY_ADDR, 15, MURPHY_PAL, 0</v>
      </c>
    </row>
    <row r="55" spans="1:14" x14ac:dyDescent="0.25">
      <c r="A55">
        <v>53</v>
      </c>
      <c r="B55" t="s">
        <v>77</v>
      </c>
      <c r="C55" t="s">
        <v>12</v>
      </c>
      <c r="D55">
        <v>17</v>
      </c>
      <c r="G55">
        <f t="shared" si="0"/>
        <v>1</v>
      </c>
      <c r="H55">
        <f t="shared" si="1"/>
        <v>106</v>
      </c>
      <c r="I55">
        <f t="shared" si="2"/>
        <v>33</v>
      </c>
      <c r="J55">
        <f t="shared" si="3"/>
        <v>16</v>
      </c>
      <c r="K55">
        <f t="shared" si="5"/>
        <v>99</v>
      </c>
      <c r="L55" t="str">
        <f t="shared" si="4"/>
        <v>:02006A00211063</v>
      </c>
      <c r="N55" t="str">
        <f t="shared" si="6"/>
        <v>tileShrink8:      +tileDef  53, PODIZO_ADDR, 17, PODIZO_PAL, 0</v>
      </c>
    </row>
    <row r="56" spans="1:14" x14ac:dyDescent="0.25">
      <c r="A56">
        <v>54</v>
      </c>
      <c r="B56" t="s">
        <v>223</v>
      </c>
      <c r="C56" t="s">
        <v>7</v>
      </c>
      <c r="D56">
        <v>8</v>
      </c>
      <c r="G56">
        <f t="shared" si="0"/>
        <v>2</v>
      </c>
      <c r="H56">
        <f t="shared" si="1"/>
        <v>108</v>
      </c>
      <c r="I56">
        <f t="shared" si="2"/>
        <v>40</v>
      </c>
      <c r="J56">
        <f t="shared" si="3"/>
        <v>32</v>
      </c>
      <c r="K56">
        <f t="shared" si="5"/>
        <v>74</v>
      </c>
      <c r="L56" t="str">
        <f t="shared" si="4"/>
        <v>:02006C0028204A</v>
      </c>
      <c r="N56" t="str">
        <f t="shared" si="6"/>
        <v>tileMurphyUhOh:   +tileDef  54, MURPHY_ADDR, 8, MURPHY_PAL, 0</v>
      </c>
    </row>
    <row r="57" spans="1:14" x14ac:dyDescent="0.25">
      <c r="A57">
        <v>55</v>
      </c>
      <c r="B57" t="s">
        <v>78</v>
      </c>
      <c r="C57" t="s">
        <v>21</v>
      </c>
      <c r="D57">
        <v>0</v>
      </c>
      <c r="G57">
        <f t="shared" si="0"/>
        <v>6</v>
      </c>
      <c r="H57">
        <f t="shared" si="1"/>
        <v>110</v>
      </c>
      <c r="I57">
        <f t="shared" si="2"/>
        <v>96</v>
      </c>
      <c r="J57">
        <f t="shared" si="3"/>
        <v>96</v>
      </c>
      <c r="K57">
        <f t="shared" si="5"/>
        <v>208</v>
      </c>
      <c r="L57" t="str">
        <f t="shared" si="4"/>
        <v>:02006E006060D0</v>
      </c>
      <c r="N57" t="str">
        <f t="shared" si="6"/>
        <v>tileBug1:         +tileDef  55, BUGBAS_ADDR, 0, BUGBAS_PAL, 0</v>
      </c>
    </row>
    <row r="58" spans="1:14" x14ac:dyDescent="0.25">
      <c r="A58">
        <v>56</v>
      </c>
      <c r="B58" t="s">
        <v>79</v>
      </c>
      <c r="C58" t="s">
        <v>21</v>
      </c>
      <c r="D58">
        <v>1</v>
      </c>
      <c r="G58">
        <f t="shared" si="0"/>
        <v>6</v>
      </c>
      <c r="H58">
        <f t="shared" si="1"/>
        <v>112</v>
      </c>
      <c r="I58">
        <f t="shared" si="2"/>
        <v>97</v>
      </c>
      <c r="J58">
        <f t="shared" si="3"/>
        <v>96</v>
      </c>
      <c r="K58">
        <f t="shared" si="5"/>
        <v>205</v>
      </c>
      <c r="L58" t="str">
        <f t="shared" si="4"/>
        <v>:020070006160CD</v>
      </c>
      <c r="N58" t="str">
        <f t="shared" si="6"/>
        <v>tileBug2:         +tileDef  56, BUGBAS_ADDR, 1, BUGBAS_PAL, 0</v>
      </c>
    </row>
    <row r="59" spans="1:14" x14ac:dyDescent="0.25">
      <c r="A59">
        <v>57</v>
      </c>
      <c r="B59" t="s">
        <v>80</v>
      </c>
      <c r="C59" t="s">
        <v>21</v>
      </c>
      <c r="D59">
        <v>2</v>
      </c>
      <c r="G59">
        <f t="shared" si="0"/>
        <v>6</v>
      </c>
      <c r="H59">
        <f t="shared" si="1"/>
        <v>114</v>
      </c>
      <c r="I59">
        <f t="shared" si="2"/>
        <v>98</v>
      </c>
      <c r="J59">
        <f t="shared" si="3"/>
        <v>96</v>
      </c>
      <c r="K59">
        <f t="shared" si="5"/>
        <v>202</v>
      </c>
      <c r="L59" t="str">
        <f t="shared" si="4"/>
        <v>:020072006260CA</v>
      </c>
      <c r="N59" t="str">
        <f t="shared" si="6"/>
        <v>tileBug3:         +tileDef  57, BUGBAS_ADDR, 2, BUGBAS_PAL, 0</v>
      </c>
    </row>
    <row r="60" spans="1:14" x14ac:dyDescent="0.25">
      <c r="A60">
        <v>58</v>
      </c>
      <c r="B60" t="s">
        <v>81</v>
      </c>
      <c r="C60" t="s">
        <v>21</v>
      </c>
      <c r="D60">
        <v>3</v>
      </c>
      <c r="G60">
        <f t="shared" si="0"/>
        <v>6</v>
      </c>
      <c r="H60">
        <f t="shared" si="1"/>
        <v>116</v>
      </c>
      <c r="I60">
        <f t="shared" si="2"/>
        <v>99</v>
      </c>
      <c r="J60">
        <f t="shared" si="3"/>
        <v>96</v>
      </c>
      <c r="K60">
        <f t="shared" si="5"/>
        <v>199</v>
      </c>
      <c r="L60" t="str">
        <f t="shared" si="4"/>
        <v>:020074006360C7</v>
      </c>
      <c r="N60" t="str">
        <f t="shared" si="6"/>
        <v>tileBug4:         +tileDef  58, BUGBAS_ADDR, 3, BUGBAS_PAL, 0</v>
      </c>
    </row>
    <row r="61" spans="1:14" x14ac:dyDescent="0.25">
      <c r="A61">
        <v>59</v>
      </c>
      <c r="B61" t="s">
        <v>82</v>
      </c>
      <c r="C61" t="s">
        <v>21</v>
      </c>
      <c r="D61">
        <v>4</v>
      </c>
      <c r="G61">
        <f t="shared" si="0"/>
        <v>6</v>
      </c>
      <c r="H61">
        <f t="shared" si="1"/>
        <v>118</v>
      </c>
      <c r="I61">
        <f t="shared" si="2"/>
        <v>100</v>
      </c>
      <c r="J61">
        <f t="shared" si="3"/>
        <v>96</v>
      </c>
      <c r="K61">
        <f t="shared" si="5"/>
        <v>196</v>
      </c>
      <c r="L61" t="str">
        <f t="shared" si="4"/>
        <v>:020076006460C4</v>
      </c>
      <c r="N61" t="str">
        <f t="shared" si="6"/>
        <v>tileBug5:         +tileDef  59, BUGBAS_ADDR, 4, BUGBAS_PAL, 0</v>
      </c>
    </row>
    <row r="62" spans="1:14" x14ac:dyDescent="0.25">
      <c r="A62">
        <v>60</v>
      </c>
      <c r="B62" t="s">
        <v>83</v>
      </c>
      <c r="C62" t="s">
        <v>19</v>
      </c>
      <c r="D62">
        <v>24</v>
      </c>
      <c r="G62">
        <f t="shared" si="0"/>
        <v>0</v>
      </c>
      <c r="H62">
        <f t="shared" si="1"/>
        <v>120</v>
      </c>
      <c r="I62">
        <f t="shared" si="2"/>
        <v>24</v>
      </c>
      <c r="J62">
        <f t="shared" si="3"/>
        <v>0</v>
      </c>
      <c r="K62">
        <f t="shared" si="5"/>
        <v>110</v>
      </c>
      <c r="L62" t="str">
        <f t="shared" si="4"/>
        <v>:0200780018006E</v>
      </c>
      <c r="N62" t="str">
        <f t="shared" si="6"/>
        <v>tileBaseEat1:     +tileDef  60, STATIC_ADDR, 24, STATIC_PAL, 0</v>
      </c>
    </row>
    <row r="63" spans="1:14" x14ac:dyDescent="0.25">
      <c r="A63">
        <v>61</v>
      </c>
      <c r="B63" t="s">
        <v>84</v>
      </c>
      <c r="C63" t="s">
        <v>19</v>
      </c>
      <c r="D63">
        <v>25</v>
      </c>
      <c r="G63">
        <f t="shared" si="0"/>
        <v>0</v>
      </c>
      <c r="H63">
        <f t="shared" si="1"/>
        <v>122</v>
      </c>
      <c r="I63">
        <f t="shared" si="2"/>
        <v>25</v>
      </c>
      <c r="J63">
        <f t="shared" si="3"/>
        <v>0</v>
      </c>
      <c r="K63">
        <f t="shared" si="5"/>
        <v>107</v>
      </c>
      <c r="L63" t="str">
        <f t="shared" si="4"/>
        <v>:02007A0019006B</v>
      </c>
      <c r="N63" t="str">
        <f t="shared" si="6"/>
        <v>tileBaseEat2:     +tileDef  61, STATIC_ADDR, 25, STATIC_PAL, 0</v>
      </c>
    </row>
    <row r="64" spans="1:14" x14ac:dyDescent="0.25">
      <c r="A64">
        <v>62</v>
      </c>
      <c r="B64" t="s">
        <v>85</v>
      </c>
      <c r="C64" t="s">
        <v>19</v>
      </c>
      <c r="D64">
        <v>26</v>
      </c>
      <c r="G64">
        <f t="shared" ref="G64:G124" si="7">IF(C64="static",0,IF(C64="podizo",1,IF(C64="murphy",2,IF(C64="infotr",3,IF(C64="sniksn",4,IF(C64="termin",5,IF(C64="bugbas",6,IF(C64="explod",7,IF(C64="electr",8,"Err")))))))))</f>
        <v>0</v>
      </c>
      <c r="H64">
        <f t="shared" ref="H64:H124" si="8">A64*2</f>
        <v>124</v>
      </c>
      <c r="I64">
        <f t="shared" ref="I64:I124" si="9">G64*16+D64</f>
        <v>26</v>
      </c>
      <c r="J64">
        <f t="shared" ref="J64:J124" si="10">IF(E64,4,0)+IF(F64,8,0)+(G64*16)</f>
        <v>0</v>
      </c>
      <c r="K64">
        <f t="shared" si="5"/>
        <v>104</v>
      </c>
      <c r="L64" t="str">
        <f t="shared" ref="L64:L124" si="11">":02"&amp;DEC2HEX(H64,4)&amp;"00"&amp;DEC2HEX(I64,2)&amp;DEC2HEX(J64,2)&amp;DEC2HEX(K64,2)</f>
        <v>:02007C001A0068</v>
      </c>
      <c r="N64" t="str">
        <f t="shared" si="6"/>
        <v>tileBaseEat3:     +tileDef  62, STATIC_ADDR, 26, STATIC_PAL, 0</v>
      </c>
    </row>
    <row r="65" spans="1:14" x14ac:dyDescent="0.25">
      <c r="A65">
        <v>63</v>
      </c>
      <c r="B65" t="s">
        <v>86</v>
      </c>
      <c r="C65" t="s">
        <v>19</v>
      </c>
      <c r="D65">
        <v>27</v>
      </c>
      <c r="G65">
        <f t="shared" si="7"/>
        <v>0</v>
      </c>
      <c r="H65">
        <f t="shared" si="8"/>
        <v>126</v>
      </c>
      <c r="I65">
        <f t="shared" si="9"/>
        <v>27</v>
      </c>
      <c r="J65">
        <f t="shared" si="10"/>
        <v>0</v>
      </c>
      <c r="K65">
        <f t="shared" ref="K65:K125" si="12">256-MOD(MOD(H65,256)+INT(H65/256)+I65+J65+2,256)</f>
        <v>101</v>
      </c>
      <c r="L65" t="str">
        <f t="shared" si="11"/>
        <v>:02007E001B0065</v>
      </c>
      <c r="N65" t="str">
        <f t="shared" si="6"/>
        <v>tileBaseEat4:     +tileDef  63, STATIC_ADDR, 27, STATIC_PAL, 0</v>
      </c>
    </row>
    <row r="66" spans="1:14" x14ac:dyDescent="0.25">
      <c r="A66">
        <v>64</v>
      </c>
      <c r="B66" t="s">
        <v>87</v>
      </c>
      <c r="C66" t="s">
        <v>19</v>
      </c>
      <c r="D66">
        <v>28</v>
      </c>
      <c r="G66">
        <f t="shared" si="7"/>
        <v>0</v>
      </c>
      <c r="H66">
        <f t="shared" si="8"/>
        <v>128</v>
      </c>
      <c r="I66">
        <f t="shared" si="9"/>
        <v>28</v>
      </c>
      <c r="J66">
        <f t="shared" si="10"/>
        <v>0</v>
      </c>
      <c r="K66">
        <f t="shared" si="12"/>
        <v>98</v>
      </c>
      <c r="L66" t="str">
        <f t="shared" si="11"/>
        <v>:020080001C0062</v>
      </c>
      <c r="N66" t="str">
        <f t="shared" si="6"/>
        <v>tileBaseEat5:     +tileDef  64, STATIC_ADDR, 28, STATIC_PAL, 0</v>
      </c>
    </row>
    <row r="67" spans="1:14" x14ac:dyDescent="0.25">
      <c r="A67">
        <v>65</v>
      </c>
      <c r="B67" t="s">
        <v>88</v>
      </c>
      <c r="C67" t="s">
        <v>19</v>
      </c>
      <c r="D67">
        <v>29</v>
      </c>
      <c r="G67">
        <f t="shared" si="7"/>
        <v>0</v>
      </c>
      <c r="H67">
        <f t="shared" si="8"/>
        <v>130</v>
      </c>
      <c r="I67">
        <f t="shared" si="9"/>
        <v>29</v>
      </c>
      <c r="J67">
        <f t="shared" si="10"/>
        <v>0</v>
      </c>
      <c r="K67">
        <f t="shared" si="12"/>
        <v>95</v>
      </c>
      <c r="L67" t="str">
        <f t="shared" si="11"/>
        <v>:020082001D005F</v>
      </c>
      <c r="N67" t="str">
        <f t="shared" ref="N67:N130" si="13">"tile"&amp;B67&amp;":"&amp;REPT(" ",12-LEN(B67))&amp;" +tileDef "&amp;IF(A67&lt;100,IF(A67&lt;10,"  "," "),"")&amp;A67&amp;", " &amp;UPPER(C67)&amp;"_ADDR, " &amp;D67 &amp;", "&amp;UPPER(C67)&amp;"_PAL, " &amp; IF(E67,"TILE_FLIP_H" &amp; IF(F67," | TILE_FLIP_V",""),IF(F67,"TILE_FLIP_V","0"))</f>
        <v>tileBaseEat6:     +tileDef  65, STATIC_ADDR, 29, STATIC_PAL, 0</v>
      </c>
    </row>
    <row r="68" spans="1:14" x14ac:dyDescent="0.25">
      <c r="A68">
        <v>66</v>
      </c>
      <c r="B68" t="s">
        <v>89</v>
      </c>
      <c r="C68" t="s">
        <v>19</v>
      </c>
      <c r="D68">
        <v>30</v>
      </c>
      <c r="G68">
        <f t="shared" si="7"/>
        <v>0</v>
      </c>
      <c r="H68">
        <f t="shared" si="8"/>
        <v>132</v>
      </c>
      <c r="I68">
        <f t="shared" si="9"/>
        <v>30</v>
      </c>
      <c r="J68">
        <f t="shared" si="10"/>
        <v>0</v>
      </c>
      <c r="K68">
        <f t="shared" si="12"/>
        <v>92</v>
      </c>
      <c r="L68" t="str">
        <f t="shared" si="11"/>
        <v>:020084001E005C</v>
      </c>
      <c r="N68" t="str">
        <f t="shared" si="13"/>
        <v>tileBaseEat7:     +tileDef  66, STATIC_ADDR, 30, STATIC_PAL, 0</v>
      </c>
    </row>
    <row r="69" spans="1:14" x14ac:dyDescent="0.25">
      <c r="A69">
        <v>67</v>
      </c>
      <c r="B69" t="s">
        <v>224</v>
      </c>
      <c r="C69" t="s">
        <v>24</v>
      </c>
      <c r="D69">
        <v>5</v>
      </c>
      <c r="G69">
        <f t="shared" si="7"/>
        <v>3</v>
      </c>
      <c r="H69">
        <f t="shared" si="8"/>
        <v>134</v>
      </c>
      <c r="I69">
        <f t="shared" si="9"/>
        <v>53</v>
      </c>
      <c r="J69">
        <f t="shared" si="10"/>
        <v>48</v>
      </c>
      <c r="K69">
        <f t="shared" si="12"/>
        <v>19</v>
      </c>
      <c r="L69" t="str">
        <f t="shared" si="11"/>
        <v>:02008600353013</v>
      </c>
      <c r="N69" t="str">
        <f t="shared" si="13"/>
        <v>tileInfotronEat1: +tileDef  67, INFOTR_ADDR, 5, INFOTR_PAL, 0</v>
      </c>
    </row>
    <row r="70" spans="1:14" x14ac:dyDescent="0.25">
      <c r="A70">
        <v>68</v>
      </c>
      <c r="B70" t="s">
        <v>225</v>
      </c>
      <c r="C70" t="s">
        <v>24</v>
      </c>
      <c r="D70">
        <v>6</v>
      </c>
      <c r="G70">
        <f t="shared" si="7"/>
        <v>3</v>
      </c>
      <c r="H70">
        <f t="shared" si="8"/>
        <v>136</v>
      </c>
      <c r="I70">
        <f t="shared" si="9"/>
        <v>54</v>
      </c>
      <c r="J70">
        <f t="shared" si="10"/>
        <v>48</v>
      </c>
      <c r="K70">
        <f t="shared" si="12"/>
        <v>16</v>
      </c>
      <c r="L70" t="str">
        <f t="shared" si="11"/>
        <v>:02008800363010</v>
      </c>
      <c r="N70" t="str">
        <f t="shared" si="13"/>
        <v>tileInfotronEat2: +tileDef  68, INFOTR_ADDR, 6, INFOTR_PAL, 0</v>
      </c>
    </row>
    <row r="71" spans="1:14" x14ac:dyDescent="0.25">
      <c r="A71">
        <v>69</v>
      </c>
      <c r="B71" t="s">
        <v>226</v>
      </c>
      <c r="C71" t="s">
        <v>24</v>
      </c>
      <c r="D71">
        <v>7</v>
      </c>
      <c r="G71">
        <f t="shared" si="7"/>
        <v>3</v>
      </c>
      <c r="H71">
        <f t="shared" si="8"/>
        <v>138</v>
      </c>
      <c r="I71">
        <f t="shared" si="9"/>
        <v>55</v>
      </c>
      <c r="J71">
        <f t="shared" si="10"/>
        <v>48</v>
      </c>
      <c r="K71">
        <f t="shared" si="12"/>
        <v>13</v>
      </c>
      <c r="L71" t="str">
        <f t="shared" si="11"/>
        <v>:02008A0037300D</v>
      </c>
      <c r="N71" t="str">
        <f t="shared" si="13"/>
        <v>tileInfotronEat3: +tileDef  69, INFOTR_ADDR, 7, INFOTR_PAL, 0</v>
      </c>
    </row>
    <row r="72" spans="1:14" x14ac:dyDescent="0.25">
      <c r="A72">
        <v>70</v>
      </c>
      <c r="B72" t="s">
        <v>227</v>
      </c>
      <c r="C72" t="s">
        <v>24</v>
      </c>
      <c r="D72">
        <v>8</v>
      </c>
      <c r="G72">
        <f t="shared" si="7"/>
        <v>3</v>
      </c>
      <c r="H72">
        <f t="shared" si="8"/>
        <v>140</v>
      </c>
      <c r="I72">
        <f t="shared" si="9"/>
        <v>56</v>
      </c>
      <c r="J72">
        <f t="shared" si="10"/>
        <v>48</v>
      </c>
      <c r="K72">
        <f t="shared" si="12"/>
        <v>10</v>
      </c>
      <c r="L72" t="str">
        <f t="shared" si="11"/>
        <v>:02008C0038300A</v>
      </c>
      <c r="N72" t="str">
        <f t="shared" si="13"/>
        <v>tileInfotronEat4: +tileDef  70, INFOTR_ADDR, 8, INFOTR_PAL, 0</v>
      </c>
    </row>
    <row r="73" spans="1:14" x14ac:dyDescent="0.25">
      <c r="A73">
        <v>71</v>
      </c>
      <c r="B73" t="s">
        <v>228</v>
      </c>
      <c r="C73" t="s">
        <v>24</v>
      </c>
      <c r="D73">
        <v>9</v>
      </c>
      <c r="G73">
        <f t="shared" si="7"/>
        <v>3</v>
      </c>
      <c r="H73">
        <f t="shared" si="8"/>
        <v>142</v>
      </c>
      <c r="I73">
        <f t="shared" si="9"/>
        <v>57</v>
      </c>
      <c r="J73">
        <f t="shared" si="10"/>
        <v>48</v>
      </c>
      <c r="K73">
        <f t="shared" si="12"/>
        <v>7</v>
      </c>
      <c r="L73" t="str">
        <f t="shared" si="11"/>
        <v>:02008E00393007</v>
      </c>
      <c r="N73" t="str">
        <f t="shared" si="13"/>
        <v>tileInfotronEat5: +tileDef  71, INFOTR_ADDR, 9, INFOTR_PAL, 0</v>
      </c>
    </row>
    <row r="74" spans="1:14" x14ac:dyDescent="0.25">
      <c r="A74">
        <v>72</v>
      </c>
      <c r="B74" t="s">
        <v>229</v>
      </c>
      <c r="C74" t="s">
        <v>24</v>
      </c>
      <c r="D74">
        <v>10</v>
      </c>
      <c r="G74">
        <f t="shared" si="7"/>
        <v>3</v>
      </c>
      <c r="H74">
        <f t="shared" si="8"/>
        <v>144</v>
      </c>
      <c r="I74">
        <f t="shared" si="9"/>
        <v>58</v>
      </c>
      <c r="J74">
        <f t="shared" si="10"/>
        <v>48</v>
      </c>
      <c r="K74">
        <f t="shared" si="12"/>
        <v>4</v>
      </c>
      <c r="L74" t="str">
        <f t="shared" si="11"/>
        <v>:020090003A3004</v>
      </c>
      <c r="N74" t="str">
        <f t="shared" si="13"/>
        <v>tileInfotronEat6: +tileDef  72, INFOTR_ADDR, 10, INFOTR_PAL, 0</v>
      </c>
    </row>
    <row r="75" spans="1:14" x14ac:dyDescent="0.25">
      <c r="A75">
        <v>73</v>
      </c>
      <c r="B75" t="s">
        <v>230</v>
      </c>
      <c r="C75" t="s">
        <v>24</v>
      </c>
      <c r="D75">
        <v>11</v>
      </c>
      <c r="G75">
        <f t="shared" si="7"/>
        <v>3</v>
      </c>
      <c r="H75">
        <f t="shared" si="8"/>
        <v>146</v>
      </c>
      <c r="I75">
        <f t="shared" si="9"/>
        <v>59</v>
      </c>
      <c r="J75">
        <f t="shared" si="10"/>
        <v>48</v>
      </c>
      <c r="K75">
        <f t="shared" si="12"/>
        <v>1</v>
      </c>
      <c r="L75" t="str">
        <f t="shared" si="11"/>
        <v>:020092003B3001</v>
      </c>
      <c r="N75" t="str">
        <f t="shared" si="13"/>
        <v>tileInfotronEat7: +tileDef  73, INFOTR_ADDR, 11, INFOTR_PAL, 0</v>
      </c>
    </row>
    <row r="76" spans="1:14" x14ac:dyDescent="0.25">
      <c r="A76">
        <v>74</v>
      </c>
      <c r="B76" t="s">
        <v>90</v>
      </c>
      <c r="C76" t="s">
        <v>12</v>
      </c>
      <c r="D76">
        <v>8</v>
      </c>
      <c r="G76">
        <f t="shared" si="7"/>
        <v>1</v>
      </c>
      <c r="H76">
        <f t="shared" si="8"/>
        <v>148</v>
      </c>
      <c r="I76">
        <f t="shared" si="9"/>
        <v>24</v>
      </c>
      <c r="J76">
        <f t="shared" si="10"/>
        <v>16</v>
      </c>
      <c r="K76">
        <f t="shared" si="12"/>
        <v>66</v>
      </c>
      <c r="L76" t="str">
        <f t="shared" si="11"/>
        <v>:02009400181042</v>
      </c>
      <c r="N76" t="str">
        <f t="shared" si="13"/>
        <v>tileDiskEat1:     +tileDef  74, PODIZO_ADDR, 8, PODIZO_PAL, 0</v>
      </c>
    </row>
    <row r="77" spans="1:14" x14ac:dyDescent="0.25">
      <c r="A77">
        <v>75</v>
      </c>
      <c r="B77" t="s">
        <v>91</v>
      </c>
      <c r="C77" t="s">
        <v>12</v>
      </c>
      <c r="D77">
        <v>9</v>
      </c>
      <c r="G77">
        <f t="shared" si="7"/>
        <v>1</v>
      </c>
      <c r="H77">
        <f t="shared" si="8"/>
        <v>150</v>
      </c>
      <c r="I77">
        <f t="shared" si="9"/>
        <v>25</v>
      </c>
      <c r="J77">
        <f t="shared" si="10"/>
        <v>16</v>
      </c>
      <c r="K77">
        <f t="shared" si="12"/>
        <v>63</v>
      </c>
      <c r="L77" t="str">
        <f t="shared" si="11"/>
        <v>:0200960019103F</v>
      </c>
      <c r="N77" t="str">
        <f t="shared" si="13"/>
        <v>tileDiskEat2:     +tileDef  75, PODIZO_ADDR, 9, PODIZO_PAL, 0</v>
      </c>
    </row>
    <row r="78" spans="1:14" x14ac:dyDescent="0.25">
      <c r="A78">
        <v>76</v>
      </c>
      <c r="B78" t="s">
        <v>92</v>
      </c>
      <c r="C78" t="s">
        <v>12</v>
      </c>
      <c r="D78">
        <v>10</v>
      </c>
      <c r="G78">
        <f t="shared" si="7"/>
        <v>1</v>
      </c>
      <c r="H78">
        <f t="shared" si="8"/>
        <v>152</v>
      </c>
      <c r="I78">
        <f t="shared" si="9"/>
        <v>26</v>
      </c>
      <c r="J78">
        <f t="shared" si="10"/>
        <v>16</v>
      </c>
      <c r="K78">
        <f t="shared" si="12"/>
        <v>60</v>
      </c>
      <c r="L78" t="str">
        <f t="shared" si="11"/>
        <v>:020098001A103C</v>
      </c>
      <c r="N78" t="str">
        <f t="shared" si="13"/>
        <v>tileDiskEat3:     +tileDef  76, PODIZO_ADDR, 10, PODIZO_PAL, 0</v>
      </c>
    </row>
    <row r="79" spans="1:14" x14ac:dyDescent="0.25">
      <c r="A79">
        <v>77</v>
      </c>
      <c r="B79" t="s">
        <v>93</v>
      </c>
      <c r="C79" t="s">
        <v>12</v>
      </c>
      <c r="D79">
        <v>11</v>
      </c>
      <c r="G79">
        <f t="shared" si="7"/>
        <v>1</v>
      </c>
      <c r="H79">
        <f t="shared" si="8"/>
        <v>154</v>
      </c>
      <c r="I79">
        <f t="shared" si="9"/>
        <v>27</v>
      </c>
      <c r="J79">
        <f t="shared" si="10"/>
        <v>16</v>
      </c>
      <c r="K79">
        <f t="shared" si="12"/>
        <v>57</v>
      </c>
      <c r="L79" t="str">
        <f t="shared" si="11"/>
        <v>:02009A001B1039</v>
      </c>
      <c r="N79" t="str">
        <f t="shared" si="13"/>
        <v>tileDiskEat4:     +tileDef  77, PODIZO_ADDR, 11, PODIZO_PAL, 0</v>
      </c>
    </row>
    <row r="80" spans="1:14" x14ac:dyDescent="0.25">
      <c r="A80">
        <v>78</v>
      </c>
      <c r="B80" t="s">
        <v>94</v>
      </c>
      <c r="C80" t="s">
        <v>12</v>
      </c>
      <c r="D80">
        <v>12</v>
      </c>
      <c r="G80">
        <f t="shared" si="7"/>
        <v>1</v>
      </c>
      <c r="H80">
        <f t="shared" si="8"/>
        <v>156</v>
      </c>
      <c r="I80">
        <f t="shared" si="9"/>
        <v>28</v>
      </c>
      <c r="J80">
        <f t="shared" si="10"/>
        <v>16</v>
      </c>
      <c r="K80">
        <f t="shared" si="12"/>
        <v>54</v>
      </c>
      <c r="L80" t="str">
        <f t="shared" si="11"/>
        <v>:02009C001C1036</v>
      </c>
      <c r="N80" t="str">
        <f t="shared" si="13"/>
        <v>tileDiskEat5:     +tileDef  78, PODIZO_ADDR, 12, PODIZO_PAL, 0</v>
      </c>
    </row>
    <row r="81" spans="1:14" x14ac:dyDescent="0.25">
      <c r="A81">
        <v>79</v>
      </c>
      <c r="B81" t="s">
        <v>95</v>
      </c>
      <c r="C81" t="s">
        <v>12</v>
      </c>
      <c r="D81">
        <v>13</v>
      </c>
      <c r="G81">
        <f t="shared" si="7"/>
        <v>1</v>
      </c>
      <c r="H81">
        <f t="shared" si="8"/>
        <v>158</v>
      </c>
      <c r="I81">
        <f t="shared" si="9"/>
        <v>29</v>
      </c>
      <c r="J81">
        <f t="shared" si="10"/>
        <v>16</v>
      </c>
      <c r="K81">
        <f t="shared" si="12"/>
        <v>51</v>
      </c>
      <c r="L81" t="str">
        <f t="shared" si="11"/>
        <v>:02009E001D1033</v>
      </c>
      <c r="N81" t="str">
        <f t="shared" si="13"/>
        <v>tileDiskEat6:     +tileDef  79, PODIZO_ADDR, 13, PODIZO_PAL, 0</v>
      </c>
    </row>
    <row r="82" spans="1:14" x14ac:dyDescent="0.25">
      <c r="A82">
        <v>80</v>
      </c>
      <c r="B82" t="s">
        <v>96</v>
      </c>
      <c r="C82" t="s">
        <v>12</v>
      </c>
      <c r="D82">
        <v>14</v>
      </c>
      <c r="G82">
        <f t="shared" si="7"/>
        <v>1</v>
      </c>
      <c r="H82">
        <f t="shared" si="8"/>
        <v>160</v>
      </c>
      <c r="I82">
        <f t="shared" si="9"/>
        <v>30</v>
      </c>
      <c r="J82">
        <f t="shared" si="10"/>
        <v>16</v>
      </c>
      <c r="K82">
        <f t="shared" si="12"/>
        <v>48</v>
      </c>
      <c r="L82" t="str">
        <f t="shared" si="11"/>
        <v>:0200A0001E1030</v>
      </c>
      <c r="N82" t="str">
        <f t="shared" si="13"/>
        <v>tileDiskEat7:     +tileDef  80, PODIZO_ADDR, 14, PODIZO_PAL, 0</v>
      </c>
    </row>
    <row r="83" spans="1:14" x14ac:dyDescent="0.25">
      <c r="A83">
        <v>81</v>
      </c>
      <c r="B83" t="s">
        <v>97</v>
      </c>
      <c r="C83" t="s">
        <v>18</v>
      </c>
      <c r="D83">
        <v>0</v>
      </c>
      <c r="G83">
        <f t="shared" si="7"/>
        <v>7</v>
      </c>
      <c r="H83">
        <f t="shared" si="8"/>
        <v>162</v>
      </c>
      <c r="I83">
        <f t="shared" si="9"/>
        <v>112</v>
      </c>
      <c r="J83">
        <f t="shared" si="10"/>
        <v>112</v>
      </c>
      <c r="K83">
        <f t="shared" si="12"/>
        <v>124</v>
      </c>
      <c r="L83" t="str">
        <f t="shared" si="11"/>
        <v>:0200A20070707C</v>
      </c>
      <c r="N83" t="str">
        <f t="shared" si="13"/>
        <v>tileExplod1:      +tileDef  81, EXPLOD_ADDR, 0, EXPLOD_PAL, 0</v>
      </c>
    </row>
    <row r="84" spans="1:14" x14ac:dyDescent="0.25">
      <c r="A84">
        <v>82</v>
      </c>
      <c r="B84" t="s">
        <v>98</v>
      </c>
      <c r="C84" t="s">
        <v>18</v>
      </c>
      <c r="D84">
        <v>1</v>
      </c>
      <c r="G84">
        <f t="shared" si="7"/>
        <v>7</v>
      </c>
      <c r="H84">
        <f t="shared" si="8"/>
        <v>164</v>
      </c>
      <c r="I84">
        <f t="shared" si="9"/>
        <v>113</v>
      </c>
      <c r="J84">
        <f t="shared" si="10"/>
        <v>112</v>
      </c>
      <c r="K84">
        <f t="shared" si="12"/>
        <v>121</v>
      </c>
      <c r="L84" t="str">
        <f t="shared" si="11"/>
        <v>:0200A400717079</v>
      </c>
      <c r="N84" t="str">
        <f t="shared" si="13"/>
        <v>tileExplod2:      +tileDef  82, EXPLOD_ADDR, 1, EXPLOD_PAL, 0</v>
      </c>
    </row>
    <row r="85" spans="1:14" x14ac:dyDescent="0.25">
      <c r="A85">
        <v>83</v>
      </c>
      <c r="B85" t="s">
        <v>99</v>
      </c>
      <c r="C85" t="s">
        <v>18</v>
      </c>
      <c r="D85">
        <v>2</v>
      </c>
      <c r="G85">
        <f t="shared" si="7"/>
        <v>7</v>
      </c>
      <c r="H85">
        <f t="shared" si="8"/>
        <v>166</v>
      </c>
      <c r="I85">
        <f t="shared" si="9"/>
        <v>114</v>
      </c>
      <c r="J85">
        <f t="shared" si="10"/>
        <v>112</v>
      </c>
      <c r="K85">
        <f t="shared" si="12"/>
        <v>118</v>
      </c>
      <c r="L85" t="str">
        <f t="shared" si="11"/>
        <v>:0200A600727076</v>
      </c>
      <c r="N85" t="str">
        <f t="shared" si="13"/>
        <v>tileExplod3:      +tileDef  83, EXPLOD_ADDR, 2, EXPLOD_PAL, 0</v>
      </c>
    </row>
    <row r="86" spans="1:14" x14ac:dyDescent="0.25">
      <c r="A86">
        <v>84</v>
      </c>
      <c r="B86" t="s">
        <v>100</v>
      </c>
      <c r="C86" t="s">
        <v>18</v>
      </c>
      <c r="D86">
        <v>3</v>
      </c>
      <c r="G86">
        <f t="shared" si="7"/>
        <v>7</v>
      </c>
      <c r="H86">
        <f t="shared" si="8"/>
        <v>168</v>
      </c>
      <c r="I86">
        <f t="shared" si="9"/>
        <v>115</v>
      </c>
      <c r="J86">
        <f t="shared" si="10"/>
        <v>112</v>
      </c>
      <c r="K86">
        <f t="shared" si="12"/>
        <v>115</v>
      </c>
      <c r="L86" t="str">
        <f t="shared" si="11"/>
        <v>:0200A800737073</v>
      </c>
      <c r="N86" t="str">
        <f t="shared" si="13"/>
        <v>tileExplod4:      +tileDef  84, EXPLOD_ADDR, 3, EXPLOD_PAL, 0</v>
      </c>
    </row>
    <row r="87" spans="1:14" x14ac:dyDescent="0.25">
      <c r="A87">
        <v>85</v>
      </c>
      <c r="B87" t="s">
        <v>101</v>
      </c>
      <c r="C87" t="s">
        <v>18</v>
      </c>
      <c r="D87">
        <v>4</v>
      </c>
      <c r="G87">
        <f t="shared" si="7"/>
        <v>7</v>
      </c>
      <c r="H87">
        <f t="shared" si="8"/>
        <v>170</v>
      </c>
      <c r="I87">
        <f t="shared" si="9"/>
        <v>116</v>
      </c>
      <c r="J87">
        <f t="shared" si="10"/>
        <v>112</v>
      </c>
      <c r="K87">
        <f t="shared" si="12"/>
        <v>112</v>
      </c>
      <c r="L87" t="str">
        <f t="shared" si="11"/>
        <v>:0200AA00747070</v>
      </c>
      <c r="N87" t="str">
        <f t="shared" si="13"/>
        <v>tileExplod5:      +tileDef  85, EXPLOD_ADDR, 4, EXPLOD_PAL, 0</v>
      </c>
    </row>
    <row r="88" spans="1:14" x14ac:dyDescent="0.25">
      <c r="A88">
        <v>86</v>
      </c>
      <c r="B88" t="s">
        <v>102</v>
      </c>
      <c r="C88" t="s">
        <v>18</v>
      </c>
      <c r="D88">
        <v>5</v>
      </c>
      <c r="G88">
        <f t="shared" si="7"/>
        <v>7</v>
      </c>
      <c r="H88">
        <f t="shared" si="8"/>
        <v>172</v>
      </c>
      <c r="I88">
        <f t="shared" si="9"/>
        <v>117</v>
      </c>
      <c r="J88">
        <f t="shared" si="10"/>
        <v>112</v>
      </c>
      <c r="K88">
        <f t="shared" si="12"/>
        <v>109</v>
      </c>
      <c r="L88" t="str">
        <f t="shared" si="11"/>
        <v>:0200AC0075706D</v>
      </c>
      <c r="N88" t="str">
        <f t="shared" si="13"/>
        <v>tileExplod6:      +tileDef  86, EXPLOD_ADDR, 5, EXPLOD_PAL, 0</v>
      </c>
    </row>
    <row r="89" spans="1:14" x14ac:dyDescent="0.25">
      <c r="A89">
        <v>87</v>
      </c>
      <c r="B89" t="s">
        <v>103</v>
      </c>
      <c r="C89" t="s">
        <v>18</v>
      </c>
      <c r="D89">
        <v>6</v>
      </c>
      <c r="G89">
        <f t="shared" si="7"/>
        <v>7</v>
      </c>
      <c r="H89">
        <f t="shared" si="8"/>
        <v>174</v>
      </c>
      <c r="I89">
        <f t="shared" si="9"/>
        <v>118</v>
      </c>
      <c r="J89">
        <f t="shared" si="10"/>
        <v>112</v>
      </c>
      <c r="K89">
        <f t="shared" si="12"/>
        <v>106</v>
      </c>
      <c r="L89" t="str">
        <f t="shared" si="11"/>
        <v>:0200AE0076706A</v>
      </c>
      <c r="N89" t="str">
        <f t="shared" si="13"/>
        <v>tileExplod7:      +tileDef  87, EXPLOD_ADDR, 6, EXPLOD_PAL, 0</v>
      </c>
    </row>
    <row r="90" spans="1:14" x14ac:dyDescent="0.25">
      <c r="A90">
        <v>88</v>
      </c>
      <c r="B90" t="s">
        <v>104</v>
      </c>
      <c r="C90" t="s">
        <v>18</v>
      </c>
      <c r="D90">
        <v>0</v>
      </c>
      <c r="G90">
        <f t="shared" si="7"/>
        <v>7</v>
      </c>
      <c r="H90">
        <f t="shared" si="8"/>
        <v>176</v>
      </c>
      <c r="I90">
        <f t="shared" si="9"/>
        <v>112</v>
      </c>
      <c r="J90">
        <f t="shared" si="10"/>
        <v>112</v>
      </c>
      <c r="K90">
        <f t="shared" si="12"/>
        <v>110</v>
      </c>
      <c r="L90" t="str">
        <f t="shared" si="11"/>
        <v>:0200B00070706E</v>
      </c>
      <c r="N90" t="str">
        <f t="shared" si="13"/>
        <v>tileInfoExplod7:  +tileDef  88, EXPLOD_ADDR, 0, EXPLOD_PAL, 0</v>
      </c>
    </row>
    <row r="91" spans="1:14" x14ac:dyDescent="0.25">
      <c r="A91">
        <v>89</v>
      </c>
      <c r="B91" t="s">
        <v>105</v>
      </c>
      <c r="C91" t="s">
        <v>18</v>
      </c>
      <c r="D91">
        <v>1</v>
      </c>
      <c r="G91">
        <f t="shared" si="7"/>
        <v>7</v>
      </c>
      <c r="H91">
        <f t="shared" si="8"/>
        <v>178</v>
      </c>
      <c r="I91">
        <f t="shared" si="9"/>
        <v>113</v>
      </c>
      <c r="J91">
        <f t="shared" si="10"/>
        <v>112</v>
      </c>
      <c r="K91">
        <f t="shared" si="12"/>
        <v>107</v>
      </c>
      <c r="L91" t="str">
        <f t="shared" si="11"/>
        <v>:0200B20071706B</v>
      </c>
      <c r="N91" t="str">
        <f t="shared" si="13"/>
        <v>tileInfoExplod6:  +tileDef  89, EXPLOD_ADDR, 1, EXPLOD_PAL, 0</v>
      </c>
    </row>
    <row r="92" spans="1:14" x14ac:dyDescent="0.25">
      <c r="A92">
        <v>90</v>
      </c>
      <c r="B92" t="s">
        <v>106</v>
      </c>
      <c r="C92" t="s">
        <v>18</v>
      </c>
      <c r="D92">
        <v>2</v>
      </c>
      <c r="G92">
        <f t="shared" si="7"/>
        <v>7</v>
      </c>
      <c r="H92">
        <f t="shared" si="8"/>
        <v>180</v>
      </c>
      <c r="I92">
        <f t="shared" si="9"/>
        <v>114</v>
      </c>
      <c r="J92">
        <f t="shared" si="10"/>
        <v>112</v>
      </c>
      <c r="K92">
        <f t="shared" si="12"/>
        <v>104</v>
      </c>
      <c r="L92" t="str">
        <f t="shared" si="11"/>
        <v>:0200B400727068</v>
      </c>
      <c r="N92" t="str">
        <f t="shared" si="13"/>
        <v>tileInfoExplod5:  +tileDef  90, EXPLOD_ADDR, 2, EXPLOD_PAL, 0</v>
      </c>
    </row>
    <row r="93" spans="1:14" x14ac:dyDescent="0.25">
      <c r="A93">
        <v>91</v>
      </c>
      <c r="B93" t="s">
        <v>107</v>
      </c>
      <c r="C93" t="s">
        <v>18</v>
      </c>
      <c r="D93">
        <v>7</v>
      </c>
      <c r="G93">
        <f t="shared" si="7"/>
        <v>7</v>
      </c>
      <c r="H93">
        <f t="shared" si="8"/>
        <v>182</v>
      </c>
      <c r="I93">
        <f t="shared" si="9"/>
        <v>119</v>
      </c>
      <c r="J93">
        <f t="shared" si="10"/>
        <v>112</v>
      </c>
      <c r="K93">
        <f t="shared" si="12"/>
        <v>97</v>
      </c>
      <c r="L93" t="str">
        <f t="shared" si="11"/>
        <v>:0200B600777061</v>
      </c>
      <c r="N93" t="str">
        <f t="shared" si="13"/>
        <v>tileInfoExplod4:  +tileDef  91, EXPLOD_ADDR, 7, EXPLOD_PAL, 0</v>
      </c>
    </row>
    <row r="94" spans="1:14" x14ac:dyDescent="0.25">
      <c r="A94">
        <v>92</v>
      </c>
      <c r="B94" t="s">
        <v>108</v>
      </c>
      <c r="C94" t="s">
        <v>18</v>
      </c>
      <c r="D94">
        <v>8</v>
      </c>
      <c r="G94">
        <f t="shared" si="7"/>
        <v>7</v>
      </c>
      <c r="H94">
        <f t="shared" si="8"/>
        <v>184</v>
      </c>
      <c r="I94">
        <f t="shared" si="9"/>
        <v>120</v>
      </c>
      <c r="J94">
        <f t="shared" si="10"/>
        <v>112</v>
      </c>
      <c r="K94">
        <f t="shared" si="12"/>
        <v>94</v>
      </c>
      <c r="L94" t="str">
        <f t="shared" si="11"/>
        <v>:0200B80078705E</v>
      </c>
      <c r="N94" t="str">
        <f t="shared" si="13"/>
        <v>tileInfoExplod3:  +tileDef  92, EXPLOD_ADDR, 8, EXPLOD_PAL, 0</v>
      </c>
    </row>
    <row r="95" spans="1:14" x14ac:dyDescent="0.25">
      <c r="A95">
        <v>93</v>
      </c>
      <c r="B95" t="s">
        <v>109</v>
      </c>
      <c r="C95" t="s">
        <v>18</v>
      </c>
      <c r="D95">
        <v>9</v>
      </c>
      <c r="G95">
        <f t="shared" si="7"/>
        <v>7</v>
      </c>
      <c r="H95">
        <f t="shared" si="8"/>
        <v>186</v>
      </c>
      <c r="I95">
        <f t="shared" si="9"/>
        <v>121</v>
      </c>
      <c r="J95">
        <f t="shared" si="10"/>
        <v>112</v>
      </c>
      <c r="K95">
        <f t="shared" si="12"/>
        <v>91</v>
      </c>
      <c r="L95" t="str">
        <f t="shared" si="11"/>
        <v>:0200BA0079705B</v>
      </c>
      <c r="N95" t="str">
        <f t="shared" si="13"/>
        <v>tileInfoExplod2:  +tileDef  93, EXPLOD_ADDR, 9, EXPLOD_PAL, 0</v>
      </c>
    </row>
    <row r="96" spans="1:14" x14ac:dyDescent="0.25">
      <c r="A96">
        <v>94</v>
      </c>
      <c r="B96" t="s">
        <v>110</v>
      </c>
      <c r="C96" t="s">
        <v>18</v>
      </c>
      <c r="D96">
        <v>10</v>
      </c>
      <c r="G96">
        <f t="shared" si="7"/>
        <v>7</v>
      </c>
      <c r="H96">
        <f t="shared" si="8"/>
        <v>188</v>
      </c>
      <c r="I96">
        <f t="shared" si="9"/>
        <v>122</v>
      </c>
      <c r="J96">
        <f t="shared" si="10"/>
        <v>112</v>
      </c>
      <c r="K96">
        <f t="shared" si="12"/>
        <v>88</v>
      </c>
      <c r="L96" t="str">
        <f t="shared" si="11"/>
        <v>:0200BC007A7058</v>
      </c>
      <c r="N96" t="str">
        <f t="shared" si="13"/>
        <v>tileInfoExplod1:  +tileDef  94, EXPLOD_ADDR, 10, EXPLOD_PAL, 0</v>
      </c>
    </row>
    <row r="97" spans="1:14" x14ac:dyDescent="0.25">
      <c r="A97">
        <v>95</v>
      </c>
      <c r="B97" t="s">
        <v>111</v>
      </c>
      <c r="C97" t="s">
        <v>23</v>
      </c>
      <c r="D97">
        <v>1</v>
      </c>
      <c r="E97">
        <v>1</v>
      </c>
      <c r="G97">
        <f t="shared" si="7"/>
        <v>4</v>
      </c>
      <c r="H97">
        <f t="shared" si="8"/>
        <v>190</v>
      </c>
      <c r="I97">
        <f t="shared" si="9"/>
        <v>65</v>
      </c>
      <c r="J97">
        <f t="shared" si="10"/>
        <v>68</v>
      </c>
      <c r="K97">
        <f t="shared" si="12"/>
        <v>187</v>
      </c>
      <c r="L97" t="str">
        <f t="shared" si="11"/>
        <v>:0200BE004144BB</v>
      </c>
      <c r="N97" t="str">
        <f t="shared" si="13"/>
        <v>tileSnikUr:       +tileDef  95, SNIKSN_ADDR, 1, SNIKSN_PAL, TILE_FLIP_H</v>
      </c>
    </row>
    <row r="98" spans="1:14" x14ac:dyDescent="0.25">
      <c r="A98">
        <v>96</v>
      </c>
      <c r="B98" t="s">
        <v>112</v>
      </c>
      <c r="C98" t="s">
        <v>23</v>
      </c>
      <c r="D98">
        <v>0</v>
      </c>
      <c r="G98">
        <f t="shared" si="7"/>
        <v>4</v>
      </c>
      <c r="H98">
        <f t="shared" si="8"/>
        <v>192</v>
      </c>
      <c r="I98">
        <f t="shared" si="9"/>
        <v>64</v>
      </c>
      <c r="J98">
        <f t="shared" si="10"/>
        <v>64</v>
      </c>
      <c r="K98">
        <f t="shared" si="12"/>
        <v>190</v>
      </c>
      <c r="L98" t="str">
        <f t="shared" si="11"/>
        <v>:0200C0004040BE</v>
      </c>
      <c r="N98" t="str">
        <f t="shared" si="13"/>
        <v>tileSnikUp:       +tileDef  96, SNIKSN_ADDR, 0, SNIKSN_PAL, 0</v>
      </c>
    </row>
    <row r="99" spans="1:14" x14ac:dyDescent="0.25">
      <c r="A99">
        <v>97</v>
      </c>
      <c r="B99" t="s">
        <v>113</v>
      </c>
      <c r="C99" t="s">
        <v>23</v>
      </c>
      <c r="D99">
        <v>1</v>
      </c>
      <c r="G99">
        <f t="shared" si="7"/>
        <v>4</v>
      </c>
      <c r="H99">
        <f t="shared" si="8"/>
        <v>194</v>
      </c>
      <c r="I99">
        <f t="shared" si="9"/>
        <v>65</v>
      </c>
      <c r="J99">
        <f t="shared" si="10"/>
        <v>64</v>
      </c>
      <c r="K99">
        <f t="shared" si="12"/>
        <v>187</v>
      </c>
      <c r="L99" t="str">
        <f t="shared" si="11"/>
        <v>:0200C2004140BB</v>
      </c>
      <c r="N99" t="str">
        <f t="shared" si="13"/>
        <v>tileSnikUl:       +tileDef  97, SNIKSN_ADDR, 1, SNIKSN_PAL, 0</v>
      </c>
    </row>
    <row r="100" spans="1:14" x14ac:dyDescent="0.25">
      <c r="A100">
        <v>98</v>
      </c>
      <c r="B100" t="s">
        <v>114</v>
      </c>
      <c r="C100" t="s">
        <v>23</v>
      </c>
      <c r="D100">
        <v>2</v>
      </c>
      <c r="G100">
        <f t="shared" si="7"/>
        <v>4</v>
      </c>
      <c r="H100">
        <f t="shared" si="8"/>
        <v>196</v>
      </c>
      <c r="I100">
        <f t="shared" si="9"/>
        <v>66</v>
      </c>
      <c r="J100">
        <f t="shared" si="10"/>
        <v>64</v>
      </c>
      <c r="K100">
        <f t="shared" si="12"/>
        <v>184</v>
      </c>
      <c r="L100" t="str">
        <f t="shared" si="11"/>
        <v>:0200C4004240B8</v>
      </c>
      <c r="N100" t="str">
        <f t="shared" si="13"/>
        <v>tileSnikL:        +tileDef  98, SNIKSN_ADDR, 2, SNIKSN_PAL, 0</v>
      </c>
    </row>
    <row r="101" spans="1:14" x14ac:dyDescent="0.25">
      <c r="A101">
        <v>99</v>
      </c>
      <c r="B101" t="s">
        <v>115</v>
      </c>
      <c r="C101" t="s">
        <v>23</v>
      </c>
      <c r="D101">
        <v>1</v>
      </c>
      <c r="E101">
        <v>1</v>
      </c>
      <c r="F101">
        <v>1</v>
      </c>
      <c r="G101">
        <f t="shared" si="7"/>
        <v>4</v>
      </c>
      <c r="H101">
        <f t="shared" si="8"/>
        <v>198</v>
      </c>
      <c r="I101">
        <f t="shared" si="9"/>
        <v>65</v>
      </c>
      <c r="J101">
        <f t="shared" si="10"/>
        <v>76</v>
      </c>
      <c r="K101">
        <f t="shared" si="12"/>
        <v>171</v>
      </c>
      <c r="L101" t="str">
        <f t="shared" si="11"/>
        <v>:0200C600414CAB</v>
      </c>
      <c r="N101" t="str">
        <f t="shared" si="13"/>
        <v>tileSnikDl:       +tileDef  99, SNIKSN_ADDR, 1, SNIKSN_PAL, TILE_FLIP_H | TILE_FLIP_V</v>
      </c>
    </row>
    <row r="102" spans="1:14" x14ac:dyDescent="0.25">
      <c r="A102">
        <v>100</v>
      </c>
      <c r="B102" t="s">
        <v>116</v>
      </c>
      <c r="C102" t="s">
        <v>23</v>
      </c>
      <c r="D102">
        <v>0</v>
      </c>
      <c r="F102">
        <v>1</v>
      </c>
      <c r="G102">
        <f t="shared" si="7"/>
        <v>4</v>
      </c>
      <c r="H102">
        <f t="shared" si="8"/>
        <v>200</v>
      </c>
      <c r="I102">
        <f t="shared" si="9"/>
        <v>64</v>
      </c>
      <c r="J102">
        <f t="shared" si="10"/>
        <v>72</v>
      </c>
      <c r="K102">
        <f t="shared" si="12"/>
        <v>174</v>
      </c>
      <c r="L102" t="str">
        <f t="shared" si="11"/>
        <v>:0200C8004048AE</v>
      </c>
      <c r="N102" t="str">
        <f t="shared" si="13"/>
        <v>tileSnikDn:       +tileDef 100, SNIKSN_ADDR, 0, SNIKSN_PAL, TILE_FLIP_V</v>
      </c>
    </row>
    <row r="103" spans="1:14" x14ac:dyDescent="0.25">
      <c r="A103">
        <v>101</v>
      </c>
      <c r="B103" t="s">
        <v>117</v>
      </c>
      <c r="C103" t="s">
        <v>23</v>
      </c>
      <c r="D103">
        <v>1</v>
      </c>
      <c r="F103">
        <v>1</v>
      </c>
      <c r="G103">
        <f t="shared" si="7"/>
        <v>4</v>
      </c>
      <c r="H103">
        <f t="shared" si="8"/>
        <v>202</v>
      </c>
      <c r="I103">
        <f t="shared" si="9"/>
        <v>65</v>
      </c>
      <c r="J103">
        <f t="shared" si="10"/>
        <v>72</v>
      </c>
      <c r="K103">
        <f t="shared" si="12"/>
        <v>171</v>
      </c>
      <c r="L103" t="str">
        <f t="shared" si="11"/>
        <v>:0200CA004148AB</v>
      </c>
      <c r="N103" t="str">
        <f t="shared" si="13"/>
        <v>tileSnikDr:       +tileDef 101, SNIKSN_ADDR, 1, SNIKSN_PAL, TILE_FLIP_V</v>
      </c>
    </row>
    <row r="104" spans="1:14" x14ac:dyDescent="0.25">
      <c r="A104">
        <v>102</v>
      </c>
      <c r="B104" t="s">
        <v>118</v>
      </c>
      <c r="C104" t="s">
        <v>23</v>
      </c>
      <c r="D104">
        <v>2</v>
      </c>
      <c r="E104">
        <v>1</v>
      </c>
      <c r="G104">
        <f t="shared" si="7"/>
        <v>4</v>
      </c>
      <c r="H104">
        <f t="shared" si="8"/>
        <v>204</v>
      </c>
      <c r="I104">
        <f t="shared" si="9"/>
        <v>66</v>
      </c>
      <c r="J104">
        <f t="shared" si="10"/>
        <v>68</v>
      </c>
      <c r="K104">
        <f t="shared" si="12"/>
        <v>172</v>
      </c>
      <c r="L104" t="str">
        <f t="shared" si="11"/>
        <v>:0200CC004244AC</v>
      </c>
      <c r="N104" t="str">
        <f t="shared" si="13"/>
        <v>tileSnikR:        +tileDef 102, SNIKSN_ADDR, 2, SNIKSN_PAL, TILE_FLIP_H</v>
      </c>
    </row>
    <row r="105" spans="1:14" x14ac:dyDescent="0.25">
      <c r="A105">
        <v>103</v>
      </c>
      <c r="B105" t="s">
        <v>119</v>
      </c>
      <c r="C105" t="s">
        <v>20</v>
      </c>
      <c r="D105">
        <v>0</v>
      </c>
      <c r="G105">
        <f t="shared" si="7"/>
        <v>5</v>
      </c>
      <c r="H105">
        <f t="shared" si="8"/>
        <v>206</v>
      </c>
      <c r="I105">
        <f t="shared" si="9"/>
        <v>80</v>
      </c>
      <c r="J105">
        <f t="shared" si="10"/>
        <v>80</v>
      </c>
      <c r="K105">
        <f t="shared" si="12"/>
        <v>144</v>
      </c>
      <c r="L105" t="str">
        <f t="shared" si="11"/>
        <v>:0200CE00505090</v>
      </c>
      <c r="N105" t="str">
        <f t="shared" si="13"/>
        <v>tileConsoleGn1:   +tileDef 103, TERMIN_ADDR, 0, TERMIN_PAL, 0</v>
      </c>
    </row>
    <row r="106" spans="1:14" x14ac:dyDescent="0.25">
      <c r="A106">
        <v>104</v>
      </c>
      <c r="B106" t="s">
        <v>120</v>
      </c>
      <c r="C106" t="s">
        <v>20</v>
      </c>
      <c r="D106">
        <v>1</v>
      </c>
      <c r="G106">
        <f t="shared" si="7"/>
        <v>5</v>
      </c>
      <c r="H106">
        <f t="shared" si="8"/>
        <v>208</v>
      </c>
      <c r="I106">
        <f t="shared" si="9"/>
        <v>81</v>
      </c>
      <c r="J106">
        <f t="shared" si="10"/>
        <v>80</v>
      </c>
      <c r="K106">
        <f t="shared" si="12"/>
        <v>141</v>
      </c>
      <c r="L106" t="str">
        <f t="shared" si="11"/>
        <v>:0200D00051508D</v>
      </c>
      <c r="N106" t="str">
        <f t="shared" si="13"/>
        <v>tileConsoleGn2:   +tileDef 104, TERMIN_ADDR, 1, TERMIN_PAL, 0</v>
      </c>
    </row>
    <row r="107" spans="1:14" x14ac:dyDescent="0.25">
      <c r="A107">
        <v>105</v>
      </c>
      <c r="B107" t="s">
        <v>121</v>
      </c>
      <c r="C107" t="s">
        <v>20</v>
      </c>
      <c r="D107">
        <v>2</v>
      </c>
      <c r="G107">
        <f t="shared" si="7"/>
        <v>5</v>
      </c>
      <c r="H107">
        <f t="shared" si="8"/>
        <v>210</v>
      </c>
      <c r="I107">
        <f t="shared" si="9"/>
        <v>82</v>
      </c>
      <c r="J107">
        <f t="shared" si="10"/>
        <v>80</v>
      </c>
      <c r="K107">
        <f t="shared" si="12"/>
        <v>138</v>
      </c>
      <c r="L107" t="str">
        <f t="shared" si="11"/>
        <v>:0200D20052508A</v>
      </c>
      <c r="N107" t="str">
        <f t="shared" si="13"/>
        <v>tileConsoleGn3:   +tileDef 105, TERMIN_ADDR, 2, TERMIN_PAL, 0</v>
      </c>
    </row>
    <row r="108" spans="1:14" x14ac:dyDescent="0.25">
      <c r="A108">
        <v>106</v>
      </c>
      <c r="B108" t="s">
        <v>122</v>
      </c>
      <c r="C108" t="s">
        <v>20</v>
      </c>
      <c r="D108">
        <v>3</v>
      </c>
      <c r="G108">
        <f t="shared" si="7"/>
        <v>5</v>
      </c>
      <c r="H108">
        <f t="shared" si="8"/>
        <v>212</v>
      </c>
      <c r="I108">
        <f t="shared" si="9"/>
        <v>83</v>
      </c>
      <c r="J108">
        <f t="shared" si="10"/>
        <v>80</v>
      </c>
      <c r="K108">
        <f t="shared" si="12"/>
        <v>135</v>
      </c>
      <c r="L108" t="str">
        <f t="shared" si="11"/>
        <v>:0200D400535087</v>
      </c>
      <c r="N108" t="str">
        <f t="shared" si="13"/>
        <v>tileConsoleGn4:   +tileDef 106, TERMIN_ADDR, 3, TERMIN_PAL, 0</v>
      </c>
    </row>
    <row r="109" spans="1:14" x14ac:dyDescent="0.25">
      <c r="A109">
        <v>107</v>
      </c>
      <c r="B109" t="s">
        <v>123</v>
      </c>
      <c r="C109" t="s">
        <v>20</v>
      </c>
      <c r="D109">
        <v>4</v>
      </c>
      <c r="G109">
        <f t="shared" si="7"/>
        <v>5</v>
      </c>
      <c r="H109">
        <f t="shared" si="8"/>
        <v>214</v>
      </c>
      <c r="I109">
        <f t="shared" si="9"/>
        <v>84</v>
      </c>
      <c r="J109">
        <f t="shared" si="10"/>
        <v>80</v>
      </c>
      <c r="K109">
        <f t="shared" si="12"/>
        <v>132</v>
      </c>
      <c r="L109" t="str">
        <f t="shared" si="11"/>
        <v>:0200D600545084</v>
      </c>
      <c r="N109" t="str">
        <f t="shared" si="13"/>
        <v>tileConsoleGn5:   +tileDef 107, TERMIN_ADDR, 4, TERMIN_PAL, 0</v>
      </c>
    </row>
    <row r="110" spans="1:14" x14ac:dyDescent="0.25">
      <c r="A110">
        <v>108</v>
      </c>
      <c r="B110" t="s">
        <v>124</v>
      </c>
      <c r="C110" t="s">
        <v>20</v>
      </c>
      <c r="D110">
        <v>5</v>
      </c>
      <c r="G110">
        <f t="shared" si="7"/>
        <v>5</v>
      </c>
      <c r="H110">
        <f t="shared" si="8"/>
        <v>216</v>
      </c>
      <c r="I110">
        <f t="shared" si="9"/>
        <v>85</v>
      </c>
      <c r="J110">
        <f t="shared" si="10"/>
        <v>80</v>
      </c>
      <c r="K110">
        <f t="shared" si="12"/>
        <v>129</v>
      </c>
      <c r="L110" t="str">
        <f t="shared" si="11"/>
        <v>:0200D800555081</v>
      </c>
      <c r="N110" t="str">
        <f t="shared" si="13"/>
        <v>tileConsoleGn6:   +tileDef 108, TERMIN_ADDR, 5, TERMIN_PAL, 0</v>
      </c>
    </row>
    <row r="111" spans="1:14" x14ac:dyDescent="0.25">
      <c r="A111">
        <v>109</v>
      </c>
      <c r="B111" t="s">
        <v>125</v>
      </c>
      <c r="C111" t="s">
        <v>20</v>
      </c>
      <c r="D111">
        <v>6</v>
      </c>
      <c r="G111">
        <f t="shared" si="7"/>
        <v>5</v>
      </c>
      <c r="H111">
        <f t="shared" si="8"/>
        <v>218</v>
      </c>
      <c r="I111">
        <f t="shared" si="9"/>
        <v>86</v>
      </c>
      <c r="J111">
        <f t="shared" si="10"/>
        <v>80</v>
      </c>
      <c r="K111">
        <f t="shared" si="12"/>
        <v>126</v>
      </c>
      <c r="L111" t="str">
        <f t="shared" si="11"/>
        <v>:0200DA0056507E</v>
      </c>
      <c r="N111" t="str">
        <f t="shared" si="13"/>
        <v>tileConsoleGn7:   +tileDef 109, TERMIN_ADDR, 6, TERMIN_PAL, 0</v>
      </c>
    </row>
    <row r="112" spans="1:14" x14ac:dyDescent="0.25">
      <c r="A112">
        <v>110</v>
      </c>
      <c r="B112" t="s">
        <v>126</v>
      </c>
      <c r="C112" t="s">
        <v>20</v>
      </c>
      <c r="D112">
        <v>7</v>
      </c>
      <c r="G112">
        <f t="shared" si="7"/>
        <v>5</v>
      </c>
      <c r="H112">
        <f t="shared" si="8"/>
        <v>220</v>
      </c>
      <c r="I112">
        <f t="shared" si="9"/>
        <v>87</v>
      </c>
      <c r="J112">
        <f t="shared" si="10"/>
        <v>80</v>
      </c>
      <c r="K112">
        <f t="shared" si="12"/>
        <v>123</v>
      </c>
      <c r="L112" t="str">
        <f t="shared" si="11"/>
        <v>:0200DC0057507B</v>
      </c>
      <c r="N112" t="str">
        <f t="shared" si="13"/>
        <v>tileConsoleGn8:   +tileDef 110, TERMIN_ADDR, 7, TERMIN_PAL, 0</v>
      </c>
    </row>
    <row r="113" spans="1:14" x14ac:dyDescent="0.25">
      <c r="A113">
        <v>111</v>
      </c>
      <c r="B113" t="s">
        <v>127</v>
      </c>
      <c r="C113" t="s">
        <v>20</v>
      </c>
      <c r="D113">
        <v>0</v>
      </c>
      <c r="G113">
        <f t="shared" si="7"/>
        <v>5</v>
      </c>
      <c r="H113">
        <f t="shared" si="8"/>
        <v>222</v>
      </c>
      <c r="I113">
        <f t="shared" si="9"/>
        <v>80</v>
      </c>
      <c r="J113">
        <f t="shared" si="10"/>
        <v>80</v>
      </c>
      <c r="K113">
        <f t="shared" si="12"/>
        <v>128</v>
      </c>
      <c r="L113" t="str">
        <f t="shared" si="11"/>
        <v>:0200DE00505080</v>
      </c>
      <c r="N113" t="str">
        <f t="shared" si="13"/>
        <v>tileConsoleRd1:   +tileDef 111, TERMIN_ADDR, 0, TERMIN_PAL, 0</v>
      </c>
    </row>
    <row r="114" spans="1:14" x14ac:dyDescent="0.25">
      <c r="A114">
        <v>112</v>
      </c>
      <c r="B114" t="s">
        <v>128</v>
      </c>
      <c r="C114" t="s">
        <v>20</v>
      </c>
      <c r="D114">
        <v>1</v>
      </c>
      <c r="G114">
        <f t="shared" si="7"/>
        <v>5</v>
      </c>
      <c r="H114">
        <f t="shared" si="8"/>
        <v>224</v>
      </c>
      <c r="I114">
        <f t="shared" si="9"/>
        <v>81</v>
      </c>
      <c r="J114">
        <f t="shared" si="10"/>
        <v>80</v>
      </c>
      <c r="K114">
        <f t="shared" si="12"/>
        <v>125</v>
      </c>
      <c r="L114" t="str">
        <f t="shared" si="11"/>
        <v>:0200E00051507D</v>
      </c>
      <c r="N114" t="str">
        <f t="shared" si="13"/>
        <v>tileConsoleRd2:   +tileDef 112, TERMIN_ADDR, 1, TERMIN_PAL, 0</v>
      </c>
    </row>
    <row r="115" spans="1:14" x14ac:dyDescent="0.25">
      <c r="A115">
        <v>113</v>
      </c>
      <c r="B115" t="s">
        <v>129</v>
      </c>
      <c r="C115" t="s">
        <v>20</v>
      </c>
      <c r="D115">
        <v>2</v>
      </c>
      <c r="G115">
        <f t="shared" si="7"/>
        <v>5</v>
      </c>
      <c r="H115">
        <f t="shared" si="8"/>
        <v>226</v>
      </c>
      <c r="I115">
        <f t="shared" si="9"/>
        <v>82</v>
      </c>
      <c r="J115">
        <f t="shared" si="10"/>
        <v>80</v>
      </c>
      <c r="K115">
        <f t="shared" si="12"/>
        <v>122</v>
      </c>
      <c r="L115" t="str">
        <f t="shared" si="11"/>
        <v>:0200E20052507A</v>
      </c>
      <c r="N115" t="str">
        <f t="shared" si="13"/>
        <v>tileConsoleRd3:   +tileDef 113, TERMIN_ADDR, 2, TERMIN_PAL, 0</v>
      </c>
    </row>
    <row r="116" spans="1:14" x14ac:dyDescent="0.25">
      <c r="A116">
        <v>114</v>
      </c>
      <c r="B116" t="s">
        <v>130</v>
      </c>
      <c r="C116" t="s">
        <v>20</v>
      </c>
      <c r="D116">
        <v>3</v>
      </c>
      <c r="G116">
        <f t="shared" si="7"/>
        <v>5</v>
      </c>
      <c r="H116">
        <f t="shared" si="8"/>
        <v>228</v>
      </c>
      <c r="I116">
        <f t="shared" si="9"/>
        <v>83</v>
      </c>
      <c r="J116">
        <f t="shared" si="10"/>
        <v>80</v>
      </c>
      <c r="K116">
        <f t="shared" si="12"/>
        <v>119</v>
      </c>
      <c r="L116" t="str">
        <f t="shared" si="11"/>
        <v>:0200E400535077</v>
      </c>
      <c r="N116" t="str">
        <f t="shared" si="13"/>
        <v>tileConsoleRd4:   +tileDef 114, TERMIN_ADDR, 3, TERMIN_PAL, 0</v>
      </c>
    </row>
    <row r="117" spans="1:14" x14ac:dyDescent="0.25">
      <c r="A117">
        <v>115</v>
      </c>
      <c r="B117" t="s">
        <v>131</v>
      </c>
      <c r="C117" t="s">
        <v>20</v>
      </c>
      <c r="D117">
        <v>4</v>
      </c>
      <c r="G117">
        <f t="shared" si="7"/>
        <v>5</v>
      </c>
      <c r="H117">
        <f t="shared" si="8"/>
        <v>230</v>
      </c>
      <c r="I117">
        <f t="shared" si="9"/>
        <v>84</v>
      </c>
      <c r="J117">
        <f t="shared" si="10"/>
        <v>80</v>
      </c>
      <c r="K117">
        <f t="shared" si="12"/>
        <v>116</v>
      </c>
      <c r="L117" t="str">
        <f t="shared" si="11"/>
        <v>:0200E600545074</v>
      </c>
      <c r="N117" t="str">
        <f t="shared" si="13"/>
        <v>tileConsoleRd5:   +tileDef 115, TERMIN_ADDR, 4, TERMIN_PAL, 0</v>
      </c>
    </row>
    <row r="118" spans="1:14" x14ac:dyDescent="0.25">
      <c r="A118">
        <v>116</v>
      </c>
      <c r="B118" t="s">
        <v>132</v>
      </c>
      <c r="C118" t="s">
        <v>20</v>
      </c>
      <c r="D118">
        <v>5</v>
      </c>
      <c r="G118">
        <f t="shared" si="7"/>
        <v>5</v>
      </c>
      <c r="H118">
        <f t="shared" si="8"/>
        <v>232</v>
      </c>
      <c r="I118">
        <f t="shared" si="9"/>
        <v>85</v>
      </c>
      <c r="J118">
        <f t="shared" si="10"/>
        <v>80</v>
      </c>
      <c r="K118">
        <f t="shared" si="12"/>
        <v>113</v>
      </c>
      <c r="L118" t="str">
        <f t="shared" si="11"/>
        <v>:0200E800555071</v>
      </c>
      <c r="N118" t="str">
        <f t="shared" si="13"/>
        <v>tileConsoleRd6:   +tileDef 116, TERMIN_ADDR, 5, TERMIN_PAL, 0</v>
      </c>
    </row>
    <row r="119" spans="1:14" x14ac:dyDescent="0.25">
      <c r="A119">
        <v>117</v>
      </c>
      <c r="B119" t="s">
        <v>133</v>
      </c>
      <c r="C119" t="s">
        <v>20</v>
      </c>
      <c r="D119">
        <v>6</v>
      </c>
      <c r="G119">
        <f t="shared" si="7"/>
        <v>5</v>
      </c>
      <c r="H119">
        <f t="shared" si="8"/>
        <v>234</v>
      </c>
      <c r="I119">
        <f t="shared" si="9"/>
        <v>86</v>
      </c>
      <c r="J119">
        <f t="shared" si="10"/>
        <v>80</v>
      </c>
      <c r="K119">
        <f t="shared" si="12"/>
        <v>110</v>
      </c>
      <c r="L119" t="str">
        <f t="shared" si="11"/>
        <v>:0200EA0056506E</v>
      </c>
      <c r="N119" t="str">
        <f t="shared" si="13"/>
        <v>tileConsoleRd7:   +tileDef 117, TERMIN_ADDR, 6, TERMIN_PAL, 0</v>
      </c>
    </row>
    <row r="120" spans="1:14" x14ac:dyDescent="0.25">
      <c r="A120">
        <v>118</v>
      </c>
      <c r="B120" t="s">
        <v>134</v>
      </c>
      <c r="C120" t="s">
        <v>20</v>
      </c>
      <c r="D120">
        <v>7</v>
      </c>
      <c r="G120">
        <f t="shared" si="7"/>
        <v>5</v>
      </c>
      <c r="H120">
        <f t="shared" si="8"/>
        <v>236</v>
      </c>
      <c r="I120">
        <f t="shared" si="9"/>
        <v>87</v>
      </c>
      <c r="J120">
        <f t="shared" si="10"/>
        <v>80</v>
      </c>
      <c r="K120">
        <f t="shared" si="12"/>
        <v>107</v>
      </c>
      <c r="L120" t="str">
        <f t="shared" si="11"/>
        <v>:0200EC0057506B</v>
      </c>
      <c r="N120" t="str">
        <f t="shared" si="13"/>
        <v>tileConsoleRd8:   +tileDef 118, TERMIN_ADDR, 7, TERMIN_PAL, 0</v>
      </c>
    </row>
    <row r="121" spans="1:14" x14ac:dyDescent="0.25">
      <c r="A121">
        <v>119</v>
      </c>
      <c r="B121" t="s">
        <v>135</v>
      </c>
      <c r="C121" t="s">
        <v>22</v>
      </c>
      <c r="D121">
        <v>0</v>
      </c>
      <c r="G121">
        <f t="shared" si="7"/>
        <v>8</v>
      </c>
      <c r="H121">
        <f t="shared" si="8"/>
        <v>238</v>
      </c>
      <c r="I121">
        <f t="shared" si="9"/>
        <v>128</v>
      </c>
      <c r="J121">
        <f t="shared" si="10"/>
        <v>128</v>
      </c>
      <c r="K121">
        <f t="shared" si="12"/>
        <v>16</v>
      </c>
      <c r="L121" t="str">
        <f t="shared" si="11"/>
        <v>:0200EE00808010</v>
      </c>
      <c r="N121" t="str">
        <f t="shared" si="13"/>
        <v>tileElectron1:    +tileDef 119, ELECTR_ADDR, 0, ELECTR_PAL, 0</v>
      </c>
    </row>
    <row r="122" spans="1:14" x14ac:dyDescent="0.25">
      <c r="A122">
        <v>120</v>
      </c>
      <c r="B122" t="s">
        <v>136</v>
      </c>
      <c r="C122" t="s">
        <v>22</v>
      </c>
      <c r="D122">
        <v>1</v>
      </c>
      <c r="G122">
        <f t="shared" si="7"/>
        <v>8</v>
      </c>
      <c r="H122">
        <f t="shared" si="8"/>
        <v>240</v>
      </c>
      <c r="I122">
        <f t="shared" si="9"/>
        <v>129</v>
      </c>
      <c r="J122">
        <f t="shared" si="10"/>
        <v>128</v>
      </c>
      <c r="K122">
        <f t="shared" si="12"/>
        <v>13</v>
      </c>
      <c r="L122" t="str">
        <f t="shared" si="11"/>
        <v>:0200F00081800D</v>
      </c>
      <c r="N122" t="str">
        <f t="shared" si="13"/>
        <v>tileElectron2:    +tileDef 120, ELECTR_ADDR, 1, ELECTR_PAL, 0</v>
      </c>
    </row>
    <row r="123" spans="1:14" x14ac:dyDescent="0.25">
      <c r="A123">
        <v>121</v>
      </c>
      <c r="B123" t="s">
        <v>137</v>
      </c>
      <c r="C123" t="s">
        <v>22</v>
      </c>
      <c r="D123">
        <v>2</v>
      </c>
      <c r="G123">
        <f t="shared" si="7"/>
        <v>8</v>
      </c>
      <c r="H123">
        <f t="shared" si="8"/>
        <v>242</v>
      </c>
      <c r="I123">
        <f t="shared" si="9"/>
        <v>130</v>
      </c>
      <c r="J123">
        <f t="shared" si="10"/>
        <v>128</v>
      </c>
      <c r="K123">
        <f t="shared" si="12"/>
        <v>10</v>
      </c>
      <c r="L123" t="str">
        <f t="shared" si="11"/>
        <v>:0200F20082800A</v>
      </c>
      <c r="N123" t="str">
        <f t="shared" si="13"/>
        <v>tileElectron3:    +tileDef 121, ELECTR_ADDR, 2, ELECTR_PAL, 0</v>
      </c>
    </row>
    <row r="124" spans="1:14" x14ac:dyDescent="0.25">
      <c r="A124">
        <v>122</v>
      </c>
      <c r="B124" t="s">
        <v>138</v>
      </c>
      <c r="C124" t="s">
        <v>22</v>
      </c>
      <c r="D124">
        <v>3</v>
      </c>
      <c r="G124">
        <f t="shared" si="7"/>
        <v>8</v>
      </c>
      <c r="H124">
        <f t="shared" si="8"/>
        <v>244</v>
      </c>
      <c r="I124">
        <f t="shared" si="9"/>
        <v>131</v>
      </c>
      <c r="J124">
        <f t="shared" si="10"/>
        <v>128</v>
      </c>
      <c r="K124">
        <f t="shared" si="12"/>
        <v>7</v>
      </c>
      <c r="L124" t="str">
        <f t="shared" si="11"/>
        <v>:0200F400838007</v>
      </c>
      <c r="N124" t="str">
        <f t="shared" si="13"/>
        <v>tileElectron4:    +tileDef 122, ELECTR_ADDR, 3, ELECTR_PAL, 0</v>
      </c>
    </row>
    <row r="125" spans="1:14" x14ac:dyDescent="0.25">
      <c r="A125">
        <v>123</v>
      </c>
      <c r="B125" t="s">
        <v>139</v>
      </c>
      <c r="C125" t="s">
        <v>22</v>
      </c>
      <c r="D125">
        <v>4</v>
      </c>
      <c r="G125">
        <f t="shared" ref="G125:G184" si="14">IF(C125="static",0,IF(C125="podizo",1,IF(C125="murphy",2,IF(C125="infotr",3,IF(C125="sniksn",4,IF(C125="termin",5,IF(C125="bugbas",6,IF(C125="explod",7,IF(C125="electr",8,"Err")))))))))</f>
        <v>8</v>
      </c>
      <c r="H125">
        <f t="shared" ref="H125:H184" si="15">A125*2</f>
        <v>246</v>
      </c>
      <c r="I125">
        <f t="shared" ref="I125:I184" si="16">G125*16+D125</f>
        <v>132</v>
      </c>
      <c r="J125">
        <f t="shared" ref="J125:J184" si="17">IF(E125,4,0)+IF(F125,8,0)+(G125*16)</f>
        <v>128</v>
      </c>
      <c r="K125">
        <f t="shared" si="12"/>
        <v>4</v>
      </c>
      <c r="L125" t="str">
        <f t="shared" ref="L125:L184" si="18">":02"&amp;DEC2HEX(H125,4)&amp;"00"&amp;DEC2HEX(I125,2)&amp;DEC2HEX(J125,2)&amp;DEC2HEX(K125,2)</f>
        <v>:0200F600848004</v>
      </c>
      <c r="N125" t="str">
        <f t="shared" si="13"/>
        <v>tileElectron5:    +tileDef 123, ELECTR_ADDR, 4, ELECTR_PAL, 0</v>
      </c>
    </row>
    <row r="126" spans="1:14" x14ac:dyDescent="0.25">
      <c r="A126">
        <v>124</v>
      </c>
      <c r="B126" t="s">
        <v>140</v>
      </c>
      <c r="C126" t="s">
        <v>22</v>
      </c>
      <c r="D126">
        <v>5</v>
      </c>
      <c r="G126">
        <f t="shared" si="14"/>
        <v>8</v>
      </c>
      <c r="H126">
        <f t="shared" si="15"/>
        <v>248</v>
      </c>
      <c r="I126">
        <f t="shared" si="16"/>
        <v>133</v>
      </c>
      <c r="J126">
        <f t="shared" si="17"/>
        <v>128</v>
      </c>
      <c r="K126">
        <f t="shared" ref="K126:K184" si="19">256-MOD(MOD(H126,256)+INT(H126/256)+I126+J126+2,256)</f>
        <v>1</v>
      </c>
      <c r="L126" t="str">
        <f t="shared" si="18"/>
        <v>:0200F800858001</v>
      </c>
      <c r="N126" t="str">
        <f t="shared" si="13"/>
        <v>tileElectron6:    +tileDef 124, ELECTR_ADDR, 5, ELECTR_PAL, 0</v>
      </c>
    </row>
    <row r="127" spans="1:14" x14ac:dyDescent="0.25">
      <c r="A127">
        <v>125</v>
      </c>
      <c r="B127" t="s">
        <v>141</v>
      </c>
      <c r="C127" t="s">
        <v>22</v>
      </c>
      <c r="D127">
        <v>6</v>
      </c>
      <c r="G127">
        <f t="shared" si="14"/>
        <v>8</v>
      </c>
      <c r="H127">
        <f t="shared" si="15"/>
        <v>250</v>
      </c>
      <c r="I127">
        <f t="shared" si="16"/>
        <v>134</v>
      </c>
      <c r="J127">
        <f t="shared" si="17"/>
        <v>128</v>
      </c>
      <c r="K127">
        <f t="shared" si="19"/>
        <v>254</v>
      </c>
      <c r="L127" t="str">
        <f t="shared" si="18"/>
        <v>:0200FA008680FE</v>
      </c>
      <c r="N127" t="str">
        <f t="shared" si="13"/>
        <v>tileElectron7:    +tileDef 125, ELECTR_ADDR, 6, ELECTR_PAL, 0</v>
      </c>
    </row>
    <row r="128" spans="1:14" x14ac:dyDescent="0.25">
      <c r="A128">
        <v>126</v>
      </c>
      <c r="B128" t="s">
        <v>142</v>
      </c>
      <c r="C128" t="s">
        <v>22</v>
      </c>
      <c r="D128">
        <v>7</v>
      </c>
      <c r="G128">
        <f t="shared" si="14"/>
        <v>8</v>
      </c>
      <c r="H128">
        <f t="shared" si="15"/>
        <v>252</v>
      </c>
      <c r="I128">
        <f t="shared" si="16"/>
        <v>135</v>
      </c>
      <c r="J128">
        <f t="shared" si="17"/>
        <v>128</v>
      </c>
      <c r="K128">
        <f t="shared" si="19"/>
        <v>251</v>
      </c>
      <c r="L128" t="str">
        <f t="shared" si="18"/>
        <v>:0200FC008780FB</v>
      </c>
      <c r="N128" t="str">
        <f t="shared" si="13"/>
        <v>tileElectron8:    +tileDef 126, ELECTR_ADDR, 7, ELECTR_PAL, 0</v>
      </c>
    </row>
    <row r="129" spans="1:14" x14ac:dyDescent="0.25">
      <c r="A129">
        <v>127</v>
      </c>
      <c r="B129" t="s">
        <v>143</v>
      </c>
      <c r="C129" t="s">
        <v>23</v>
      </c>
      <c r="D129">
        <v>0</v>
      </c>
      <c r="G129">
        <f t="shared" si="14"/>
        <v>4</v>
      </c>
      <c r="H129">
        <f t="shared" si="15"/>
        <v>254</v>
      </c>
      <c r="I129">
        <f t="shared" si="16"/>
        <v>64</v>
      </c>
      <c r="J129">
        <f t="shared" si="17"/>
        <v>64</v>
      </c>
      <c r="K129">
        <f t="shared" si="19"/>
        <v>128</v>
      </c>
      <c r="L129" t="str">
        <f t="shared" si="18"/>
        <v>:0200FE00404080</v>
      </c>
      <c r="N129" t="str">
        <f t="shared" si="13"/>
        <v>tileSnikUp1:      +tileDef 127, SNIKSN_ADDR, 0, SNIKSN_PAL, 0</v>
      </c>
    </row>
    <row r="130" spans="1:14" x14ac:dyDescent="0.25">
      <c r="A130">
        <v>128</v>
      </c>
      <c r="B130" t="s">
        <v>144</v>
      </c>
      <c r="C130" t="s">
        <v>23</v>
      </c>
      <c r="D130">
        <v>0</v>
      </c>
      <c r="G130">
        <f t="shared" si="14"/>
        <v>4</v>
      </c>
      <c r="H130">
        <f t="shared" si="15"/>
        <v>256</v>
      </c>
      <c r="I130">
        <f t="shared" si="16"/>
        <v>64</v>
      </c>
      <c r="J130">
        <f t="shared" si="17"/>
        <v>64</v>
      </c>
      <c r="K130">
        <f t="shared" si="19"/>
        <v>125</v>
      </c>
      <c r="L130" t="str">
        <f t="shared" si="18"/>
        <v>:0201000040407D</v>
      </c>
      <c r="N130" t="str">
        <f t="shared" si="13"/>
        <v>tileSnikUp2:      +tileDef 128, SNIKSN_ADDR, 0, SNIKSN_PAL, 0</v>
      </c>
    </row>
    <row r="131" spans="1:14" x14ac:dyDescent="0.25">
      <c r="A131">
        <v>129</v>
      </c>
      <c r="B131" t="s">
        <v>145</v>
      </c>
      <c r="C131" t="s">
        <v>23</v>
      </c>
      <c r="D131">
        <v>0</v>
      </c>
      <c r="G131">
        <f t="shared" si="14"/>
        <v>4</v>
      </c>
      <c r="H131">
        <f t="shared" si="15"/>
        <v>258</v>
      </c>
      <c r="I131">
        <f t="shared" si="16"/>
        <v>64</v>
      </c>
      <c r="J131">
        <f t="shared" si="17"/>
        <v>64</v>
      </c>
      <c r="K131">
        <f t="shared" si="19"/>
        <v>123</v>
      </c>
      <c r="L131" t="str">
        <f t="shared" si="18"/>
        <v>:0201020040407B</v>
      </c>
      <c r="N131" t="str">
        <f t="shared" ref="N131:N194" si="20">"tile"&amp;B131&amp;":"&amp;REPT(" ",12-LEN(B131))&amp;" +tileDef "&amp;IF(A131&lt;100,IF(A131&lt;10,"  "," "),"")&amp;A131&amp;", " &amp;UPPER(C131)&amp;"_ADDR, " &amp;D131 &amp;", "&amp;UPPER(C131)&amp;"_PAL, " &amp; IF(E131,"TILE_FLIP_H" &amp; IF(F131," | TILE_FLIP_V",""),IF(F131,"TILE_FLIP_V","0"))</f>
        <v>tileSnikUp3:      +tileDef 129, SNIKSN_ADDR, 0, SNIKSN_PAL, 0</v>
      </c>
    </row>
    <row r="132" spans="1:14" x14ac:dyDescent="0.25">
      <c r="A132">
        <v>130</v>
      </c>
      <c r="B132" t="s">
        <v>146</v>
      </c>
      <c r="C132" t="s">
        <v>23</v>
      </c>
      <c r="D132">
        <v>5</v>
      </c>
      <c r="G132">
        <f t="shared" si="14"/>
        <v>4</v>
      </c>
      <c r="H132">
        <f t="shared" si="15"/>
        <v>260</v>
      </c>
      <c r="I132">
        <f t="shared" si="16"/>
        <v>69</v>
      </c>
      <c r="J132">
        <f t="shared" si="17"/>
        <v>64</v>
      </c>
      <c r="K132">
        <f t="shared" si="19"/>
        <v>116</v>
      </c>
      <c r="L132" t="str">
        <f t="shared" si="18"/>
        <v>:02010400454074</v>
      </c>
      <c r="N132" t="str">
        <f t="shared" si="20"/>
        <v>tileSnikUp4:      +tileDef 130, SNIKSN_ADDR, 5, SNIKSN_PAL, 0</v>
      </c>
    </row>
    <row r="133" spans="1:14" x14ac:dyDescent="0.25">
      <c r="A133">
        <v>131</v>
      </c>
      <c r="B133" t="s">
        <v>147</v>
      </c>
      <c r="C133" t="s">
        <v>23</v>
      </c>
      <c r="D133">
        <v>5</v>
      </c>
      <c r="G133">
        <f t="shared" si="14"/>
        <v>4</v>
      </c>
      <c r="H133">
        <f t="shared" si="15"/>
        <v>262</v>
      </c>
      <c r="I133">
        <f t="shared" si="16"/>
        <v>69</v>
      </c>
      <c r="J133">
        <f t="shared" si="17"/>
        <v>64</v>
      </c>
      <c r="K133">
        <f t="shared" si="19"/>
        <v>114</v>
      </c>
      <c r="L133" t="str">
        <f t="shared" si="18"/>
        <v>:02010600454072</v>
      </c>
      <c r="N133" t="str">
        <f t="shared" si="20"/>
        <v>tileSnikUp5:      +tileDef 131, SNIKSN_ADDR, 5, SNIKSN_PAL, 0</v>
      </c>
    </row>
    <row r="134" spans="1:14" x14ac:dyDescent="0.25">
      <c r="A134">
        <v>132</v>
      </c>
      <c r="B134" t="s">
        <v>148</v>
      </c>
      <c r="C134" t="s">
        <v>23</v>
      </c>
      <c r="D134">
        <v>4</v>
      </c>
      <c r="G134">
        <f t="shared" si="14"/>
        <v>4</v>
      </c>
      <c r="H134">
        <f t="shared" si="15"/>
        <v>264</v>
      </c>
      <c r="I134">
        <f t="shared" si="16"/>
        <v>68</v>
      </c>
      <c r="J134">
        <f t="shared" si="17"/>
        <v>64</v>
      </c>
      <c r="K134">
        <f t="shared" si="19"/>
        <v>113</v>
      </c>
      <c r="L134" t="str">
        <f t="shared" si="18"/>
        <v>:02010800444071</v>
      </c>
      <c r="N134" t="str">
        <f t="shared" si="20"/>
        <v>tileSnikUp6:      +tileDef 132, SNIKSN_ADDR, 4, SNIKSN_PAL, 0</v>
      </c>
    </row>
    <row r="135" spans="1:14" x14ac:dyDescent="0.25">
      <c r="A135">
        <v>133</v>
      </c>
      <c r="B135" t="s">
        <v>149</v>
      </c>
      <c r="C135" t="s">
        <v>23</v>
      </c>
      <c r="D135">
        <v>4</v>
      </c>
      <c r="G135">
        <f t="shared" si="14"/>
        <v>4</v>
      </c>
      <c r="H135">
        <f t="shared" si="15"/>
        <v>266</v>
      </c>
      <c r="I135">
        <f t="shared" si="16"/>
        <v>68</v>
      </c>
      <c r="J135">
        <f t="shared" si="17"/>
        <v>64</v>
      </c>
      <c r="K135">
        <f t="shared" si="19"/>
        <v>111</v>
      </c>
      <c r="L135" t="str">
        <f t="shared" si="18"/>
        <v>:02010A0044406F</v>
      </c>
      <c r="N135" t="str">
        <f t="shared" si="20"/>
        <v>tileSnikUp7:      +tileDef 133, SNIKSN_ADDR, 4, SNIKSN_PAL, 0</v>
      </c>
    </row>
    <row r="136" spans="1:14" x14ac:dyDescent="0.25">
      <c r="A136">
        <v>134</v>
      </c>
      <c r="B136" t="s">
        <v>150</v>
      </c>
      <c r="C136" t="s">
        <v>23</v>
      </c>
      <c r="D136">
        <v>3</v>
      </c>
      <c r="G136">
        <f t="shared" si="14"/>
        <v>4</v>
      </c>
      <c r="H136">
        <f t="shared" si="15"/>
        <v>268</v>
      </c>
      <c r="I136">
        <f t="shared" si="16"/>
        <v>67</v>
      </c>
      <c r="J136">
        <f t="shared" si="17"/>
        <v>64</v>
      </c>
      <c r="K136">
        <f t="shared" si="19"/>
        <v>110</v>
      </c>
      <c r="L136" t="str">
        <f t="shared" si="18"/>
        <v>:02010C0043406E</v>
      </c>
      <c r="N136" t="str">
        <f t="shared" si="20"/>
        <v>tileSnikUp8:      +tileDef 134, SNIKSN_ADDR, 3, SNIKSN_PAL, 0</v>
      </c>
    </row>
    <row r="137" spans="1:14" x14ac:dyDescent="0.25">
      <c r="A137">
        <v>135</v>
      </c>
      <c r="B137" t="s">
        <v>151</v>
      </c>
      <c r="C137" t="s">
        <v>23</v>
      </c>
      <c r="D137">
        <v>0</v>
      </c>
      <c r="F137">
        <v>1</v>
      </c>
      <c r="G137">
        <f t="shared" si="14"/>
        <v>4</v>
      </c>
      <c r="H137">
        <f t="shared" si="15"/>
        <v>270</v>
      </c>
      <c r="I137">
        <f t="shared" si="16"/>
        <v>64</v>
      </c>
      <c r="J137">
        <f t="shared" si="17"/>
        <v>72</v>
      </c>
      <c r="K137">
        <f t="shared" si="19"/>
        <v>103</v>
      </c>
      <c r="L137" t="str">
        <f t="shared" si="18"/>
        <v>:02010E00404867</v>
      </c>
      <c r="N137" t="str">
        <f t="shared" si="20"/>
        <v>tileSnikDn1:      +tileDef 135, SNIKSN_ADDR, 0, SNIKSN_PAL, TILE_FLIP_V</v>
      </c>
    </row>
    <row r="138" spans="1:14" x14ac:dyDescent="0.25">
      <c r="A138">
        <v>136</v>
      </c>
      <c r="B138" t="s">
        <v>152</v>
      </c>
      <c r="C138" t="s">
        <v>23</v>
      </c>
      <c r="D138">
        <v>0</v>
      </c>
      <c r="F138">
        <v>1</v>
      </c>
      <c r="G138">
        <f t="shared" si="14"/>
        <v>4</v>
      </c>
      <c r="H138">
        <f t="shared" si="15"/>
        <v>272</v>
      </c>
      <c r="I138">
        <f t="shared" si="16"/>
        <v>64</v>
      </c>
      <c r="J138">
        <f t="shared" si="17"/>
        <v>72</v>
      </c>
      <c r="K138">
        <f t="shared" si="19"/>
        <v>101</v>
      </c>
      <c r="L138" t="str">
        <f t="shared" si="18"/>
        <v>:02011000404865</v>
      </c>
      <c r="N138" t="str">
        <f t="shared" si="20"/>
        <v>tileSnikDn2:      +tileDef 136, SNIKSN_ADDR, 0, SNIKSN_PAL, TILE_FLIP_V</v>
      </c>
    </row>
    <row r="139" spans="1:14" x14ac:dyDescent="0.25">
      <c r="A139">
        <v>137</v>
      </c>
      <c r="B139" t="s">
        <v>153</v>
      </c>
      <c r="C139" t="s">
        <v>23</v>
      </c>
      <c r="D139">
        <v>0</v>
      </c>
      <c r="F139">
        <v>1</v>
      </c>
      <c r="G139">
        <f t="shared" si="14"/>
        <v>4</v>
      </c>
      <c r="H139">
        <f t="shared" si="15"/>
        <v>274</v>
      </c>
      <c r="I139">
        <f t="shared" si="16"/>
        <v>64</v>
      </c>
      <c r="J139">
        <f t="shared" si="17"/>
        <v>72</v>
      </c>
      <c r="K139">
        <f t="shared" si="19"/>
        <v>99</v>
      </c>
      <c r="L139" t="str">
        <f t="shared" si="18"/>
        <v>:02011200404863</v>
      </c>
      <c r="N139" t="str">
        <f t="shared" si="20"/>
        <v>tileSnikDn3:      +tileDef 137, SNIKSN_ADDR, 0, SNIKSN_PAL, TILE_FLIP_V</v>
      </c>
    </row>
    <row r="140" spans="1:14" x14ac:dyDescent="0.25">
      <c r="A140">
        <v>138</v>
      </c>
      <c r="B140" t="s">
        <v>154</v>
      </c>
      <c r="C140" t="s">
        <v>23</v>
      </c>
      <c r="D140">
        <v>4</v>
      </c>
      <c r="F140">
        <v>1</v>
      </c>
      <c r="G140">
        <f t="shared" si="14"/>
        <v>4</v>
      </c>
      <c r="H140">
        <f t="shared" si="15"/>
        <v>276</v>
      </c>
      <c r="I140">
        <f t="shared" si="16"/>
        <v>68</v>
      </c>
      <c r="J140">
        <f t="shared" si="17"/>
        <v>72</v>
      </c>
      <c r="K140">
        <f t="shared" si="19"/>
        <v>93</v>
      </c>
      <c r="L140" t="str">
        <f t="shared" si="18"/>
        <v>:0201140044485D</v>
      </c>
      <c r="N140" t="str">
        <f t="shared" si="20"/>
        <v>tileSnikDn4:      +tileDef 138, SNIKSN_ADDR, 4, SNIKSN_PAL, TILE_FLIP_V</v>
      </c>
    </row>
    <row r="141" spans="1:14" x14ac:dyDescent="0.25">
      <c r="A141">
        <v>139</v>
      </c>
      <c r="B141" t="s">
        <v>155</v>
      </c>
      <c r="C141" t="s">
        <v>23</v>
      </c>
      <c r="D141">
        <v>4</v>
      </c>
      <c r="F141">
        <v>1</v>
      </c>
      <c r="G141">
        <f t="shared" si="14"/>
        <v>4</v>
      </c>
      <c r="H141">
        <f t="shared" si="15"/>
        <v>278</v>
      </c>
      <c r="I141">
        <f t="shared" si="16"/>
        <v>68</v>
      </c>
      <c r="J141">
        <f t="shared" si="17"/>
        <v>72</v>
      </c>
      <c r="K141">
        <f t="shared" si="19"/>
        <v>91</v>
      </c>
      <c r="L141" t="str">
        <f t="shared" si="18"/>
        <v>:0201160044485B</v>
      </c>
      <c r="N141" t="str">
        <f t="shared" si="20"/>
        <v>tileSnikDn5:      +tileDef 139, SNIKSN_ADDR, 4, SNIKSN_PAL, TILE_FLIP_V</v>
      </c>
    </row>
    <row r="142" spans="1:14" x14ac:dyDescent="0.25">
      <c r="A142">
        <v>140</v>
      </c>
      <c r="B142" t="s">
        <v>156</v>
      </c>
      <c r="C142" t="s">
        <v>23</v>
      </c>
      <c r="D142">
        <v>5</v>
      </c>
      <c r="F142">
        <v>1</v>
      </c>
      <c r="G142">
        <f t="shared" si="14"/>
        <v>4</v>
      </c>
      <c r="H142">
        <f t="shared" si="15"/>
        <v>280</v>
      </c>
      <c r="I142">
        <f t="shared" si="16"/>
        <v>69</v>
      </c>
      <c r="J142">
        <f t="shared" si="17"/>
        <v>72</v>
      </c>
      <c r="K142">
        <f t="shared" si="19"/>
        <v>88</v>
      </c>
      <c r="L142" t="str">
        <f t="shared" si="18"/>
        <v>:02011800454858</v>
      </c>
      <c r="N142" t="str">
        <f t="shared" si="20"/>
        <v>tileSnikDn6:      +tileDef 140, SNIKSN_ADDR, 5, SNIKSN_PAL, TILE_FLIP_V</v>
      </c>
    </row>
    <row r="143" spans="1:14" x14ac:dyDescent="0.25">
      <c r="A143">
        <v>141</v>
      </c>
      <c r="B143" t="s">
        <v>157</v>
      </c>
      <c r="C143" t="s">
        <v>23</v>
      </c>
      <c r="D143">
        <v>5</v>
      </c>
      <c r="F143">
        <v>1</v>
      </c>
      <c r="G143">
        <f t="shared" si="14"/>
        <v>4</v>
      </c>
      <c r="H143">
        <f t="shared" si="15"/>
        <v>282</v>
      </c>
      <c r="I143">
        <f t="shared" si="16"/>
        <v>69</v>
      </c>
      <c r="J143">
        <f t="shared" si="17"/>
        <v>72</v>
      </c>
      <c r="K143">
        <f t="shared" si="19"/>
        <v>86</v>
      </c>
      <c r="L143" t="str">
        <f t="shared" si="18"/>
        <v>:02011A00454856</v>
      </c>
      <c r="N143" t="str">
        <f t="shared" si="20"/>
        <v>tileSnikDn7:      +tileDef 141, SNIKSN_ADDR, 5, SNIKSN_PAL, TILE_FLIP_V</v>
      </c>
    </row>
    <row r="144" spans="1:14" x14ac:dyDescent="0.25">
      <c r="A144">
        <v>142</v>
      </c>
      <c r="B144" t="s">
        <v>158</v>
      </c>
      <c r="C144" t="s">
        <v>23</v>
      </c>
      <c r="D144">
        <v>3</v>
      </c>
      <c r="F144">
        <v>1</v>
      </c>
      <c r="G144">
        <f t="shared" si="14"/>
        <v>4</v>
      </c>
      <c r="H144">
        <f t="shared" si="15"/>
        <v>284</v>
      </c>
      <c r="I144">
        <f t="shared" si="16"/>
        <v>67</v>
      </c>
      <c r="J144">
        <f t="shared" si="17"/>
        <v>72</v>
      </c>
      <c r="K144">
        <f t="shared" si="19"/>
        <v>86</v>
      </c>
      <c r="L144" t="str">
        <f t="shared" si="18"/>
        <v>:02011C00434856</v>
      </c>
      <c r="N144" t="str">
        <f t="shared" si="20"/>
        <v>tileSnikDn8:      +tileDef 142, SNIKSN_ADDR, 3, SNIKSN_PAL, TILE_FLIP_V</v>
      </c>
    </row>
    <row r="145" spans="1:14" x14ac:dyDescent="0.25">
      <c r="A145">
        <v>143</v>
      </c>
      <c r="B145" t="s">
        <v>159</v>
      </c>
      <c r="C145" t="s">
        <v>7</v>
      </c>
      <c r="D145">
        <v>4</v>
      </c>
      <c r="G145">
        <f t="shared" si="14"/>
        <v>2</v>
      </c>
      <c r="H145">
        <f t="shared" si="15"/>
        <v>286</v>
      </c>
      <c r="I145">
        <f t="shared" si="16"/>
        <v>36</v>
      </c>
      <c r="J145">
        <f t="shared" si="17"/>
        <v>32</v>
      </c>
      <c r="K145">
        <f t="shared" si="19"/>
        <v>155</v>
      </c>
      <c r="L145" t="str">
        <f t="shared" si="18"/>
        <v>:02011E0024209B</v>
      </c>
      <c r="N145" t="str">
        <f t="shared" si="20"/>
        <v>tileMurphyLeft1:  +tileDef 143, MURPHY_ADDR, 4, MURPHY_PAL, 0</v>
      </c>
    </row>
    <row r="146" spans="1:14" x14ac:dyDescent="0.25">
      <c r="A146">
        <v>144</v>
      </c>
      <c r="B146" t="s">
        <v>160</v>
      </c>
      <c r="C146" t="s">
        <v>7</v>
      </c>
      <c r="D146">
        <v>4</v>
      </c>
      <c r="G146">
        <f t="shared" si="14"/>
        <v>2</v>
      </c>
      <c r="H146">
        <f t="shared" si="15"/>
        <v>288</v>
      </c>
      <c r="I146">
        <f t="shared" si="16"/>
        <v>36</v>
      </c>
      <c r="J146">
        <f t="shared" si="17"/>
        <v>32</v>
      </c>
      <c r="K146">
        <f t="shared" si="19"/>
        <v>153</v>
      </c>
      <c r="L146" t="str">
        <f t="shared" si="18"/>
        <v>:02012000242099</v>
      </c>
      <c r="N146" t="str">
        <f t="shared" si="20"/>
        <v>tileMurphyLeft2:  +tileDef 144, MURPHY_ADDR, 4, MURPHY_PAL, 0</v>
      </c>
    </row>
    <row r="147" spans="1:14" x14ac:dyDescent="0.25">
      <c r="A147">
        <v>145</v>
      </c>
      <c r="B147" t="s">
        <v>161</v>
      </c>
      <c r="C147" t="s">
        <v>7</v>
      </c>
      <c r="D147">
        <v>4</v>
      </c>
      <c r="G147">
        <f t="shared" si="14"/>
        <v>2</v>
      </c>
      <c r="H147">
        <f t="shared" si="15"/>
        <v>290</v>
      </c>
      <c r="I147">
        <f t="shared" si="16"/>
        <v>36</v>
      </c>
      <c r="J147">
        <f t="shared" si="17"/>
        <v>32</v>
      </c>
      <c r="K147">
        <f t="shared" si="19"/>
        <v>151</v>
      </c>
      <c r="L147" t="str">
        <f t="shared" si="18"/>
        <v>:02012200242097</v>
      </c>
      <c r="N147" t="str">
        <f t="shared" si="20"/>
        <v>tileMurphyLeft3:  +tileDef 145, MURPHY_ADDR, 4, MURPHY_PAL, 0</v>
      </c>
    </row>
    <row r="148" spans="1:14" x14ac:dyDescent="0.25">
      <c r="A148">
        <v>146</v>
      </c>
      <c r="B148" t="s">
        <v>162</v>
      </c>
      <c r="C148" t="s">
        <v>7</v>
      </c>
      <c r="D148">
        <v>4</v>
      </c>
      <c r="G148">
        <f t="shared" si="14"/>
        <v>2</v>
      </c>
      <c r="H148">
        <f t="shared" si="15"/>
        <v>292</v>
      </c>
      <c r="I148">
        <f t="shared" si="16"/>
        <v>36</v>
      </c>
      <c r="J148">
        <f t="shared" si="17"/>
        <v>32</v>
      </c>
      <c r="K148">
        <f t="shared" si="19"/>
        <v>149</v>
      </c>
      <c r="L148" t="str">
        <f t="shared" si="18"/>
        <v>:02012400242095</v>
      </c>
      <c r="N148" t="str">
        <f t="shared" si="20"/>
        <v>tileMurphyLeft4:  +tileDef 146, MURPHY_ADDR, 4, MURPHY_PAL, 0</v>
      </c>
    </row>
    <row r="149" spans="1:14" x14ac:dyDescent="0.25">
      <c r="A149">
        <v>147</v>
      </c>
      <c r="B149" t="s">
        <v>163</v>
      </c>
      <c r="C149" t="s">
        <v>7</v>
      </c>
      <c r="D149">
        <v>2</v>
      </c>
      <c r="G149">
        <f t="shared" si="14"/>
        <v>2</v>
      </c>
      <c r="H149">
        <f t="shared" si="15"/>
        <v>294</v>
      </c>
      <c r="I149">
        <f t="shared" si="16"/>
        <v>34</v>
      </c>
      <c r="J149">
        <f t="shared" si="17"/>
        <v>32</v>
      </c>
      <c r="K149">
        <f t="shared" si="19"/>
        <v>149</v>
      </c>
      <c r="L149" t="str">
        <f t="shared" si="18"/>
        <v>:02012600222095</v>
      </c>
      <c r="N149" t="str">
        <f t="shared" si="20"/>
        <v>tileMurphyLeft5:  +tileDef 147, MURPHY_ADDR, 2, MURPHY_PAL, 0</v>
      </c>
    </row>
    <row r="150" spans="1:14" x14ac:dyDescent="0.25">
      <c r="A150">
        <v>148</v>
      </c>
      <c r="B150" t="s">
        <v>164</v>
      </c>
      <c r="C150" t="s">
        <v>7</v>
      </c>
      <c r="D150">
        <v>2</v>
      </c>
      <c r="G150">
        <f t="shared" si="14"/>
        <v>2</v>
      </c>
      <c r="H150">
        <f t="shared" si="15"/>
        <v>296</v>
      </c>
      <c r="I150">
        <f t="shared" si="16"/>
        <v>34</v>
      </c>
      <c r="J150">
        <f t="shared" si="17"/>
        <v>32</v>
      </c>
      <c r="K150">
        <f t="shared" si="19"/>
        <v>147</v>
      </c>
      <c r="L150" t="str">
        <f t="shared" si="18"/>
        <v>:02012800222093</v>
      </c>
      <c r="N150" t="str">
        <f t="shared" si="20"/>
        <v>tileMurphyLeft6:  +tileDef 148, MURPHY_ADDR, 2, MURPHY_PAL, 0</v>
      </c>
    </row>
    <row r="151" spans="1:14" x14ac:dyDescent="0.25">
      <c r="A151">
        <v>149</v>
      </c>
      <c r="B151" t="s">
        <v>165</v>
      </c>
      <c r="C151" t="s">
        <v>7</v>
      </c>
      <c r="D151">
        <v>1</v>
      </c>
      <c r="G151">
        <f t="shared" si="14"/>
        <v>2</v>
      </c>
      <c r="H151">
        <f t="shared" si="15"/>
        <v>298</v>
      </c>
      <c r="I151">
        <f t="shared" si="16"/>
        <v>33</v>
      </c>
      <c r="J151">
        <f t="shared" si="17"/>
        <v>32</v>
      </c>
      <c r="K151">
        <f t="shared" si="19"/>
        <v>146</v>
      </c>
      <c r="L151" t="str">
        <f t="shared" si="18"/>
        <v>:02012A00212092</v>
      </c>
      <c r="N151" t="str">
        <f t="shared" si="20"/>
        <v>tileMurphyLeft7:  +tileDef 149, MURPHY_ADDR, 1, MURPHY_PAL, 0</v>
      </c>
    </row>
    <row r="152" spans="1:14" x14ac:dyDescent="0.25">
      <c r="A152">
        <v>150</v>
      </c>
      <c r="B152" t="s">
        <v>166</v>
      </c>
      <c r="C152" t="s">
        <v>7</v>
      </c>
      <c r="D152">
        <v>1</v>
      </c>
      <c r="G152">
        <f t="shared" si="14"/>
        <v>2</v>
      </c>
      <c r="H152">
        <f t="shared" si="15"/>
        <v>300</v>
      </c>
      <c r="I152">
        <f t="shared" si="16"/>
        <v>33</v>
      </c>
      <c r="J152">
        <f t="shared" si="17"/>
        <v>32</v>
      </c>
      <c r="K152">
        <f t="shared" si="19"/>
        <v>144</v>
      </c>
      <c r="L152" t="str">
        <f t="shared" si="18"/>
        <v>:02012C00212090</v>
      </c>
      <c r="N152" t="str">
        <f t="shared" si="20"/>
        <v>tileMurphyLeft8:  +tileDef 150, MURPHY_ADDR, 1, MURPHY_PAL, 0</v>
      </c>
    </row>
    <row r="153" spans="1:14" x14ac:dyDescent="0.25">
      <c r="A153">
        <v>151</v>
      </c>
      <c r="B153" t="s">
        <v>167</v>
      </c>
      <c r="C153" t="s">
        <v>7</v>
      </c>
      <c r="D153">
        <v>4</v>
      </c>
      <c r="E153">
        <v>1</v>
      </c>
      <c r="G153">
        <f t="shared" si="14"/>
        <v>2</v>
      </c>
      <c r="H153">
        <f t="shared" si="15"/>
        <v>302</v>
      </c>
      <c r="I153">
        <f t="shared" si="16"/>
        <v>36</v>
      </c>
      <c r="J153">
        <f t="shared" si="17"/>
        <v>36</v>
      </c>
      <c r="K153">
        <f t="shared" si="19"/>
        <v>135</v>
      </c>
      <c r="L153" t="str">
        <f t="shared" si="18"/>
        <v>:02012E00242487</v>
      </c>
      <c r="N153" t="str">
        <f t="shared" si="20"/>
        <v>tileMurphyRight1: +tileDef 151, MURPHY_ADDR, 4, MURPHY_PAL, TILE_FLIP_H</v>
      </c>
    </row>
    <row r="154" spans="1:14" x14ac:dyDescent="0.25">
      <c r="A154">
        <v>152</v>
      </c>
      <c r="B154" t="s">
        <v>168</v>
      </c>
      <c r="C154" t="s">
        <v>7</v>
      </c>
      <c r="D154">
        <v>4</v>
      </c>
      <c r="E154">
        <v>1</v>
      </c>
      <c r="G154">
        <f t="shared" si="14"/>
        <v>2</v>
      </c>
      <c r="H154">
        <f t="shared" si="15"/>
        <v>304</v>
      </c>
      <c r="I154">
        <f t="shared" si="16"/>
        <v>36</v>
      </c>
      <c r="J154">
        <f t="shared" si="17"/>
        <v>36</v>
      </c>
      <c r="K154">
        <f t="shared" si="19"/>
        <v>133</v>
      </c>
      <c r="L154" t="str">
        <f t="shared" si="18"/>
        <v>:02013000242485</v>
      </c>
      <c r="N154" t="str">
        <f t="shared" si="20"/>
        <v>tileMurphyRight2: +tileDef 152, MURPHY_ADDR, 4, MURPHY_PAL, TILE_FLIP_H</v>
      </c>
    </row>
    <row r="155" spans="1:14" x14ac:dyDescent="0.25">
      <c r="A155">
        <v>153</v>
      </c>
      <c r="B155" t="s">
        <v>169</v>
      </c>
      <c r="C155" t="s">
        <v>7</v>
      </c>
      <c r="D155">
        <v>4</v>
      </c>
      <c r="E155">
        <v>1</v>
      </c>
      <c r="G155">
        <f t="shared" si="14"/>
        <v>2</v>
      </c>
      <c r="H155">
        <f t="shared" si="15"/>
        <v>306</v>
      </c>
      <c r="I155">
        <f t="shared" si="16"/>
        <v>36</v>
      </c>
      <c r="J155">
        <f t="shared" si="17"/>
        <v>36</v>
      </c>
      <c r="K155">
        <f t="shared" si="19"/>
        <v>131</v>
      </c>
      <c r="L155" t="str">
        <f t="shared" si="18"/>
        <v>:02013200242483</v>
      </c>
      <c r="N155" t="str">
        <f t="shared" si="20"/>
        <v>tileMurphyRight3: +tileDef 153, MURPHY_ADDR, 4, MURPHY_PAL, TILE_FLIP_H</v>
      </c>
    </row>
    <row r="156" spans="1:14" x14ac:dyDescent="0.25">
      <c r="A156">
        <v>154</v>
      </c>
      <c r="B156" t="s">
        <v>170</v>
      </c>
      <c r="C156" t="s">
        <v>7</v>
      </c>
      <c r="D156">
        <v>4</v>
      </c>
      <c r="E156">
        <v>1</v>
      </c>
      <c r="G156">
        <f t="shared" si="14"/>
        <v>2</v>
      </c>
      <c r="H156">
        <f t="shared" si="15"/>
        <v>308</v>
      </c>
      <c r="I156">
        <f t="shared" si="16"/>
        <v>36</v>
      </c>
      <c r="J156">
        <f t="shared" si="17"/>
        <v>36</v>
      </c>
      <c r="K156">
        <f t="shared" si="19"/>
        <v>129</v>
      </c>
      <c r="L156" t="str">
        <f t="shared" si="18"/>
        <v>:02013400242481</v>
      </c>
      <c r="N156" t="str">
        <f t="shared" si="20"/>
        <v>tileMurphyRight4: +tileDef 154, MURPHY_ADDR, 4, MURPHY_PAL, TILE_FLIP_H</v>
      </c>
    </row>
    <row r="157" spans="1:14" x14ac:dyDescent="0.25">
      <c r="A157">
        <v>155</v>
      </c>
      <c r="B157" t="s">
        <v>171</v>
      </c>
      <c r="C157" t="s">
        <v>7</v>
      </c>
      <c r="D157">
        <v>2</v>
      </c>
      <c r="E157">
        <v>1</v>
      </c>
      <c r="G157">
        <f t="shared" si="14"/>
        <v>2</v>
      </c>
      <c r="H157">
        <f t="shared" si="15"/>
        <v>310</v>
      </c>
      <c r="I157">
        <f t="shared" si="16"/>
        <v>34</v>
      </c>
      <c r="J157">
        <f t="shared" si="17"/>
        <v>36</v>
      </c>
      <c r="K157">
        <f t="shared" si="19"/>
        <v>129</v>
      </c>
      <c r="L157" t="str">
        <f t="shared" si="18"/>
        <v>:02013600222481</v>
      </c>
      <c r="N157" t="str">
        <f t="shared" si="20"/>
        <v>tileMurphyRight5: +tileDef 155, MURPHY_ADDR, 2, MURPHY_PAL, TILE_FLIP_H</v>
      </c>
    </row>
    <row r="158" spans="1:14" x14ac:dyDescent="0.25">
      <c r="A158">
        <v>156</v>
      </c>
      <c r="B158" t="s">
        <v>172</v>
      </c>
      <c r="C158" t="s">
        <v>7</v>
      </c>
      <c r="D158">
        <v>2</v>
      </c>
      <c r="E158">
        <v>1</v>
      </c>
      <c r="G158">
        <f t="shared" si="14"/>
        <v>2</v>
      </c>
      <c r="H158">
        <f t="shared" si="15"/>
        <v>312</v>
      </c>
      <c r="I158">
        <f t="shared" si="16"/>
        <v>34</v>
      </c>
      <c r="J158">
        <f t="shared" si="17"/>
        <v>36</v>
      </c>
      <c r="K158">
        <f t="shared" si="19"/>
        <v>127</v>
      </c>
      <c r="L158" t="str">
        <f t="shared" si="18"/>
        <v>:0201380022247F</v>
      </c>
      <c r="N158" t="str">
        <f t="shared" si="20"/>
        <v>tileMurphyRight6: +tileDef 156, MURPHY_ADDR, 2, MURPHY_PAL, TILE_FLIP_H</v>
      </c>
    </row>
    <row r="159" spans="1:14" x14ac:dyDescent="0.25">
      <c r="A159">
        <v>157</v>
      </c>
      <c r="B159" t="s">
        <v>173</v>
      </c>
      <c r="C159" t="s">
        <v>7</v>
      </c>
      <c r="D159">
        <v>1</v>
      </c>
      <c r="E159">
        <v>1</v>
      </c>
      <c r="G159">
        <f t="shared" si="14"/>
        <v>2</v>
      </c>
      <c r="H159">
        <f t="shared" si="15"/>
        <v>314</v>
      </c>
      <c r="I159">
        <f t="shared" si="16"/>
        <v>33</v>
      </c>
      <c r="J159">
        <f t="shared" si="17"/>
        <v>36</v>
      </c>
      <c r="K159">
        <f t="shared" si="19"/>
        <v>126</v>
      </c>
      <c r="L159" t="str">
        <f t="shared" si="18"/>
        <v>:02013A0021247E</v>
      </c>
      <c r="N159" t="str">
        <f t="shared" si="20"/>
        <v>tileMurphyRight7: +tileDef 157, MURPHY_ADDR, 1, MURPHY_PAL, TILE_FLIP_H</v>
      </c>
    </row>
    <row r="160" spans="1:14" x14ac:dyDescent="0.25">
      <c r="A160">
        <v>158</v>
      </c>
      <c r="B160" t="s">
        <v>174</v>
      </c>
      <c r="C160" t="s">
        <v>7</v>
      </c>
      <c r="D160">
        <v>1</v>
      </c>
      <c r="E160">
        <v>1</v>
      </c>
      <c r="G160">
        <f t="shared" si="14"/>
        <v>2</v>
      </c>
      <c r="H160">
        <f t="shared" si="15"/>
        <v>316</v>
      </c>
      <c r="I160">
        <f t="shared" si="16"/>
        <v>33</v>
      </c>
      <c r="J160">
        <f t="shared" si="17"/>
        <v>36</v>
      </c>
      <c r="K160">
        <f t="shared" si="19"/>
        <v>124</v>
      </c>
      <c r="L160" t="str">
        <f t="shared" si="18"/>
        <v>:02013C0021247C</v>
      </c>
      <c r="N160" t="str">
        <f t="shared" si="20"/>
        <v>tileMurphyRight8: +tileDef 158, MURPHY_ADDR, 1, MURPHY_PAL, TILE_FLIP_H</v>
      </c>
    </row>
    <row r="161" spans="1:14" x14ac:dyDescent="0.25">
      <c r="A161">
        <v>159</v>
      </c>
      <c r="B161" t="s">
        <v>175</v>
      </c>
      <c r="C161" t="s">
        <v>12</v>
      </c>
      <c r="D161">
        <v>16</v>
      </c>
      <c r="G161">
        <f t="shared" si="14"/>
        <v>1</v>
      </c>
      <c r="H161">
        <f t="shared" si="15"/>
        <v>318</v>
      </c>
      <c r="I161">
        <f t="shared" si="16"/>
        <v>32</v>
      </c>
      <c r="J161">
        <f t="shared" si="17"/>
        <v>16</v>
      </c>
      <c r="K161">
        <f t="shared" si="19"/>
        <v>143</v>
      </c>
      <c r="L161" t="str">
        <f t="shared" si="18"/>
        <v>:02013E0020108F</v>
      </c>
      <c r="N161" t="str">
        <f t="shared" si="20"/>
        <v>tileZonkRoll1:    +tileDef 159, PODIZO_ADDR, 16, PODIZO_PAL, 0</v>
      </c>
    </row>
    <row r="162" spans="1:14" x14ac:dyDescent="0.25">
      <c r="A162">
        <v>160</v>
      </c>
      <c r="B162" t="s">
        <v>176</v>
      </c>
      <c r="C162" t="s">
        <v>12</v>
      </c>
      <c r="D162">
        <v>15</v>
      </c>
      <c r="G162">
        <f t="shared" si="14"/>
        <v>1</v>
      </c>
      <c r="H162">
        <f t="shared" si="15"/>
        <v>320</v>
      </c>
      <c r="I162">
        <f t="shared" si="16"/>
        <v>31</v>
      </c>
      <c r="J162">
        <f t="shared" si="17"/>
        <v>16</v>
      </c>
      <c r="K162">
        <f t="shared" si="19"/>
        <v>142</v>
      </c>
      <c r="L162" t="str">
        <f t="shared" si="18"/>
        <v>:020140001F108E</v>
      </c>
      <c r="N162" t="str">
        <f t="shared" si="20"/>
        <v>tileZonkRoll2:    +tileDef 160, PODIZO_ADDR, 15, PODIZO_PAL, 0</v>
      </c>
    </row>
    <row r="163" spans="1:14" x14ac:dyDescent="0.25">
      <c r="A163">
        <v>161</v>
      </c>
      <c r="B163" t="s">
        <v>177</v>
      </c>
      <c r="C163" t="s">
        <v>12</v>
      </c>
      <c r="D163">
        <v>16</v>
      </c>
      <c r="E163">
        <v>1</v>
      </c>
      <c r="G163">
        <f t="shared" si="14"/>
        <v>1</v>
      </c>
      <c r="H163">
        <f t="shared" si="15"/>
        <v>322</v>
      </c>
      <c r="I163">
        <f t="shared" si="16"/>
        <v>32</v>
      </c>
      <c r="J163">
        <f t="shared" si="17"/>
        <v>20</v>
      </c>
      <c r="K163">
        <f t="shared" si="19"/>
        <v>135</v>
      </c>
      <c r="L163" t="str">
        <f t="shared" si="18"/>
        <v>:02014200201487</v>
      </c>
      <c r="N163" t="str">
        <f t="shared" si="20"/>
        <v>tileZonkRoll3:    +tileDef 161, PODIZO_ADDR, 16, PODIZO_PAL, TILE_FLIP_H</v>
      </c>
    </row>
    <row r="164" spans="1:14" x14ac:dyDescent="0.25">
      <c r="A164">
        <v>162</v>
      </c>
      <c r="B164" t="s">
        <v>178</v>
      </c>
      <c r="C164" t="s">
        <v>12</v>
      </c>
      <c r="D164">
        <v>14</v>
      </c>
      <c r="G164">
        <f t="shared" si="14"/>
        <v>1</v>
      </c>
      <c r="H164">
        <f t="shared" si="15"/>
        <v>324</v>
      </c>
      <c r="I164">
        <f t="shared" si="16"/>
        <v>30</v>
      </c>
      <c r="J164">
        <f t="shared" si="17"/>
        <v>16</v>
      </c>
      <c r="K164">
        <f t="shared" si="19"/>
        <v>139</v>
      </c>
      <c r="L164" t="str">
        <f t="shared" si="18"/>
        <v>:020144001E108B</v>
      </c>
      <c r="N164" t="str">
        <f t="shared" si="20"/>
        <v>tileZonkRoll4:    +tileDef 162, PODIZO_ADDR, 14, PODIZO_PAL, 0</v>
      </c>
    </row>
    <row r="165" spans="1:14" x14ac:dyDescent="0.25">
      <c r="A165">
        <v>163</v>
      </c>
      <c r="B165" t="s">
        <v>179</v>
      </c>
      <c r="C165" t="s">
        <v>12</v>
      </c>
      <c r="D165">
        <v>16</v>
      </c>
      <c r="G165">
        <f t="shared" si="14"/>
        <v>1</v>
      </c>
      <c r="H165">
        <f t="shared" si="15"/>
        <v>326</v>
      </c>
      <c r="I165">
        <f t="shared" si="16"/>
        <v>32</v>
      </c>
      <c r="J165">
        <f t="shared" si="17"/>
        <v>16</v>
      </c>
      <c r="K165">
        <f t="shared" si="19"/>
        <v>135</v>
      </c>
      <c r="L165" t="str">
        <f t="shared" si="18"/>
        <v>:02014600201087</v>
      </c>
      <c r="N165" t="str">
        <f t="shared" si="20"/>
        <v>tileZonkRoll5:    +tileDef 163, PODIZO_ADDR, 16, PODIZO_PAL, 0</v>
      </c>
    </row>
    <row r="166" spans="1:14" x14ac:dyDescent="0.25">
      <c r="A166">
        <v>164</v>
      </c>
      <c r="B166" t="s">
        <v>180</v>
      </c>
      <c r="C166" t="s">
        <v>12</v>
      </c>
      <c r="D166">
        <v>15</v>
      </c>
      <c r="G166">
        <f t="shared" si="14"/>
        <v>1</v>
      </c>
      <c r="H166">
        <f t="shared" si="15"/>
        <v>328</v>
      </c>
      <c r="I166">
        <f t="shared" si="16"/>
        <v>31</v>
      </c>
      <c r="J166">
        <f t="shared" si="17"/>
        <v>16</v>
      </c>
      <c r="K166">
        <f t="shared" si="19"/>
        <v>134</v>
      </c>
      <c r="L166" t="str">
        <f t="shared" si="18"/>
        <v>:020148001F1086</v>
      </c>
      <c r="N166" t="str">
        <f t="shared" si="20"/>
        <v>tileZonkRoll6:    +tileDef 164, PODIZO_ADDR, 15, PODIZO_PAL, 0</v>
      </c>
    </row>
    <row r="167" spans="1:14" x14ac:dyDescent="0.25">
      <c r="A167">
        <v>165</v>
      </c>
      <c r="B167" t="s">
        <v>181</v>
      </c>
      <c r="C167" t="s">
        <v>12</v>
      </c>
      <c r="D167">
        <v>16</v>
      </c>
      <c r="E167">
        <v>1</v>
      </c>
      <c r="G167">
        <f t="shared" si="14"/>
        <v>1</v>
      </c>
      <c r="H167">
        <f t="shared" si="15"/>
        <v>330</v>
      </c>
      <c r="I167">
        <f t="shared" si="16"/>
        <v>32</v>
      </c>
      <c r="J167">
        <f t="shared" si="17"/>
        <v>20</v>
      </c>
      <c r="K167">
        <f t="shared" si="19"/>
        <v>127</v>
      </c>
      <c r="L167" t="str">
        <f t="shared" si="18"/>
        <v>:02014A0020147F</v>
      </c>
      <c r="N167" t="str">
        <f t="shared" si="20"/>
        <v>tileZonkRoll7:    +tileDef 165, PODIZO_ADDR, 16, PODIZO_PAL, TILE_FLIP_H</v>
      </c>
    </row>
    <row r="168" spans="1:14" x14ac:dyDescent="0.25">
      <c r="A168">
        <v>166</v>
      </c>
      <c r="B168" t="s">
        <v>182</v>
      </c>
      <c r="C168" t="s">
        <v>12</v>
      </c>
      <c r="D168">
        <v>14</v>
      </c>
      <c r="G168">
        <f t="shared" si="14"/>
        <v>1</v>
      </c>
      <c r="H168">
        <f t="shared" si="15"/>
        <v>332</v>
      </c>
      <c r="I168">
        <f t="shared" si="16"/>
        <v>30</v>
      </c>
      <c r="J168">
        <f t="shared" si="17"/>
        <v>16</v>
      </c>
      <c r="K168">
        <f t="shared" si="19"/>
        <v>131</v>
      </c>
      <c r="L168" t="str">
        <f t="shared" si="18"/>
        <v>:02014C001E1083</v>
      </c>
      <c r="N168" t="str">
        <f t="shared" si="20"/>
        <v>tileZonkRoll8:    +tileDef 166, PODIZO_ADDR, 14, PODIZO_PAL, 0</v>
      </c>
    </row>
    <row r="169" spans="1:14" x14ac:dyDescent="0.25">
      <c r="A169">
        <v>167</v>
      </c>
      <c r="B169" t="s">
        <v>183</v>
      </c>
      <c r="C169" t="s">
        <v>24</v>
      </c>
      <c r="D169">
        <v>1</v>
      </c>
      <c r="G169">
        <f t="shared" si="14"/>
        <v>3</v>
      </c>
      <c r="H169">
        <f t="shared" si="15"/>
        <v>334</v>
      </c>
      <c r="I169">
        <f t="shared" si="16"/>
        <v>49</v>
      </c>
      <c r="J169">
        <f t="shared" si="17"/>
        <v>48</v>
      </c>
      <c r="K169">
        <f t="shared" si="19"/>
        <v>78</v>
      </c>
      <c r="L169" t="str">
        <f t="shared" si="18"/>
        <v>:02014E0031304E</v>
      </c>
      <c r="N169" t="str">
        <f t="shared" si="20"/>
        <v>tileInfoRoll1:    +tileDef 167, INFOTR_ADDR, 1, INFOTR_PAL, 0</v>
      </c>
    </row>
    <row r="170" spans="1:14" x14ac:dyDescent="0.25">
      <c r="A170">
        <v>168</v>
      </c>
      <c r="B170" t="s">
        <v>184</v>
      </c>
      <c r="C170" t="s">
        <v>24</v>
      </c>
      <c r="D170">
        <v>2</v>
      </c>
      <c r="G170">
        <f t="shared" si="14"/>
        <v>3</v>
      </c>
      <c r="H170">
        <f t="shared" si="15"/>
        <v>336</v>
      </c>
      <c r="I170">
        <f t="shared" si="16"/>
        <v>50</v>
      </c>
      <c r="J170">
        <f t="shared" si="17"/>
        <v>48</v>
      </c>
      <c r="K170">
        <f t="shared" si="19"/>
        <v>75</v>
      </c>
      <c r="L170" t="str">
        <f t="shared" si="18"/>
        <v>:0201500032304B</v>
      </c>
      <c r="N170" t="str">
        <f t="shared" si="20"/>
        <v>tileInfoRoll2:    +tileDef 168, INFOTR_ADDR, 2, INFOTR_PAL, 0</v>
      </c>
    </row>
    <row r="171" spans="1:14" x14ac:dyDescent="0.25">
      <c r="A171">
        <v>169</v>
      </c>
      <c r="B171" t="s">
        <v>185</v>
      </c>
      <c r="C171" t="s">
        <v>24</v>
      </c>
      <c r="D171">
        <v>3</v>
      </c>
      <c r="G171">
        <f t="shared" si="14"/>
        <v>3</v>
      </c>
      <c r="H171">
        <f t="shared" si="15"/>
        <v>338</v>
      </c>
      <c r="I171">
        <f t="shared" si="16"/>
        <v>51</v>
      </c>
      <c r="J171">
        <f t="shared" si="17"/>
        <v>48</v>
      </c>
      <c r="K171">
        <f t="shared" si="19"/>
        <v>72</v>
      </c>
      <c r="L171" t="str">
        <f t="shared" si="18"/>
        <v>:02015200333048</v>
      </c>
      <c r="N171" t="str">
        <f t="shared" si="20"/>
        <v>tileInfoRoll3:    +tileDef 169, INFOTR_ADDR, 3, INFOTR_PAL, 0</v>
      </c>
    </row>
    <row r="172" spans="1:14" x14ac:dyDescent="0.25">
      <c r="A172">
        <v>170</v>
      </c>
      <c r="B172" t="s">
        <v>186</v>
      </c>
      <c r="C172" t="s">
        <v>24</v>
      </c>
      <c r="D172">
        <v>4</v>
      </c>
      <c r="G172">
        <f t="shared" si="14"/>
        <v>3</v>
      </c>
      <c r="H172">
        <f t="shared" si="15"/>
        <v>340</v>
      </c>
      <c r="I172">
        <f t="shared" si="16"/>
        <v>52</v>
      </c>
      <c r="J172">
        <f t="shared" si="17"/>
        <v>48</v>
      </c>
      <c r="K172">
        <f t="shared" si="19"/>
        <v>69</v>
      </c>
      <c r="L172" t="str">
        <f t="shared" si="18"/>
        <v>:02015400343045</v>
      </c>
      <c r="N172" t="str">
        <f t="shared" si="20"/>
        <v>tileInfoRoll4:    +tileDef 170, INFOTR_ADDR, 4, INFOTR_PAL, 0</v>
      </c>
    </row>
    <row r="173" spans="1:14" x14ac:dyDescent="0.25">
      <c r="A173">
        <v>171</v>
      </c>
      <c r="B173" t="s">
        <v>187</v>
      </c>
      <c r="C173" t="s">
        <v>24</v>
      </c>
      <c r="D173">
        <v>1</v>
      </c>
      <c r="E173">
        <v>1</v>
      </c>
      <c r="F173">
        <v>1</v>
      </c>
      <c r="G173">
        <f t="shared" si="14"/>
        <v>3</v>
      </c>
      <c r="H173">
        <f t="shared" si="15"/>
        <v>342</v>
      </c>
      <c r="I173">
        <f t="shared" si="16"/>
        <v>49</v>
      </c>
      <c r="J173">
        <f t="shared" si="17"/>
        <v>60</v>
      </c>
      <c r="K173">
        <f t="shared" si="19"/>
        <v>58</v>
      </c>
      <c r="L173" t="str">
        <f t="shared" si="18"/>
        <v>:02015600313C3A</v>
      </c>
      <c r="N173" t="str">
        <f t="shared" si="20"/>
        <v>tileInfoRoll5:    +tileDef 171, INFOTR_ADDR, 1, INFOTR_PAL, TILE_FLIP_H | TILE_FLIP_V</v>
      </c>
    </row>
    <row r="174" spans="1:14" x14ac:dyDescent="0.25">
      <c r="A174">
        <v>172</v>
      </c>
      <c r="B174" t="s">
        <v>188</v>
      </c>
      <c r="C174" t="s">
        <v>24</v>
      </c>
      <c r="D174">
        <v>2</v>
      </c>
      <c r="E174">
        <v>1</v>
      </c>
      <c r="F174">
        <v>1</v>
      </c>
      <c r="G174">
        <f t="shared" si="14"/>
        <v>3</v>
      </c>
      <c r="H174">
        <f t="shared" si="15"/>
        <v>344</v>
      </c>
      <c r="I174">
        <f t="shared" si="16"/>
        <v>50</v>
      </c>
      <c r="J174">
        <f t="shared" si="17"/>
        <v>60</v>
      </c>
      <c r="K174">
        <f t="shared" si="19"/>
        <v>55</v>
      </c>
      <c r="L174" t="str">
        <f t="shared" si="18"/>
        <v>:02015800323C37</v>
      </c>
      <c r="N174" t="str">
        <f t="shared" si="20"/>
        <v>tileInfoRoll6:    +tileDef 172, INFOTR_ADDR, 2, INFOTR_PAL, TILE_FLIP_H | TILE_FLIP_V</v>
      </c>
    </row>
    <row r="175" spans="1:14" x14ac:dyDescent="0.25">
      <c r="A175">
        <v>173</v>
      </c>
      <c r="B175" t="s">
        <v>189</v>
      </c>
      <c r="C175" t="s">
        <v>24</v>
      </c>
      <c r="D175">
        <v>3</v>
      </c>
      <c r="E175">
        <v>1</v>
      </c>
      <c r="F175">
        <v>1</v>
      </c>
      <c r="G175">
        <f t="shared" si="14"/>
        <v>3</v>
      </c>
      <c r="H175">
        <f t="shared" si="15"/>
        <v>346</v>
      </c>
      <c r="I175">
        <f t="shared" si="16"/>
        <v>51</v>
      </c>
      <c r="J175">
        <f t="shared" si="17"/>
        <v>60</v>
      </c>
      <c r="K175">
        <f t="shared" si="19"/>
        <v>52</v>
      </c>
      <c r="L175" t="str">
        <f t="shared" si="18"/>
        <v>:02015A00333C34</v>
      </c>
      <c r="N175" t="str">
        <f t="shared" si="20"/>
        <v>tileInfoRoll7:    +tileDef 173, INFOTR_ADDR, 3, INFOTR_PAL, TILE_FLIP_H | TILE_FLIP_V</v>
      </c>
    </row>
    <row r="176" spans="1:14" x14ac:dyDescent="0.25">
      <c r="A176">
        <v>174</v>
      </c>
      <c r="B176" t="s">
        <v>190</v>
      </c>
      <c r="C176" t="s">
        <v>24</v>
      </c>
      <c r="D176">
        <v>4</v>
      </c>
      <c r="E176">
        <v>1</v>
      </c>
      <c r="F176">
        <v>1</v>
      </c>
      <c r="G176">
        <f t="shared" si="14"/>
        <v>3</v>
      </c>
      <c r="H176">
        <f t="shared" si="15"/>
        <v>348</v>
      </c>
      <c r="I176">
        <f t="shared" si="16"/>
        <v>52</v>
      </c>
      <c r="J176">
        <f t="shared" si="17"/>
        <v>60</v>
      </c>
      <c r="K176">
        <f t="shared" si="19"/>
        <v>49</v>
      </c>
      <c r="L176" t="str">
        <f t="shared" si="18"/>
        <v>:02015C00343C31</v>
      </c>
      <c r="N176" t="str">
        <f t="shared" si="20"/>
        <v>tileInfoRoll8:    +tileDef 174, INFOTR_ADDR, 4, INFOTR_PAL, TILE_FLIP_H | TILE_FLIP_V</v>
      </c>
    </row>
    <row r="177" spans="1:14" x14ac:dyDescent="0.25">
      <c r="A177">
        <v>175</v>
      </c>
      <c r="B177" t="s">
        <v>191</v>
      </c>
      <c r="C177" t="s">
        <v>19</v>
      </c>
      <c r="D177">
        <v>16</v>
      </c>
      <c r="G177">
        <f t="shared" si="14"/>
        <v>0</v>
      </c>
      <c r="H177">
        <f t="shared" si="15"/>
        <v>350</v>
      </c>
      <c r="I177">
        <f t="shared" si="16"/>
        <v>16</v>
      </c>
      <c r="J177">
        <f t="shared" si="17"/>
        <v>0</v>
      </c>
      <c r="K177">
        <f t="shared" si="19"/>
        <v>143</v>
      </c>
      <c r="L177" t="str">
        <f t="shared" si="18"/>
        <v>:02015E0010008F</v>
      </c>
      <c r="N177" t="str">
        <f t="shared" si="20"/>
        <v>tileEdgeBr:       +tileDef 175, STATIC_ADDR, 16, STATIC_PAL, 0</v>
      </c>
    </row>
    <row r="178" spans="1:14" x14ac:dyDescent="0.25">
      <c r="A178">
        <v>176</v>
      </c>
      <c r="B178" t="s">
        <v>192</v>
      </c>
      <c r="C178" t="s">
        <v>19</v>
      </c>
      <c r="D178">
        <v>17</v>
      </c>
      <c r="G178">
        <f t="shared" si="14"/>
        <v>0</v>
      </c>
      <c r="H178">
        <f t="shared" si="15"/>
        <v>352</v>
      </c>
      <c r="I178">
        <f t="shared" si="16"/>
        <v>17</v>
      </c>
      <c r="J178">
        <f t="shared" si="17"/>
        <v>0</v>
      </c>
      <c r="K178">
        <f t="shared" si="19"/>
        <v>140</v>
      </c>
      <c r="L178" t="str">
        <f t="shared" si="18"/>
        <v>:0201600011008C</v>
      </c>
      <c r="N178" t="str">
        <f t="shared" si="20"/>
        <v>tileEdgeBl:       +tileDef 176, STATIC_ADDR, 17, STATIC_PAL, 0</v>
      </c>
    </row>
    <row r="179" spans="1:14" x14ac:dyDescent="0.25">
      <c r="A179">
        <v>177</v>
      </c>
      <c r="B179" t="s">
        <v>193</v>
      </c>
      <c r="C179" t="s">
        <v>19</v>
      </c>
      <c r="D179">
        <v>18</v>
      </c>
      <c r="G179">
        <f t="shared" si="14"/>
        <v>0</v>
      </c>
      <c r="H179">
        <f t="shared" si="15"/>
        <v>354</v>
      </c>
      <c r="I179">
        <f t="shared" si="16"/>
        <v>18</v>
      </c>
      <c r="J179">
        <f t="shared" si="17"/>
        <v>0</v>
      </c>
      <c r="K179">
        <f t="shared" si="19"/>
        <v>137</v>
      </c>
      <c r="L179" t="str">
        <f t="shared" si="18"/>
        <v>:02016200120089</v>
      </c>
      <c r="N179" t="str">
        <f t="shared" si="20"/>
        <v>tileEdgeTr:       +tileDef 177, STATIC_ADDR, 18, STATIC_PAL, 0</v>
      </c>
    </row>
    <row r="180" spans="1:14" x14ac:dyDescent="0.25">
      <c r="A180">
        <v>178</v>
      </c>
      <c r="B180" t="s">
        <v>194</v>
      </c>
      <c r="C180" t="s">
        <v>19</v>
      </c>
      <c r="D180">
        <v>19</v>
      </c>
      <c r="G180">
        <f t="shared" si="14"/>
        <v>0</v>
      </c>
      <c r="H180">
        <f t="shared" si="15"/>
        <v>356</v>
      </c>
      <c r="I180">
        <f t="shared" si="16"/>
        <v>19</v>
      </c>
      <c r="J180">
        <f t="shared" si="17"/>
        <v>0</v>
      </c>
      <c r="K180">
        <f t="shared" si="19"/>
        <v>134</v>
      </c>
      <c r="L180" t="str">
        <f t="shared" si="18"/>
        <v>:02016400130086</v>
      </c>
      <c r="N180" t="str">
        <f t="shared" si="20"/>
        <v>tileEdgeTl:       +tileDef 178, STATIC_ADDR, 19, STATIC_PAL, 0</v>
      </c>
    </row>
    <row r="181" spans="1:14" x14ac:dyDescent="0.25">
      <c r="A181">
        <v>179</v>
      </c>
      <c r="B181" t="s">
        <v>195</v>
      </c>
      <c r="C181" t="s">
        <v>19</v>
      </c>
      <c r="D181">
        <v>20</v>
      </c>
      <c r="G181">
        <f t="shared" si="14"/>
        <v>0</v>
      </c>
      <c r="H181">
        <f t="shared" si="15"/>
        <v>358</v>
      </c>
      <c r="I181">
        <f t="shared" si="16"/>
        <v>20</v>
      </c>
      <c r="J181">
        <f t="shared" si="17"/>
        <v>0</v>
      </c>
      <c r="K181">
        <f t="shared" si="19"/>
        <v>131</v>
      </c>
      <c r="L181" t="str">
        <f t="shared" si="18"/>
        <v>:02016600140083</v>
      </c>
      <c r="N181" t="str">
        <f t="shared" si="20"/>
        <v>tileEdgeR:        +tileDef 179, STATIC_ADDR, 20, STATIC_PAL, 0</v>
      </c>
    </row>
    <row r="182" spans="1:14" x14ac:dyDescent="0.25">
      <c r="A182">
        <v>180</v>
      </c>
      <c r="B182" t="s">
        <v>196</v>
      </c>
      <c r="C182" t="s">
        <v>19</v>
      </c>
      <c r="D182">
        <v>21</v>
      </c>
      <c r="G182">
        <f t="shared" si="14"/>
        <v>0</v>
      </c>
      <c r="H182">
        <f t="shared" si="15"/>
        <v>360</v>
      </c>
      <c r="I182">
        <f t="shared" si="16"/>
        <v>21</v>
      </c>
      <c r="J182">
        <f t="shared" si="17"/>
        <v>0</v>
      </c>
      <c r="K182">
        <f t="shared" si="19"/>
        <v>128</v>
      </c>
      <c r="L182" t="str">
        <f t="shared" si="18"/>
        <v>:02016800150080</v>
      </c>
      <c r="N182" t="str">
        <f t="shared" si="20"/>
        <v>tileEdgeL:        +tileDef 180, STATIC_ADDR, 21, STATIC_PAL, 0</v>
      </c>
    </row>
    <row r="183" spans="1:14" x14ac:dyDescent="0.25">
      <c r="A183">
        <v>181</v>
      </c>
      <c r="B183" t="s">
        <v>197</v>
      </c>
      <c r="C183" t="s">
        <v>19</v>
      </c>
      <c r="D183">
        <v>22</v>
      </c>
      <c r="G183">
        <f t="shared" si="14"/>
        <v>0</v>
      </c>
      <c r="H183">
        <f t="shared" si="15"/>
        <v>362</v>
      </c>
      <c r="I183">
        <f t="shared" si="16"/>
        <v>22</v>
      </c>
      <c r="J183">
        <f t="shared" si="17"/>
        <v>0</v>
      </c>
      <c r="K183">
        <f t="shared" si="19"/>
        <v>125</v>
      </c>
      <c r="L183" t="str">
        <f t="shared" si="18"/>
        <v>:02016A0016007D</v>
      </c>
      <c r="N183" t="str">
        <f t="shared" si="20"/>
        <v>tileEdgeB:        +tileDef 181, STATIC_ADDR, 22, STATIC_PAL, 0</v>
      </c>
    </row>
    <row r="184" spans="1:14" x14ac:dyDescent="0.25">
      <c r="A184">
        <v>182</v>
      </c>
      <c r="B184" t="s">
        <v>198</v>
      </c>
      <c r="C184" t="s">
        <v>19</v>
      </c>
      <c r="D184">
        <v>23</v>
      </c>
      <c r="G184">
        <f t="shared" si="14"/>
        <v>0</v>
      </c>
      <c r="H184">
        <f t="shared" si="15"/>
        <v>364</v>
      </c>
      <c r="I184">
        <f t="shared" si="16"/>
        <v>23</v>
      </c>
      <c r="J184">
        <f t="shared" si="17"/>
        <v>0</v>
      </c>
      <c r="K184">
        <f t="shared" si="19"/>
        <v>122</v>
      </c>
      <c r="L184" t="str">
        <f t="shared" si="18"/>
        <v>:02016C0017007A</v>
      </c>
      <c r="N184" t="str">
        <f t="shared" si="20"/>
        <v>tileEdgeT:        +tileDef 182, STATIC_ADDR, 23, STATIC_PAL, 0</v>
      </c>
    </row>
    <row r="185" spans="1:14" x14ac:dyDescent="0.25">
      <c r="A185">
        <v>183</v>
      </c>
      <c r="B185" t="s">
        <v>199</v>
      </c>
      <c r="C185" t="s">
        <v>23</v>
      </c>
      <c r="D185">
        <v>2</v>
      </c>
      <c r="G185">
        <f t="shared" ref="G185:G200" si="21">IF(C185="static",0,IF(C185="podizo",1,IF(C185="murphy",2,IF(C185="infotr",3,IF(C185="sniksn",4,IF(C185="termin",5,IF(C185="bugbas",6,IF(C185="explod",7,IF(C185="electr",8,"Err")))))))))</f>
        <v>4</v>
      </c>
      <c r="H185">
        <f t="shared" ref="H185:H200" si="22">A185*2</f>
        <v>366</v>
      </c>
      <c r="I185">
        <f t="shared" ref="I185:I200" si="23">G185*16+D185</f>
        <v>66</v>
      </c>
      <c r="J185">
        <f t="shared" ref="J185:J200" si="24">IF(E185,4,0)+IF(F185,8,0)+(G185*16)</f>
        <v>64</v>
      </c>
      <c r="K185">
        <f t="shared" ref="K185:K200" si="25">256-MOD(MOD(H185,256)+INT(H185/256)+I185+J185+2,256)</f>
        <v>13</v>
      </c>
      <c r="L185" t="str">
        <f t="shared" ref="L185:L200" si="26">":02"&amp;DEC2HEX(H185,4)&amp;"00"&amp;DEC2HEX(I185,2)&amp;DEC2HEX(J185,2)&amp;DEC2HEX(K185,2)</f>
        <v>:02016E0042400D</v>
      </c>
      <c r="N185" t="str">
        <f t="shared" si="20"/>
        <v>tileSnikLeft1:    +tileDef 183, SNIKSN_ADDR, 2, SNIKSN_PAL, 0</v>
      </c>
    </row>
    <row r="186" spans="1:14" x14ac:dyDescent="0.25">
      <c r="A186">
        <v>184</v>
      </c>
      <c r="B186" t="s">
        <v>200</v>
      </c>
      <c r="C186" t="s">
        <v>23</v>
      </c>
      <c r="D186">
        <v>5</v>
      </c>
      <c r="G186">
        <f t="shared" si="21"/>
        <v>4</v>
      </c>
      <c r="H186">
        <f t="shared" si="22"/>
        <v>368</v>
      </c>
      <c r="I186">
        <f t="shared" si="23"/>
        <v>69</v>
      </c>
      <c r="J186">
        <f t="shared" si="24"/>
        <v>64</v>
      </c>
      <c r="K186">
        <f t="shared" si="25"/>
        <v>8</v>
      </c>
      <c r="L186" t="str">
        <f t="shared" si="26"/>
        <v>:02017000454008</v>
      </c>
      <c r="N186" t="str">
        <f t="shared" si="20"/>
        <v>tileSnikLeft2:    +tileDef 184, SNIKSN_ADDR, 5, SNIKSN_PAL, 0</v>
      </c>
    </row>
    <row r="187" spans="1:14" x14ac:dyDescent="0.25">
      <c r="A187">
        <v>185</v>
      </c>
      <c r="B187" t="s">
        <v>201</v>
      </c>
      <c r="C187" t="s">
        <v>23</v>
      </c>
      <c r="D187">
        <v>6</v>
      </c>
      <c r="G187">
        <f t="shared" si="21"/>
        <v>4</v>
      </c>
      <c r="H187">
        <f t="shared" si="22"/>
        <v>370</v>
      </c>
      <c r="I187">
        <f t="shared" si="23"/>
        <v>70</v>
      </c>
      <c r="J187">
        <f t="shared" si="24"/>
        <v>64</v>
      </c>
      <c r="K187">
        <f t="shared" si="25"/>
        <v>5</v>
      </c>
      <c r="L187" t="str">
        <f t="shared" si="26"/>
        <v>:02017200464005</v>
      </c>
      <c r="N187" t="str">
        <f t="shared" si="20"/>
        <v>tileSnikLeft3:    +tileDef 185, SNIKSN_ADDR, 6, SNIKSN_PAL, 0</v>
      </c>
    </row>
    <row r="188" spans="1:14" x14ac:dyDescent="0.25">
      <c r="A188">
        <v>186</v>
      </c>
      <c r="B188" t="s">
        <v>202</v>
      </c>
      <c r="C188" t="s">
        <v>23</v>
      </c>
      <c r="D188">
        <v>7</v>
      </c>
      <c r="G188">
        <f t="shared" si="21"/>
        <v>4</v>
      </c>
      <c r="H188">
        <f t="shared" si="22"/>
        <v>372</v>
      </c>
      <c r="I188">
        <f t="shared" si="23"/>
        <v>71</v>
      </c>
      <c r="J188">
        <f t="shared" si="24"/>
        <v>64</v>
      </c>
      <c r="K188">
        <f t="shared" si="25"/>
        <v>2</v>
      </c>
      <c r="L188" t="str">
        <f t="shared" si="26"/>
        <v>:02017400474002</v>
      </c>
      <c r="N188" t="str">
        <f t="shared" si="20"/>
        <v>tileSnikLeft4:    +tileDef 186, SNIKSN_ADDR, 7, SNIKSN_PAL, 0</v>
      </c>
    </row>
    <row r="189" spans="1:14" x14ac:dyDescent="0.25">
      <c r="A189">
        <v>187</v>
      </c>
      <c r="B189" t="s">
        <v>203</v>
      </c>
      <c r="C189" t="s">
        <v>23</v>
      </c>
      <c r="D189">
        <v>7</v>
      </c>
      <c r="G189">
        <f t="shared" si="21"/>
        <v>4</v>
      </c>
      <c r="H189">
        <f t="shared" si="22"/>
        <v>374</v>
      </c>
      <c r="I189">
        <f t="shared" si="23"/>
        <v>71</v>
      </c>
      <c r="J189">
        <f t="shared" si="24"/>
        <v>64</v>
      </c>
      <c r="K189">
        <f t="shared" si="25"/>
        <v>256</v>
      </c>
      <c r="L189" t="e">
        <f t="shared" si="26"/>
        <v>#NUM!</v>
      </c>
      <c r="N189" t="str">
        <f t="shared" si="20"/>
        <v>tileSnikLeft5:    +tileDef 187, SNIKSN_ADDR, 7, SNIKSN_PAL, 0</v>
      </c>
    </row>
    <row r="190" spans="1:14" x14ac:dyDescent="0.25">
      <c r="A190">
        <v>188</v>
      </c>
      <c r="B190" t="s">
        <v>204</v>
      </c>
      <c r="C190" t="s">
        <v>23</v>
      </c>
      <c r="D190">
        <v>6</v>
      </c>
      <c r="G190">
        <f t="shared" si="21"/>
        <v>4</v>
      </c>
      <c r="H190">
        <f t="shared" si="22"/>
        <v>376</v>
      </c>
      <c r="I190">
        <f t="shared" si="23"/>
        <v>70</v>
      </c>
      <c r="J190">
        <f t="shared" si="24"/>
        <v>64</v>
      </c>
      <c r="K190">
        <f t="shared" si="25"/>
        <v>255</v>
      </c>
      <c r="L190" t="str">
        <f t="shared" si="26"/>
        <v>:020178004640FF</v>
      </c>
      <c r="N190" t="str">
        <f t="shared" si="20"/>
        <v>tileSnikLeft6:    +tileDef 188, SNIKSN_ADDR, 6, SNIKSN_PAL, 0</v>
      </c>
    </row>
    <row r="191" spans="1:14" x14ac:dyDescent="0.25">
      <c r="A191">
        <v>189</v>
      </c>
      <c r="B191" t="s">
        <v>205</v>
      </c>
      <c r="C191" t="s">
        <v>23</v>
      </c>
      <c r="D191">
        <v>5</v>
      </c>
      <c r="G191">
        <f t="shared" si="21"/>
        <v>4</v>
      </c>
      <c r="H191">
        <f t="shared" si="22"/>
        <v>378</v>
      </c>
      <c r="I191">
        <f t="shared" si="23"/>
        <v>69</v>
      </c>
      <c r="J191">
        <f t="shared" si="24"/>
        <v>64</v>
      </c>
      <c r="K191">
        <f t="shared" si="25"/>
        <v>254</v>
      </c>
      <c r="L191" t="str">
        <f t="shared" si="26"/>
        <v>:02017A004540FE</v>
      </c>
      <c r="N191" t="str">
        <f t="shared" si="20"/>
        <v>tileSnikLeft7:    +tileDef 189, SNIKSN_ADDR, 5, SNIKSN_PAL, 0</v>
      </c>
    </row>
    <row r="192" spans="1:14" x14ac:dyDescent="0.25">
      <c r="A192">
        <v>190</v>
      </c>
      <c r="B192" t="s">
        <v>206</v>
      </c>
      <c r="C192" t="s">
        <v>23</v>
      </c>
      <c r="D192">
        <v>2</v>
      </c>
      <c r="G192">
        <f t="shared" si="21"/>
        <v>4</v>
      </c>
      <c r="H192">
        <f t="shared" si="22"/>
        <v>380</v>
      </c>
      <c r="I192">
        <f t="shared" si="23"/>
        <v>66</v>
      </c>
      <c r="J192">
        <f t="shared" si="24"/>
        <v>64</v>
      </c>
      <c r="K192">
        <f t="shared" si="25"/>
        <v>255</v>
      </c>
      <c r="L192" t="str">
        <f t="shared" si="26"/>
        <v>:02017C004240FF</v>
      </c>
      <c r="N192" t="str">
        <f t="shared" si="20"/>
        <v>tileSnikLeft8:    +tileDef 190, SNIKSN_ADDR, 2, SNIKSN_PAL, 0</v>
      </c>
    </row>
    <row r="193" spans="1:14" x14ac:dyDescent="0.25">
      <c r="A193">
        <v>191</v>
      </c>
      <c r="B193" t="s">
        <v>207</v>
      </c>
      <c r="C193" t="s">
        <v>23</v>
      </c>
      <c r="D193">
        <v>2</v>
      </c>
      <c r="E193">
        <v>1</v>
      </c>
      <c r="G193">
        <f t="shared" si="21"/>
        <v>4</v>
      </c>
      <c r="H193">
        <f t="shared" si="22"/>
        <v>382</v>
      </c>
      <c r="I193">
        <f t="shared" si="23"/>
        <v>66</v>
      </c>
      <c r="J193">
        <f t="shared" si="24"/>
        <v>68</v>
      </c>
      <c r="K193">
        <f t="shared" si="25"/>
        <v>249</v>
      </c>
      <c r="L193" t="str">
        <f t="shared" si="26"/>
        <v>:02017E004244F9</v>
      </c>
      <c r="N193" t="str">
        <f t="shared" si="20"/>
        <v>tileSnikRight1:   +tileDef 191, SNIKSN_ADDR, 2, SNIKSN_PAL, TILE_FLIP_H</v>
      </c>
    </row>
    <row r="194" spans="1:14" x14ac:dyDescent="0.25">
      <c r="A194">
        <v>192</v>
      </c>
      <c r="B194" t="s">
        <v>208</v>
      </c>
      <c r="C194" t="s">
        <v>23</v>
      </c>
      <c r="D194">
        <v>5</v>
      </c>
      <c r="E194">
        <v>1</v>
      </c>
      <c r="G194">
        <f t="shared" si="21"/>
        <v>4</v>
      </c>
      <c r="H194">
        <f t="shared" si="22"/>
        <v>384</v>
      </c>
      <c r="I194">
        <f t="shared" si="23"/>
        <v>69</v>
      </c>
      <c r="J194">
        <f t="shared" si="24"/>
        <v>68</v>
      </c>
      <c r="K194">
        <f t="shared" si="25"/>
        <v>244</v>
      </c>
      <c r="L194" t="str">
        <f t="shared" si="26"/>
        <v>:020180004544F4</v>
      </c>
      <c r="N194" t="str">
        <f t="shared" si="20"/>
        <v>tileSnikRight2:   +tileDef 192, SNIKSN_ADDR, 5, SNIKSN_PAL, TILE_FLIP_H</v>
      </c>
    </row>
    <row r="195" spans="1:14" x14ac:dyDescent="0.25">
      <c r="A195">
        <v>193</v>
      </c>
      <c r="B195" t="s">
        <v>209</v>
      </c>
      <c r="C195" t="s">
        <v>23</v>
      </c>
      <c r="D195">
        <v>6</v>
      </c>
      <c r="E195">
        <v>1</v>
      </c>
      <c r="G195">
        <f t="shared" si="21"/>
        <v>4</v>
      </c>
      <c r="H195">
        <f t="shared" si="22"/>
        <v>386</v>
      </c>
      <c r="I195">
        <f t="shared" si="23"/>
        <v>70</v>
      </c>
      <c r="J195">
        <f t="shared" si="24"/>
        <v>68</v>
      </c>
      <c r="K195">
        <f t="shared" si="25"/>
        <v>241</v>
      </c>
      <c r="L195" t="str">
        <f t="shared" si="26"/>
        <v>:020182004644F1</v>
      </c>
      <c r="N195" t="str">
        <f t="shared" ref="N195:N200" si="27">"tile"&amp;B195&amp;":"&amp;REPT(" ",12-LEN(B195))&amp;" +tileDef "&amp;IF(A195&lt;100,IF(A195&lt;10,"  "," "),"")&amp;A195&amp;", " &amp;UPPER(C195)&amp;"_ADDR, " &amp;D195 &amp;", "&amp;UPPER(C195)&amp;"_PAL, " &amp; IF(E195,"TILE_FLIP_H" &amp; IF(F195," | TILE_FLIP_V",""),IF(F195,"TILE_FLIP_V","0"))</f>
        <v>tileSnikRight3:   +tileDef 193, SNIKSN_ADDR, 6, SNIKSN_PAL, TILE_FLIP_H</v>
      </c>
    </row>
    <row r="196" spans="1:14" x14ac:dyDescent="0.25">
      <c r="A196">
        <v>194</v>
      </c>
      <c r="B196" t="s">
        <v>210</v>
      </c>
      <c r="C196" t="s">
        <v>23</v>
      </c>
      <c r="D196">
        <v>7</v>
      </c>
      <c r="E196">
        <v>1</v>
      </c>
      <c r="G196">
        <f t="shared" si="21"/>
        <v>4</v>
      </c>
      <c r="H196">
        <f t="shared" si="22"/>
        <v>388</v>
      </c>
      <c r="I196">
        <f t="shared" si="23"/>
        <v>71</v>
      </c>
      <c r="J196">
        <f t="shared" si="24"/>
        <v>68</v>
      </c>
      <c r="K196">
        <f t="shared" si="25"/>
        <v>238</v>
      </c>
      <c r="L196" t="str">
        <f t="shared" si="26"/>
        <v>:020184004744EE</v>
      </c>
      <c r="N196" t="str">
        <f t="shared" si="27"/>
        <v>tileSnikRight4:   +tileDef 194, SNIKSN_ADDR, 7, SNIKSN_PAL, TILE_FLIP_H</v>
      </c>
    </row>
    <row r="197" spans="1:14" x14ac:dyDescent="0.25">
      <c r="A197">
        <v>195</v>
      </c>
      <c r="B197" t="s">
        <v>211</v>
      </c>
      <c r="C197" t="s">
        <v>23</v>
      </c>
      <c r="D197">
        <v>7</v>
      </c>
      <c r="E197">
        <v>1</v>
      </c>
      <c r="G197">
        <f t="shared" si="21"/>
        <v>4</v>
      </c>
      <c r="H197">
        <f t="shared" si="22"/>
        <v>390</v>
      </c>
      <c r="I197">
        <f t="shared" si="23"/>
        <v>71</v>
      </c>
      <c r="J197">
        <f t="shared" si="24"/>
        <v>68</v>
      </c>
      <c r="K197">
        <f t="shared" si="25"/>
        <v>236</v>
      </c>
      <c r="L197" t="str">
        <f t="shared" si="26"/>
        <v>:020186004744EC</v>
      </c>
      <c r="N197" t="str">
        <f t="shared" si="27"/>
        <v>tileSnikRight5:   +tileDef 195, SNIKSN_ADDR, 7, SNIKSN_PAL, TILE_FLIP_H</v>
      </c>
    </row>
    <row r="198" spans="1:14" x14ac:dyDescent="0.25">
      <c r="A198">
        <v>196</v>
      </c>
      <c r="B198" t="s">
        <v>212</v>
      </c>
      <c r="C198" t="s">
        <v>23</v>
      </c>
      <c r="D198">
        <v>6</v>
      </c>
      <c r="E198">
        <v>1</v>
      </c>
      <c r="G198">
        <f t="shared" si="21"/>
        <v>4</v>
      </c>
      <c r="H198">
        <f t="shared" si="22"/>
        <v>392</v>
      </c>
      <c r="I198">
        <f t="shared" si="23"/>
        <v>70</v>
      </c>
      <c r="J198">
        <f t="shared" si="24"/>
        <v>68</v>
      </c>
      <c r="K198">
        <f t="shared" si="25"/>
        <v>235</v>
      </c>
      <c r="L198" t="str">
        <f t="shared" si="26"/>
        <v>:020188004644EB</v>
      </c>
      <c r="N198" t="str">
        <f t="shared" si="27"/>
        <v>tileSnikRight6:   +tileDef 196, SNIKSN_ADDR, 6, SNIKSN_PAL, TILE_FLIP_H</v>
      </c>
    </row>
    <row r="199" spans="1:14" x14ac:dyDescent="0.25">
      <c r="A199">
        <v>197</v>
      </c>
      <c r="B199" t="s">
        <v>213</v>
      </c>
      <c r="C199" t="s">
        <v>23</v>
      </c>
      <c r="D199">
        <v>5</v>
      </c>
      <c r="E199">
        <v>1</v>
      </c>
      <c r="G199">
        <f t="shared" si="21"/>
        <v>4</v>
      </c>
      <c r="H199">
        <f t="shared" si="22"/>
        <v>394</v>
      </c>
      <c r="I199">
        <f t="shared" si="23"/>
        <v>69</v>
      </c>
      <c r="J199">
        <f t="shared" si="24"/>
        <v>68</v>
      </c>
      <c r="K199">
        <f t="shared" si="25"/>
        <v>234</v>
      </c>
      <c r="L199" t="str">
        <f t="shared" si="26"/>
        <v>:02018A004544EA</v>
      </c>
      <c r="N199" t="str">
        <f t="shared" si="27"/>
        <v>tileSnikRight7:   +tileDef 197, SNIKSN_ADDR, 5, SNIKSN_PAL, TILE_FLIP_H</v>
      </c>
    </row>
    <row r="200" spans="1:14" x14ac:dyDescent="0.25">
      <c r="A200">
        <v>198</v>
      </c>
      <c r="B200" t="s">
        <v>214</v>
      </c>
      <c r="C200" t="s">
        <v>23</v>
      </c>
      <c r="D200">
        <v>2</v>
      </c>
      <c r="E200">
        <v>1</v>
      </c>
      <c r="G200">
        <f t="shared" si="21"/>
        <v>4</v>
      </c>
      <c r="H200">
        <f t="shared" si="22"/>
        <v>396</v>
      </c>
      <c r="I200">
        <f t="shared" si="23"/>
        <v>66</v>
      </c>
      <c r="J200">
        <f t="shared" si="24"/>
        <v>68</v>
      </c>
      <c r="K200">
        <f t="shared" si="25"/>
        <v>235</v>
      </c>
      <c r="L200" t="str">
        <f t="shared" si="26"/>
        <v>:02018C004244EB</v>
      </c>
      <c r="N200" t="str">
        <f t="shared" si="27"/>
        <v>tileSnikRight8:   +tileDef 198, SNIKSN_ADDR, 2, SNIKSN_PAL, TILE_FLIP_H</v>
      </c>
    </row>
  </sheetData>
  <autoFilter ref="A1:L200" xr:uid="{1D8F2E2D-353E-49AB-AB7F-6835FA15DBE9}">
    <sortState xmlns:xlrd2="http://schemas.microsoft.com/office/spreadsheetml/2017/richdata2" ref="A2:L200">
      <sortCondition ref="A1:A200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 Schrapel</dc:creator>
  <cp:lastModifiedBy>Troy Schrapel</cp:lastModifiedBy>
  <dcterms:created xsi:type="dcterms:W3CDTF">2020-05-12T02:23:27Z</dcterms:created>
  <dcterms:modified xsi:type="dcterms:W3CDTF">2020-05-22T07:14:22Z</dcterms:modified>
</cp:coreProperties>
</file>