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evinson/programs/parsons/major-studio-1/assignments/3-dynamics-interactivity-narrative/data/raw and working files/"/>
    </mc:Choice>
  </mc:AlternateContent>
  <xr:revisionPtr revIDLastSave="0" documentId="13_ncr:1_{AF11F517-694F-EB46-BCE9-BE1D13D90289}" xr6:coauthVersionLast="38" xr6:coauthVersionMax="38" xr10:uidLastSave="{00000000-0000-0000-0000-000000000000}"/>
  <bookViews>
    <workbookView xWindow="760" yWindow="460" windowWidth="28040" windowHeight="16680" activeTab="2" xr2:uid="{3334A7A3-04DA-1C40-9F45-6CD4B9FCB417}"/>
  </bookViews>
  <sheets>
    <sheet name="raw potential" sheetId="1" r:id="rId1"/>
    <sheet name="data" sheetId="2" r:id="rId2"/>
    <sheet name="pivot" sheetId="3" r:id="rId3"/>
  </sheets>
  <definedNames>
    <definedName name="_xlnm._FilterDatabase" localSheetId="1" hidden="1">data!$A$1:$G$1</definedName>
  </definedNames>
  <calcPr calcId="17902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G13" i="2" s="1"/>
  <c r="F32" i="2" l="1"/>
  <c r="F46" i="2"/>
  <c r="G46" i="2" s="1"/>
  <c r="F31" i="2"/>
  <c r="G31" i="2" s="1"/>
  <c r="F23" i="2"/>
  <c r="G23" i="2" s="1"/>
  <c r="F30" i="2"/>
  <c r="G30" i="2" s="1"/>
  <c r="F26" i="2"/>
  <c r="G26" i="2" s="1"/>
  <c r="F36" i="2"/>
  <c r="G36" i="2" s="1"/>
  <c r="F49" i="2"/>
  <c r="G49" i="2" s="1"/>
  <c r="F40" i="2"/>
  <c r="G40" i="2" s="1"/>
  <c r="F45" i="2"/>
  <c r="G45" i="2" s="1"/>
  <c r="F48" i="2"/>
  <c r="G48" i="2" s="1"/>
  <c r="F34" i="2"/>
  <c r="G34" i="2" s="1"/>
  <c r="F3" i="2"/>
  <c r="G3" i="2" s="1"/>
  <c r="F10" i="2"/>
  <c r="G10" i="2" s="1"/>
  <c r="F38" i="2"/>
  <c r="G38" i="2" s="1"/>
  <c r="F8" i="2"/>
  <c r="G8" i="2" s="1"/>
  <c r="F28" i="2"/>
  <c r="G28" i="2" s="1"/>
  <c r="F44" i="2"/>
  <c r="F15" i="2"/>
  <c r="G15" i="2" s="1"/>
  <c r="F33" i="2"/>
  <c r="G33" i="2" s="1"/>
  <c r="F43" i="2"/>
  <c r="G43" i="2" s="1"/>
  <c r="F20" i="2"/>
  <c r="G20" i="2" s="1"/>
  <c r="F4" i="2"/>
  <c r="G4" i="2" s="1"/>
  <c r="F16" i="2"/>
  <c r="G16" i="2" s="1"/>
  <c r="F51" i="2"/>
  <c r="F37" i="2"/>
  <c r="F47" i="2"/>
  <c r="G47" i="2" s="1"/>
  <c r="F9" i="2"/>
  <c r="G9" i="2" s="1"/>
  <c r="F50" i="2"/>
  <c r="G50" i="2" s="1"/>
  <c r="F39" i="2"/>
  <c r="G39" i="2" s="1"/>
  <c r="F6" i="2"/>
  <c r="G6" i="2" s="1"/>
  <c r="F24" i="2"/>
  <c r="G24" i="2" s="1"/>
  <c r="F18" i="2"/>
  <c r="G18" i="2" s="1"/>
  <c r="F35" i="2"/>
  <c r="F27" i="2"/>
  <c r="G27" i="2" s="1"/>
  <c r="F22" i="2"/>
  <c r="G22" i="2" s="1"/>
  <c r="F21" i="2"/>
  <c r="G21" i="2" s="1"/>
  <c r="F41" i="2"/>
  <c r="G41" i="2" s="1"/>
  <c r="F2" i="2"/>
  <c r="G2" i="2" s="1"/>
  <c r="F5" i="2"/>
  <c r="G5" i="2" s="1"/>
  <c r="F14" i="2"/>
  <c r="F12" i="2"/>
  <c r="F11" i="2"/>
  <c r="G11" i="2" s="1"/>
  <c r="F42" i="2"/>
  <c r="F17" i="2"/>
  <c r="G17" i="2" s="1"/>
  <c r="F19" i="2"/>
  <c r="G19" i="2" s="1"/>
  <c r="F25" i="2"/>
  <c r="G25" i="2" s="1"/>
  <c r="F7" i="2"/>
  <c r="G7" i="2" s="1"/>
  <c r="F29" i="2"/>
  <c r="G29" i="2" s="1"/>
  <c r="G42" i="2" l="1"/>
  <c r="G14" i="2"/>
  <c r="G12" i="2"/>
  <c r="G37" i="2"/>
  <c r="G51" i="2"/>
  <c r="G32" i="2"/>
  <c r="G35" i="2"/>
  <c r="G44" i="2"/>
</calcChain>
</file>

<file path=xl/sharedStrings.xml><?xml version="1.0" encoding="utf-8"?>
<sst xmlns="http://schemas.openxmlformats.org/spreadsheetml/2006/main" count="162" uniqueCount="125">
  <si>
    <t>Algeria DZA NA 2 316 559 26 530 27 904 30 155 2.535,9 153,4</t>
  </si>
  <si>
    <t>Angola AGO SA 1 247 357 9 786 13 319 202 - -</t>
  </si>
  <si>
    <t>Benin BEN WA 115 543 - 3 898 405 - -</t>
  </si>
  <si>
    <t>Botswana BWA SA 578 084 13 070 13 764 9 793 302,9 -</t>
  </si>
  <si>
    <t>Burkina Faso BFA WA 273 367 - 7 742 4 154 7,5 -</t>
  </si>
  <si>
    <t>Burundi BDI EA 26 949 786 888 - - -</t>
  </si>
  <si>
    <t>Cameroon CMR CA 466 295 3 706 10 105 979 15,9 -</t>
  </si>
  <si>
    <t>Central African Republic CAF CA 620 200 3 471 5 284 79 - -</t>
  </si>
  <si>
    <t>Chad TCD CA 1 269 961 10 284 10 506 9 165 1.519,4 578,3</t>
  </si>
  <si>
    <t>Congo COG CA 341 574 2 6 778 - - -</t>
  </si>
  <si>
    <t>Congo (Democratic</t>
  </si>
  <si>
    <t>Republic of the)</t>
  </si>
  <si>
    <t>COD CA 2 327 986 12 439 22 862 2 173 41,4 -</t>
  </si>
  <si>
    <t>Côte d’Ivoire CIV WA 321 882 221 10 325 430 - -</t>
  </si>
  <si>
    <t>Djibouti DJI EA 21 679 852 947 934 149,1 77,3</t>
  </si>
  <si>
    <t>Egypt EGY NA 982 446 26 605 32 218 36 601 6.185,0 572,9</t>
  </si>
  <si>
    <t>Equatorial Guinea GNQ CA 26 987 - 706 - - -</t>
  </si>
  <si>
    <t>Eritrea ERI EA 122 098 4 349 4 775 3 154 412,4 129,1</t>
  </si>
  <si>
    <t>Ethiopia ETH EA 1 127 582 22 959 27 154 14 838 3.002,1 1.981,0</t>
  </si>
  <si>
    <t>Gabon GAB CA 264 715 6 5 402 - - -</t>
  </si>
  <si>
    <t>Gambia GMB WA 10 797 316 474 173 1,3 -</t>
  </si>
  <si>
    <t>Ghana GHA WA 238 761 229 7 644 606 2,4 -</t>
  </si>
  <si>
    <t>Guinea GIN WA 244 871 467 5 204 2 - -</t>
  </si>
  <si>
    <t>Guinea-Bissau GNB WA 33 974 906 1 493 124 - -</t>
  </si>
  <si>
    <t>Country Name Short Region Total Area [km2] TWh/year TWh/year TWh/year TWh/year TWh/year</t>
  </si>
  <si>
    <t>Kenya KEN EA 582 253 15 399 23 046 22 476 4.446,4 1.739,6</t>
  </si>
  <si>
    <t>Lesotho LSO SA 30 454 1 122 938 599 40,1 3,7</t>
  </si>
  <si>
    <t>Liberia LBR WA 95 877 - 667 - - -</t>
  </si>
  <si>
    <t>Libya LBY NA 1 616 869 11 823 13 979 21 649 5.149,5 1.079,5</t>
  </si>
  <si>
    <t>Madagascar MDG SA 591 575 3 194 4 987 2 617 281,8 29,1</t>
  </si>
  <si>
    <t>Malawi MWI SA 118 062 4 474 5 210 1 986 262,1 42,4</t>
  </si>
  <si>
    <t>Mali MLI WA 1 251 574 - 7 906 1 923 - -</t>
  </si>
  <si>
    <t>Mauritania MRT NA 1 040 738 4 988 7 990 11 822 2.940,5 1.337,8</t>
  </si>
  <si>
    <t>Morocco MAR NA 406 318 15 127 15 155 11 297 1.458,8 851,0</t>
  </si>
  <si>
    <t>Mozambique MOZ SA 786 096 16 851 22 024 10 805 395,9 5,2</t>
  </si>
  <si>
    <t>Namibia NAM SA 824 205 29 716 26 183 15 196 497,0 4,9</t>
  </si>
  <si>
    <t>Niger NER WA 1 183 766 8 829 15 669 14 628 1.262,0 55,8</t>
  </si>
  <si>
    <t>Nigeria NGA WA 909 481 10 045 32 456 12 867 95,3 -</t>
  </si>
  <si>
    <t>Rwanda RWA EA 25 206 789 892 - - -</t>
  </si>
  <si>
    <t>Senegal SEN WA 196 761 1 537 7 519 5 454 323,6 3,0</t>
  </si>
  <si>
    <t>Sierra Leone SLE WA 72 322 197 1 499 - - -</t>
  </si>
  <si>
    <t>Somalia SOM EA 633 217 13 156 25 687 43 539 10.616,4 8.893,3</t>
  </si>
  <si>
    <t>South Africa ZAF SA 1 220 394 43 275 42 243 41 195 6.076,3 1.559,1</t>
  </si>
  <si>
    <t>Sudan SDN EA 2 503 827 77 422 87 817 61 661 9.837,8 2.947,1</t>
  </si>
  <si>
    <t>Swaziland SWZ SA 17 289 559 572 476 9,7 -</t>
  </si>
  <si>
    <t>Tanzania TZA EA 941 758 31 482 38 804 18 456 2.295,2 789,2</t>
  </si>
  <si>
    <t>Togo TGO WA 57 038 - 1 257 79 - -</t>
  </si>
  <si>
    <t>Tunisia TUN NA 155 176 2 045 4 645 6 842 1.244,0 226,5</t>
  </si>
  <si>
    <t>Uganda UGA EA 241 278 8 582 9 470 815 100,7 23,8</t>
  </si>
  <si>
    <t>Zambia ZMB SA 751 315 15 691 17 894 13 229 1.145,0 15,6</t>
  </si>
  <si>
    <t>Zimbabwe ZWE SA 390 649 11 874 15 684 12 137 1.000,3 47,3</t>
  </si>
  <si>
    <t>Algeria</t>
  </si>
  <si>
    <t>Angola</t>
  </si>
  <si>
    <t>Benin</t>
  </si>
  <si>
    <t>Botswana</t>
  </si>
  <si>
    <t>Burundi</t>
  </si>
  <si>
    <t>Cameroon</t>
  </si>
  <si>
    <t>Chad</t>
  </si>
  <si>
    <t>Congo</t>
  </si>
  <si>
    <t>Djibouti</t>
  </si>
  <si>
    <t>Egypt</t>
  </si>
  <si>
    <t>Guinea</t>
  </si>
  <si>
    <t>Eritrea</t>
  </si>
  <si>
    <t>Ethiopia</t>
  </si>
  <si>
    <t>Gabon</t>
  </si>
  <si>
    <t>Gambia</t>
  </si>
  <si>
    <t>Ghana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</si>
  <si>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</si>
  <si>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</si>
  <si>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</si>
  <si>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</si>
  <si>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</si>
  <si>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</si>
  <si>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</si>
  <si>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</si>
  <si>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</si>
  <si>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</si>
  <si>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Mozambique</t>
  </si>
  <si>
    <t>Namibia</t>
  </si>
  <si>
    <t>Niger</t>
  </si>
  <si>
    <t>Nigeria</t>
  </si>
  <si>
    <t>Rwanda</t>
  </si>
  <si>
    <t>Senegal</t>
  </si>
  <si>
    <t>Somalia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</si>
  <si>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</si>
  <si>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</si>
  <si>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</si>
  <si>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</si>
  <si>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</si>
  <si>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</si>
  <si>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</si>
  <si>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</si>
  <si>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Burkina Faso</t>
  </si>
  <si>
    <t>Central African Republic</t>
  </si>
  <si>
    <t>Equatorial Guinea</t>
  </si>
  <si>
    <t>Sierra Leone</t>
  </si>
  <si>
    <t>South Africa</t>
  </si>
  <si>
    <t>countryname</t>
  </si>
  <si>
    <t>totalareakm2</t>
  </si>
  <si>
    <t>csptwh</t>
  </si>
  <si>
    <t>pvtwh</t>
  </si>
  <si>
    <t>wind20twh</t>
  </si>
  <si>
    <t>BurkinaFaso</t>
  </si>
  <si>
    <t>CentralAfricanRepublic</t>
  </si>
  <si>
    <t>Congo(DemocraticRepublicofthe)</t>
  </si>
  <si>
    <t>Côted’Ivoire</t>
  </si>
  <si>
    <t>EquatorialGuinea</t>
  </si>
  <si>
    <t>SierraLeone</t>
  </si>
  <si>
    <t>SouthAfrica</t>
  </si>
  <si>
    <t>USA</t>
  </si>
  <si>
    <t>(blank)</t>
  </si>
  <si>
    <t>Grand Total</t>
  </si>
  <si>
    <t>Row Labels</t>
  </si>
  <si>
    <t>perkm2</t>
  </si>
  <si>
    <t>totaltwh</t>
  </si>
  <si>
    <t>Sum of totaltwh</t>
  </si>
  <si>
    <t>Sum of perkm2</t>
  </si>
  <si>
    <t>United States</t>
  </si>
  <si>
    <t>Gambia, The</t>
  </si>
  <si>
    <t>Egypt, Arab Rep.</t>
  </si>
  <si>
    <t>Cote d'Ivoire</t>
  </si>
  <si>
    <t>Congo, Rep.</t>
  </si>
  <si>
    <t>Congo, Dem. Rep.</t>
  </si>
  <si>
    <t>Eswatini</t>
  </si>
  <si>
    <t>South 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</si>
</sst>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rgb="FF636467"/>
      <name val="Helvetica"/>
      <family val="2"/>
    </font>
    <font>
      <b/>
      <sz val="14"/>
      <color rgb="FF222222"/>
      <name val="Arial"/>
      <family val="2"/>
    </font>
    <font>
      <sz val="32"/>
      <color rgb="FF22222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evinson" refreshedDate="43411.043508101851" createdVersion="6" refreshedVersion="6" minRefreshableVersion="3" recordCount="54" xr:uid="{7B3C369C-603D-6C44-8DE3-F3A11AC12A8B}">
  <cacheSource type="worksheet">
    <worksheetSource ref="A1:G1048576" sheet="data"/>
  </cacheSource>
  <cacheFields count="7">
    <cacheField name="countryname" numFmtId="0">
      <sharedItems containsBlank="1" count="50">
        <s v="Algeria"/>
        <s v="Angola"/>
        <s v="Benin"/>
        <s v="Botswana"/>
        <s v="BurkinaFaso"/>
        <s v="Burundi"/>
        <s v="Cameroon"/>
        <s v="CentralAfricanRepublic"/>
        <s v="Chad"/>
        <s v="Congo"/>
        <s v="Congo(DemocraticRepublicofthe)"/>
        <s v="Côted’Ivoire"/>
        <s v="Djibouti"/>
        <s v="Egypt"/>
        <s v="EquatorialGuinea"/>
        <s v="Eritrea"/>
        <s v="Ethiopia"/>
        <s v="Gabon"/>
        <s v="Gambia"/>
        <s v="Ghana"/>
        <s v="Guinea"/>
        <s v="Guinea-Bissau"/>
        <s v="Kenya"/>
        <s v="Lesotho"/>
        <s v="Liberia"/>
        <s v="Libya"/>
        <s v="Madagascar"/>
        <s v="Malawi"/>
        <s v="Mali"/>
        <s v="Mauritania"/>
        <s v="Morocco"/>
        <s v="Mozambique"/>
        <s v="Namibia"/>
        <s v="Niger"/>
        <s v="Nigeria"/>
        <s v="Rwanda"/>
        <s v="Senegal"/>
        <s v="SierraLeone"/>
        <s v="Somalia"/>
        <s v="SouthAfrica"/>
        <s v="Sudan"/>
        <s v="Swaziland"/>
        <s v="Tanzania"/>
        <s v="Togo"/>
        <s v="Tunisia"/>
        <s v="Uganda"/>
        <s v="Zambia"/>
        <s v="Zimbabwe"/>
        <s v="USA"/>
        <m/>
      </sharedItems>
    </cacheField>
    <cacheField name="totalareakm2" numFmtId="0">
      <sharedItems containsString="0" containsBlank="1" containsNumber="1" containsInteger="1" minValue="10797" maxValue="9834000"/>
    </cacheField>
    <cacheField name="csptwh" numFmtId="0">
      <sharedItems containsString="0" containsBlank="1" containsNumber="1" containsInteger="1" minValue="0" maxValue="116100" count="45">
        <n v="26530"/>
        <n v="9786"/>
        <n v="0"/>
        <n v="13070"/>
        <n v="786"/>
        <n v="3706"/>
        <n v="3471"/>
        <n v="10284"/>
        <n v="2"/>
        <n v="12439"/>
        <n v="221"/>
        <n v="852"/>
        <n v="26605"/>
        <n v="4349"/>
        <n v="22959"/>
        <n v="6"/>
        <n v="316"/>
        <n v="229"/>
        <n v="467"/>
        <n v="906"/>
        <n v="15399"/>
        <n v="1122"/>
        <n v="11823"/>
        <n v="3194"/>
        <n v="4474"/>
        <n v="4988"/>
        <n v="15127"/>
        <n v="16851"/>
        <n v="29716"/>
        <n v="8829"/>
        <n v="10045"/>
        <n v="789"/>
        <n v="1537"/>
        <n v="197"/>
        <n v="13156"/>
        <n v="43275"/>
        <n v="77422"/>
        <n v="559"/>
        <n v="31482"/>
        <n v="2045"/>
        <n v="8582"/>
        <n v="15691"/>
        <n v="11874"/>
        <n v="116100"/>
        <m/>
      </sharedItems>
    </cacheField>
    <cacheField name="pvtwh" numFmtId="0">
      <sharedItems containsString="0" containsBlank="1" containsNumber="1" containsInteger="1" minValue="474" maxValue="283710" count="50">
        <n v="27904"/>
        <n v="13319"/>
        <n v="3898"/>
        <n v="13764"/>
        <n v="7742"/>
        <n v="888"/>
        <n v="10105"/>
        <n v="5284"/>
        <n v="10506"/>
        <n v="6778"/>
        <n v="22862"/>
        <n v="10325"/>
        <n v="947"/>
        <n v="32218"/>
        <n v="706"/>
        <n v="4775"/>
        <n v="27154"/>
        <n v="5402"/>
        <n v="474"/>
        <n v="7644"/>
        <n v="5204"/>
        <n v="1493"/>
        <n v="23046"/>
        <n v="938"/>
        <n v="667"/>
        <n v="13979"/>
        <n v="4987"/>
        <n v="5210"/>
        <n v="7906"/>
        <n v="7990"/>
        <n v="15155"/>
        <n v="22024"/>
        <n v="26183"/>
        <n v="15669"/>
        <n v="32456"/>
        <n v="892"/>
        <n v="7519"/>
        <n v="1499"/>
        <n v="25687"/>
        <n v="42243"/>
        <n v="87817"/>
        <n v="572"/>
        <n v="38804"/>
        <n v="1257"/>
        <n v="4645"/>
        <n v="9470"/>
        <n v="17894"/>
        <n v="15684"/>
        <n v="283710"/>
        <m/>
      </sharedItems>
    </cacheField>
    <cacheField name="wind20twh" numFmtId="0">
      <sharedItems containsString="0" containsBlank="1" containsNumber="1" containsInteger="1" minValue="0" maxValue="61661" count="43">
        <n v="30155"/>
        <n v="202"/>
        <n v="405"/>
        <n v="9793"/>
        <n v="4154"/>
        <n v="0"/>
        <n v="979"/>
        <n v="79"/>
        <n v="9165"/>
        <n v="2173"/>
        <n v="430"/>
        <n v="934"/>
        <n v="36601"/>
        <n v="3154"/>
        <n v="14838"/>
        <n v="173"/>
        <n v="606"/>
        <n v="2"/>
        <n v="124"/>
        <n v="22476"/>
        <n v="599"/>
        <n v="21649"/>
        <n v="2617"/>
        <n v="1986"/>
        <n v="1923"/>
        <n v="11822"/>
        <n v="11297"/>
        <n v="10805"/>
        <n v="15196"/>
        <n v="14628"/>
        <n v="12867"/>
        <n v="5454"/>
        <n v="43539"/>
        <n v="41195"/>
        <n v="61661"/>
        <n v="476"/>
        <n v="18456"/>
        <n v="6842"/>
        <n v="815"/>
        <n v="13229"/>
        <n v="12137"/>
        <n v="49760"/>
        <m/>
      </sharedItems>
    </cacheField>
    <cacheField name="totaltwh" numFmtId="0">
      <sharedItems containsString="0" containsBlank="1" containsNumber="1" containsInteger="1" minValue="667" maxValue="449570" count="50">
        <n v="84589"/>
        <n v="23307"/>
        <n v="4303"/>
        <n v="36627"/>
        <n v="11896"/>
        <n v="1674"/>
        <n v="14790"/>
        <n v="8834"/>
        <n v="29955"/>
        <n v="6780"/>
        <n v="37474"/>
        <n v="10976"/>
        <n v="2733"/>
        <n v="95424"/>
        <n v="706"/>
        <n v="12278"/>
        <n v="64951"/>
        <n v="5408"/>
        <n v="963"/>
        <n v="8479"/>
        <n v="5673"/>
        <n v="2523"/>
        <n v="60921"/>
        <n v="2659"/>
        <n v="667"/>
        <n v="47451"/>
        <n v="10798"/>
        <n v="11670"/>
        <n v="9829"/>
        <n v="24800"/>
        <n v="41579"/>
        <n v="49680"/>
        <n v="71095"/>
        <n v="39126"/>
        <n v="55368"/>
        <n v="1681"/>
        <n v="14510"/>
        <n v="1696"/>
        <n v="82382"/>
        <n v="126713"/>
        <n v="226900"/>
        <n v="1607"/>
        <n v="88742"/>
        <n v="1336"/>
        <n v="13532"/>
        <n v="18867"/>
        <n v="46814"/>
        <n v="39695"/>
        <n v="449570"/>
        <m/>
      </sharedItems>
    </cacheField>
    <cacheField name="perkm2" numFmtId="0">
      <sharedItems containsString="0" containsBlank="1" containsNumber="1" minValue="6.9568301052390039E-3" maxValue="0.13010073955689755" count="50">
        <n v="3.6514934435082379E-2"/>
        <n v="1.8685107791915227E-2"/>
        <n v="3.7241546437257127E-2"/>
        <n v="6.3359304184167006E-2"/>
        <n v="4.3516591249126629E-2"/>
        <n v="6.211733273961928E-2"/>
        <n v="3.1718118358549846E-2"/>
        <n v="1.4243792325056433E-2"/>
        <n v="2.358733850882035E-2"/>
        <n v="1.9849285952677896E-2"/>
        <n v="1.6097175842122762E-2"/>
        <n v="3.4099452594429015E-2"/>
        <n v="0.12606670049356519"/>
        <n v="9.7129002510061624E-2"/>
        <n v="2.6160744061955756E-2"/>
        <n v="0.10055856770790676"/>
        <n v="5.7602019187961498E-2"/>
        <n v="2.0429518538805886E-2"/>
        <n v="8.9191442067240903E-2"/>
        <n v="3.5512499947646388E-2"/>
        <n v="2.3167300333645061E-2"/>
        <n v="7.4262671454641785E-2"/>
        <n v="0.10462977434208154"/>
        <n v="8.7312011558415975E-2"/>
        <n v="6.9568301052390039E-3"/>
        <n v="2.9347461049720171E-2"/>
        <n v="1.8252968769809409E-2"/>
        <n v="9.884636885704122E-2"/>
        <n v="7.8533111106494705E-3"/>
        <n v="2.3829244247831827E-2"/>
        <n v="0.10233117902726437"/>
        <n v="6.31983879831471E-2"/>
        <n v="8.6258879768989508E-2"/>
        <n v="3.3052140372337099E-2"/>
        <n v="6.0878676959716584E-2"/>
        <n v="6.6690470522891371E-2"/>
        <n v="7.3744288756410065E-2"/>
        <n v="2.3450678908216033E-2"/>
        <n v="0.13010073955689755"/>
        <n v="0.10382958290519291"/>
        <n v="9.0621276949246099E-2"/>
        <n v="9.2949274104922208E-2"/>
        <n v="9.423015254449657E-2"/>
        <n v="2.3422981170447773E-2"/>
        <n v="8.7204206836108675E-2"/>
        <n v="7.8196105736950738E-2"/>
        <n v="6.2309417488004365E-2"/>
        <n v="0.10161295689992807"/>
        <n v="4.5715883668903806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2316559"/>
    <x v="0"/>
    <x v="0"/>
    <x v="0"/>
    <x v="0"/>
    <x v="0"/>
  </r>
  <r>
    <x v="1"/>
    <n v="1247357"/>
    <x v="1"/>
    <x v="1"/>
    <x v="1"/>
    <x v="1"/>
    <x v="1"/>
  </r>
  <r>
    <x v="2"/>
    <n v="115543"/>
    <x v="2"/>
    <x v="2"/>
    <x v="2"/>
    <x v="2"/>
    <x v="2"/>
  </r>
  <r>
    <x v="3"/>
    <n v="578084"/>
    <x v="3"/>
    <x v="3"/>
    <x v="3"/>
    <x v="3"/>
    <x v="3"/>
  </r>
  <r>
    <x v="4"/>
    <n v="273367"/>
    <x v="2"/>
    <x v="4"/>
    <x v="4"/>
    <x v="4"/>
    <x v="4"/>
  </r>
  <r>
    <x v="5"/>
    <n v="26949"/>
    <x v="4"/>
    <x v="5"/>
    <x v="5"/>
    <x v="5"/>
    <x v="5"/>
  </r>
  <r>
    <x v="6"/>
    <n v="466295"/>
    <x v="5"/>
    <x v="6"/>
    <x v="6"/>
    <x v="6"/>
    <x v="6"/>
  </r>
  <r>
    <x v="7"/>
    <n v="620200"/>
    <x v="6"/>
    <x v="7"/>
    <x v="7"/>
    <x v="7"/>
    <x v="7"/>
  </r>
  <r>
    <x v="8"/>
    <n v="1269961"/>
    <x v="7"/>
    <x v="8"/>
    <x v="8"/>
    <x v="8"/>
    <x v="8"/>
  </r>
  <r>
    <x v="9"/>
    <n v="341574"/>
    <x v="8"/>
    <x v="9"/>
    <x v="5"/>
    <x v="9"/>
    <x v="9"/>
  </r>
  <r>
    <x v="10"/>
    <n v="2327986"/>
    <x v="9"/>
    <x v="10"/>
    <x v="9"/>
    <x v="10"/>
    <x v="10"/>
  </r>
  <r>
    <x v="11"/>
    <n v="321882"/>
    <x v="10"/>
    <x v="11"/>
    <x v="10"/>
    <x v="11"/>
    <x v="11"/>
  </r>
  <r>
    <x v="12"/>
    <n v="21679"/>
    <x v="11"/>
    <x v="12"/>
    <x v="11"/>
    <x v="12"/>
    <x v="12"/>
  </r>
  <r>
    <x v="13"/>
    <n v="982446"/>
    <x v="12"/>
    <x v="13"/>
    <x v="12"/>
    <x v="13"/>
    <x v="13"/>
  </r>
  <r>
    <x v="14"/>
    <n v="26987"/>
    <x v="2"/>
    <x v="14"/>
    <x v="5"/>
    <x v="14"/>
    <x v="14"/>
  </r>
  <r>
    <x v="15"/>
    <n v="122098"/>
    <x v="13"/>
    <x v="15"/>
    <x v="13"/>
    <x v="15"/>
    <x v="15"/>
  </r>
  <r>
    <x v="16"/>
    <n v="1127582"/>
    <x v="14"/>
    <x v="16"/>
    <x v="14"/>
    <x v="16"/>
    <x v="16"/>
  </r>
  <r>
    <x v="17"/>
    <n v="264715"/>
    <x v="15"/>
    <x v="17"/>
    <x v="5"/>
    <x v="17"/>
    <x v="17"/>
  </r>
  <r>
    <x v="18"/>
    <n v="10797"/>
    <x v="16"/>
    <x v="18"/>
    <x v="15"/>
    <x v="18"/>
    <x v="18"/>
  </r>
  <r>
    <x v="19"/>
    <n v="238761"/>
    <x v="17"/>
    <x v="19"/>
    <x v="16"/>
    <x v="19"/>
    <x v="19"/>
  </r>
  <r>
    <x v="20"/>
    <n v="244871"/>
    <x v="18"/>
    <x v="20"/>
    <x v="17"/>
    <x v="20"/>
    <x v="20"/>
  </r>
  <r>
    <x v="21"/>
    <n v="33974"/>
    <x v="19"/>
    <x v="21"/>
    <x v="18"/>
    <x v="21"/>
    <x v="21"/>
  </r>
  <r>
    <x v="22"/>
    <n v="582253"/>
    <x v="20"/>
    <x v="22"/>
    <x v="19"/>
    <x v="22"/>
    <x v="22"/>
  </r>
  <r>
    <x v="23"/>
    <n v="30454"/>
    <x v="21"/>
    <x v="23"/>
    <x v="20"/>
    <x v="23"/>
    <x v="23"/>
  </r>
  <r>
    <x v="24"/>
    <n v="95877"/>
    <x v="2"/>
    <x v="24"/>
    <x v="5"/>
    <x v="24"/>
    <x v="24"/>
  </r>
  <r>
    <x v="25"/>
    <n v="1616869"/>
    <x v="22"/>
    <x v="25"/>
    <x v="21"/>
    <x v="25"/>
    <x v="25"/>
  </r>
  <r>
    <x v="26"/>
    <n v="591575"/>
    <x v="23"/>
    <x v="26"/>
    <x v="22"/>
    <x v="26"/>
    <x v="26"/>
  </r>
  <r>
    <x v="27"/>
    <n v="118062"/>
    <x v="24"/>
    <x v="27"/>
    <x v="23"/>
    <x v="27"/>
    <x v="27"/>
  </r>
  <r>
    <x v="28"/>
    <n v="1251574"/>
    <x v="2"/>
    <x v="28"/>
    <x v="24"/>
    <x v="28"/>
    <x v="28"/>
  </r>
  <r>
    <x v="29"/>
    <n v="1040738"/>
    <x v="25"/>
    <x v="29"/>
    <x v="25"/>
    <x v="29"/>
    <x v="29"/>
  </r>
  <r>
    <x v="30"/>
    <n v="406318"/>
    <x v="26"/>
    <x v="30"/>
    <x v="26"/>
    <x v="30"/>
    <x v="30"/>
  </r>
  <r>
    <x v="31"/>
    <n v="786096"/>
    <x v="27"/>
    <x v="31"/>
    <x v="27"/>
    <x v="31"/>
    <x v="31"/>
  </r>
  <r>
    <x v="32"/>
    <n v="824205"/>
    <x v="28"/>
    <x v="32"/>
    <x v="28"/>
    <x v="32"/>
    <x v="32"/>
  </r>
  <r>
    <x v="33"/>
    <n v="1183766"/>
    <x v="29"/>
    <x v="33"/>
    <x v="29"/>
    <x v="33"/>
    <x v="33"/>
  </r>
  <r>
    <x v="34"/>
    <n v="909481"/>
    <x v="30"/>
    <x v="34"/>
    <x v="30"/>
    <x v="34"/>
    <x v="34"/>
  </r>
  <r>
    <x v="35"/>
    <n v="25206"/>
    <x v="31"/>
    <x v="35"/>
    <x v="5"/>
    <x v="35"/>
    <x v="35"/>
  </r>
  <r>
    <x v="36"/>
    <n v="196761"/>
    <x v="32"/>
    <x v="36"/>
    <x v="31"/>
    <x v="36"/>
    <x v="36"/>
  </r>
  <r>
    <x v="37"/>
    <n v="72322"/>
    <x v="33"/>
    <x v="37"/>
    <x v="5"/>
    <x v="37"/>
    <x v="37"/>
  </r>
  <r>
    <x v="38"/>
    <n v="633217"/>
    <x v="34"/>
    <x v="38"/>
    <x v="32"/>
    <x v="38"/>
    <x v="38"/>
  </r>
  <r>
    <x v="39"/>
    <n v="1220394"/>
    <x v="35"/>
    <x v="39"/>
    <x v="33"/>
    <x v="39"/>
    <x v="39"/>
  </r>
  <r>
    <x v="40"/>
    <n v="2503827"/>
    <x v="36"/>
    <x v="40"/>
    <x v="34"/>
    <x v="40"/>
    <x v="40"/>
  </r>
  <r>
    <x v="41"/>
    <n v="17289"/>
    <x v="37"/>
    <x v="41"/>
    <x v="35"/>
    <x v="41"/>
    <x v="41"/>
  </r>
  <r>
    <x v="42"/>
    <n v="941758"/>
    <x v="38"/>
    <x v="42"/>
    <x v="36"/>
    <x v="42"/>
    <x v="42"/>
  </r>
  <r>
    <x v="43"/>
    <n v="57038"/>
    <x v="2"/>
    <x v="43"/>
    <x v="7"/>
    <x v="43"/>
    <x v="43"/>
  </r>
  <r>
    <x v="44"/>
    <n v="155176"/>
    <x v="39"/>
    <x v="44"/>
    <x v="37"/>
    <x v="44"/>
    <x v="44"/>
  </r>
  <r>
    <x v="45"/>
    <n v="241278"/>
    <x v="40"/>
    <x v="45"/>
    <x v="38"/>
    <x v="45"/>
    <x v="45"/>
  </r>
  <r>
    <x v="46"/>
    <n v="751315"/>
    <x v="41"/>
    <x v="46"/>
    <x v="39"/>
    <x v="46"/>
    <x v="46"/>
  </r>
  <r>
    <x v="47"/>
    <n v="390649"/>
    <x v="42"/>
    <x v="47"/>
    <x v="40"/>
    <x v="47"/>
    <x v="47"/>
  </r>
  <r>
    <x v="48"/>
    <n v="9834000"/>
    <x v="43"/>
    <x v="48"/>
    <x v="41"/>
    <x v="48"/>
    <x v="48"/>
  </r>
  <r>
    <x v="49"/>
    <m/>
    <x v="44"/>
    <x v="49"/>
    <x v="42"/>
    <x v="49"/>
    <x v="49"/>
  </r>
  <r>
    <x v="49"/>
    <m/>
    <x v="44"/>
    <x v="49"/>
    <x v="42"/>
    <x v="49"/>
    <x v="49"/>
  </r>
  <r>
    <x v="49"/>
    <m/>
    <x v="44"/>
    <x v="49"/>
    <x v="42"/>
    <x v="49"/>
    <x v="49"/>
  </r>
  <r>
    <x v="49"/>
    <m/>
    <x v="44"/>
    <x v="49"/>
    <x v="42"/>
    <x v="49"/>
    <x v="49"/>
  </r>
  <r>
    <x v="49"/>
    <m/>
    <x v="44"/>
    <x v="49"/>
    <x v="42"/>
    <x v="49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9B4AC-C05E-204F-9D00-624A20534ED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4" firstHeaderRow="0" firstDataRow="1" firstDataCol="1"/>
  <pivotFields count="7">
    <pivotField axis="axisRow" subtotalTop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8"/>
        <item x="46"/>
        <item x="47"/>
        <item x="49"/>
        <item t="default"/>
      </items>
    </pivotField>
    <pivotField subtotalTop="0" showAll="0"/>
    <pivotField subtotalTop="0" showAll="0">
      <items count="46">
        <item x="2"/>
        <item x="8"/>
        <item x="15"/>
        <item x="33"/>
        <item x="10"/>
        <item x="17"/>
        <item x="16"/>
        <item x="18"/>
        <item x="37"/>
        <item x="4"/>
        <item x="31"/>
        <item x="11"/>
        <item x="19"/>
        <item x="21"/>
        <item x="32"/>
        <item x="39"/>
        <item x="23"/>
        <item x="6"/>
        <item x="5"/>
        <item x="13"/>
        <item x="24"/>
        <item x="25"/>
        <item x="40"/>
        <item x="29"/>
        <item x="1"/>
        <item x="30"/>
        <item x="7"/>
        <item x="22"/>
        <item x="42"/>
        <item x="9"/>
        <item x="3"/>
        <item x="34"/>
        <item x="26"/>
        <item x="20"/>
        <item x="41"/>
        <item x="27"/>
        <item x="14"/>
        <item x="0"/>
        <item x="12"/>
        <item x="28"/>
        <item x="38"/>
        <item x="35"/>
        <item x="36"/>
        <item x="43"/>
        <item x="44"/>
        <item t="default"/>
      </items>
    </pivotField>
    <pivotField subtotalTop="0" showAll="0">
      <items count="51">
        <item x="18"/>
        <item x="41"/>
        <item x="24"/>
        <item x="14"/>
        <item x="5"/>
        <item x="35"/>
        <item x="23"/>
        <item x="12"/>
        <item x="43"/>
        <item x="21"/>
        <item x="37"/>
        <item x="2"/>
        <item x="44"/>
        <item x="15"/>
        <item x="26"/>
        <item x="20"/>
        <item x="27"/>
        <item x="7"/>
        <item x="17"/>
        <item x="9"/>
        <item x="36"/>
        <item x="19"/>
        <item x="4"/>
        <item x="28"/>
        <item x="29"/>
        <item x="45"/>
        <item x="6"/>
        <item x="11"/>
        <item x="8"/>
        <item x="1"/>
        <item x="3"/>
        <item x="25"/>
        <item x="30"/>
        <item x="33"/>
        <item x="47"/>
        <item x="46"/>
        <item x="31"/>
        <item x="10"/>
        <item x="22"/>
        <item x="38"/>
        <item x="32"/>
        <item x="16"/>
        <item x="0"/>
        <item x="13"/>
        <item x="34"/>
        <item x="42"/>
        <item x="39"/>
        <item x="40"/>
        <item x="48"/>
        <item x="49"/>
        <item t="default"/>
      </items>
    </pivotField>
    <pivotField subtotalTop="0" showAll="0">
      <items count="44">
        <item x="5"/>
        <item x="17"/>
        <item x="7"/>
        <item x="18"/>
        <item x="15"/>
        <item x="1"/>
        <item x="2"/>
        <item x="10"/>
        <item x="35"/>
        <item x="20"/>
        <item x="16"/>
        <item x="38"/>
        <item x="11"/>
        <item x="6"/>
        <item x="24"/>
        <item x="23"/>
        <item x="9"/>
        <item x="22"/>
        <item x="13"/>
        <item x="4"/>
        <item x="31"/>
        <item x="37"/>
        <item x="8"/>
        <item x="3"/>
        <item x="27"/>
        <item x="26"/>
        <item x="25"/>
        <item x="40"/>
        <item x="30"/>
        <item x="39"/>
        <item x="29"/>
        <item x="14"/>
        <item x="28"/>
        <item x="36"/>
        <item x="21"/>
        <item x="19"/>
        <item x="0"/>
        <item x="12"/>
        <item x="33"/>
        <item x="32"/>
        <item x="41"/>
        <item x="34"/>
        <item x="42"/>
        <item t="default"/>
      </items>
    </pivotField>
    <pivotField dataField="1" subtotalTop="0" showAll="0">
      <items count="51">
        <item x="24"/>
        <item x="14"/>
        <item x="18"/>
        <item x="43"/>
        <item x="41"/>
        <item x="5"/>
        <item x="35"/>
        <item x="37"/>
        <item x="21"/>
        <item x="23"/>
        <item x="12"/>
        <item x="2"/>
        <item x="17"/>
        <item x="20"/>
        <item x="9"/>
        <item x="19"/>
        <item x="7"/>
        <item x="28"/>
        <item x="26"/>
        <item x="11"/>
        <item x="27"/>
        <item x="4"/>
        <item x="15"/>
        <item x="44"/>
        <item x="36"/>
        <item x="6"/>
        <item x="45"/>
        <item x="1"/>
        <item x="29"/>
        <item x="8"/>
        <item x="3"/>
        <item x="10"/>
        <item x="33"/>
        <item x="47"/>
        <item x="30"/>
        <item x="46"/>
        <item x="25"/>
        <item x="31"/>
        <item x="34"/>
        <item x="22"/>
        <item x="16"/>
        <item x="32"/>
        <item x="38"/>
        <item x="0"/>
        <item x="42"/>
        <item x="13"/>
        <item x="39"/>
        <item x="40"/>
        <item x="48"/>
        <item x="49"/>
        <item t="default"/>
      </items>
    </pivotField>
    <pivotField dataField="1" subtotalTop="0" showAll="0">
      <items count="51">
        <item x="24"/>
        <item x="28"/>
        <item x="7"/>
        <item x="10"/>
        <item x="26"/>
        <item x="1"/>
        <item x="9"/>
        <item x="17"/>
        <item x="20"/>
        <item x="43"/>
        <item x="37"/>
        <item x="8"/>
        <item x="29"/>
        <item x="14"/>
        <item x="25"/>
        <item x="6"/>
        <item x="33"/>
        <item x="11"/>
        <item x="19"/>
        <item x="0"/>
        <item x="2"/>
        <item x="4"/>
        <item x="48"/>
        <item x="16"/>
        <item x="34"/>
        <item x="5"/>
        <item x="46"/>
        <item x="31"/>
        <item x="3"/>
        <item x="35"/>
        <item x="36"/>
        <item x="21"/>
        <item x="45"/>
        <item x="32"/>
        <item x="44"/>
        <item x="23"/>
        <item x="18"/>
        <item x="40"/>
        <item x="41"/>
        <item x="42"/>
        <item x="13"/>
        <item x="27"/>
        <item x="15"/>
        <item x="47"/>
        <item x="30"/>
        <item x="39"/>
        <item x="22"/>
        <item x="12"/>
        <item x="38"/>
        <item x="49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twh" fld="5" baseField="0" baseItem="0"/>
    <dataField name="Sum of perkm2" fld="6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6013-53CD-1D4E-B33D-7FAA7996C1E3}">
  <sheetPr>
    <tabColor theme="1"/>
  </sheetPr>
  <dimension ref="A1:A51"/>
  <sheetViews>
    <sheetView workbookViewId="0">
      <selection sqref="A1:A1048576"/>
    </sheetView>
  </sheetViews>
  <sheetFormatPr baseColWidth="10" defaultRowHeight="16" x14ac:dyDescent="0.2"/>
  <cols>
    <col min="1" max="1" width="83.83203125" bestFit="1" customWidth="1"/>
    <col min="4" max="4" width="7.33203125" bestFit="1" customWidth="1"/>
  </cols>
  <sheetData>
    <row r="1" spans="1:1" x14ac:dyDescent="0.2">
      <c r="A1" t="s">
        <v>24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486C-9768-0F40-BDE6-EE3E382C8E71}">
  <dimension ref="A1:G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RowHeight="16" x14ac:dyDescent="0.2"/>
  <cols>
    <col min="1" max="1" width="29" bestFit="1" customWidth="1"/>
    <col min="2" max="2" width="13.1640625" bestFit="1" customWidth="1"/>
    <col min="5" max="5" width="11.33203125" bestFit="1" customWidth="1"/>
  </cols>
  <sheetData>
    <row r="1" spans="1:7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114</v>
      </c>
      <c r="G1" t="s">
        <v>113</v>
      </c>
    </row>
    <row r="2" spans="1:7" x14ac:dyDescent="0.2">
      <c r="A2" s="1" t="s">
        <v>83</v>
      </c>
      <c r="B2" s="2">
        <v>633217</v>
      </c>
      <c r="C2" s="2">
        <v>13156</v>
      </c>
      <c r="D2" s="2">
        <v>25687</v>
      </c>
      <c r="E2" s="2">
        <v>43539</v>
      </c>
      <c r="F2" s="3">
        <f>SUM(C2:E2)</f>
        <v>82382</v>
      </c>
      <c r="G2">
        <f>F2/B2</f>
        <v>0.13010073955689755</v>
      </c>
    </row>
    <row r="3" spans="1:7" x14ac:dyDescent="0.2">
      <c r="A3" s="1" t="s">
        <v>59</v>
      </c>
      <c r="B3" s="2">
        <v>21679</v>
      </c>
      <c r="C3" s="2">
        <v>852</v>
      </c>
      <c r="D3" s="2">
        <v>947</v>
      </c>
      <c r="E3" s="2">
        <v>934</v>
      </c>
      <c r="F3" s="3">
        <f>SUM(C3:E3)</f>
        <v>2733</v>
      </c>
      <c r="G3">
        <f>F3/B3</f>
        <v>0.12606670049356519</v>
      </c>
    </row>
    <row r="4" spans="1:7" x14ac:dyDescent="0.2">
      <c r="A4" s="1" t="s">
        <v>68</v>
      </c>
      <c r="B4" s="2">
        <v>582253</v>
      </c>
      <c r="C4" s="2">
        <v>15399</v>
      </c>
      <c r="D4" s="2">
        <v>23046</v>
      </c>
      <c r="E4" s="2">
        <v>22476</v>
      </c>
      <c r="F4" s="3">
        <f>SUM(C4:E4)</f>
        <v>60921</v>
      </c>
      <c r="G4">
        <f>F4/B4</f>
        <v>0.10462977434208154</v>
      </c>
    </row>
    <row r="5" spans="1:7" x14ac:dyDescent="0.2">
      <c r="A5" t="s">
        <v>96</v>
      </c>
      <c r="B5" s="2">
        <v>1220394</v>
      </c>
      <c r="C5" s="2">
        <v>43275</v>
      </c>
      <c r="D5" s="2">
        <v>42243</v>
      </c>
      <c r="E5" s="2">
        <v>41195</v>
      </c>
      <c r="F5" s="3">
        <f>SUM(C5:E5)</f>
        <v>126713</v>
      </c>
      <c r="G5">
        <f>F5/B5</f>
        <v>0.10382958290519291</v>
      </c>
    </row>
    <row r="6" spans="1:7" x14ac:dyDescent="0.2">
      <c r="A6" s="1" t="s">
        <v>76</v>
      </c>
      <c r="B6" s="2">
        <v>406318</v>
      </c>
      <c r="C6" s="2">
        <v>15127</v>
      </c>
      <c r="D6" s="2">
        <v>15155</v>
      </c>
      <c r="E6" s="2">
        <v>11297</v>
      </c>
      <c r="F6" s="3">
        <f>SUM(C6:E6)</f>
        <v>41579</v>
      </c>
      <c r="G6">
        <f>F6/B6</f>
        <v>0.10233117902726437</v>
      </c>
    </row>
    <row r="7" spans="1:7" x14ac:dyDescent="0.2">
      <c r="A7" s="1" t="s">
        <v>91</v>
      </c>
      <c r="B7" s="2">
        <v>390649</v>
      </c>
      <c r="C7" s="2">
        <v>11874</v>
      </c>
      <c r="D7" s="2">
        <v>15684</v>
      </c>
      <c r="E7" s="2">
        <v>12137</v>
      </c>
      <c r="F7" s="3">
        <f>SUM(C7:E7)</f>
        <v>39695</v>
      </c>
      <c r="G7">
        <f>F7/B7</f>
        <v>0.10161295689992807</v>
      </c>
    </row>
    <row r="8" spans="1:7" x14ac:dyDescent="0.2">
      <c r="A8" s="1" t="s">
        <v>62</v>
      </c>
      <c r="B8" s="2">
        <v>122098</v>
      </c>
      <c r="C8" s="2">
        <v>4349</v>
      </c>
      <c r="D8" s="2">
        <v>4775</v>
      </c>
      <c r="E8" s="2">
        <v>3154</v>
      </c>
      <c r="F8" s="3">
        <f>SUM(C8:E8)</f>
        <v>12278</v>
      </c>
      <c r="G8">
        <f>F8/B8</f>
        <v>0.10055856770790676</v>
      </c>
    </row>
    <row r="9" spans="1:7" x14ac:dyDescent="0.2">
      <c r="A9" s="1" t="s">
        <v>73</v>
      </c>
      <c r="B9" s="2">
        <v>118062</v>
      </c>
      <c r="C9" s="2">
        <v>4474</v>
      </c>
      <c r="D9" s="2">
        <v>5210</v>
      </c>
      <c r="E9" s="2">
        <v>1986</v>
      </c>
      <c r="F9" s="3">
        <f>SUM(C9:E9)</f>
        <v>11670</v>
      </c>
      <c r="G9">
        <f>F9/B9</f>
        <v>9.884636885704122E-2</v>
      </c>
    </row>
    <row r="10" spans="1:7" x14ac:dyDescent="0.2">
      <c r="A10" t="s">
        <v>119</v>
      </c>
      <c r="B10" s="2">
        <v>982446</v>
      </c>
      <c r="C10" s="2">
        <v>26605</v>
      </c>
      <c r="D10" s="2">
        <v>32218</v>
      </c>
      <c r="E10" s="2">
        <v>36601</v>
      </c>
      <c r="F10" s="3">
        <f>SUM(C10:E10)</f>
        <v>95424</v>
      </c>
      <c r="G10">
        <f>F10/B10</f>
        <v>9.7129002510061624E-2</v>
      </c>
    </row>
    <row r="11" spans="1:7" x14ac:dyDescent="0.2">
      <c r="A11" s="1" t="s">
        <v>86</v>
      </c>
      <c r="B11" s="2">
        <v>941758</v>
      </c>
      <c r="C11" s="2">
        <v>31482</v>
      </c>
      <c r="D11" s="2">
        <v>38804</v>
      </c>
      <c r="E11" s="2">
        <v>18456</v>
      </c>
      <c r="F11" s="3">
        <f>SUM(C11:E11)</f>
        <v>88742</v>
      </c>
      <c r="G11">
        <f>F11/B11</f>
        <v>9.423015254449657E-2</v>
      </c>
    </row>
    <row r="12" spans="1:7" x14ac:dyDescent="0.2">
      <c r="A12" t="s">
        <v>123</v>
      </c>
      <c r="B12" s="2">
        <v>17289</v>
      </c>
      <c r="C12" s="2">
        <v>559</v>
      </c>
      <c r="D12" s="2">
        <v>572</v>
      </c>
      <c r="E12" s="2">
        <v>476</v>
      </c>
      <c r="F12" s="3">
        <f>SUM(C12:E12)</f>
        <v>1607</v>
      </c>
      <c r="G12">
        <f>F12/B12</f>
        <v>9.2949274104922208E-2</v>
      </c>
    </row>
    <row r="13" spans="1:7" x14ac:dyDescent="0.2">
      <c r="A13" s="1" t="s">
        <v>124</v>
      </c>
      <c r="B13" s="2">
        <v>619745</v>
      </c>
      <c r="C13" s="2">
        <v>19163.423587172754</v>
      </c>
      <c r="D13" s="2">
        <v>21736.384608441396</v>
      </c>
      <c r="E13" s="2">
        <v>15262.275087296366</v>
      </c>
      <c r="F13" s="3">
        <f>SUM(C13:E13)</f>
        <v>56162.08328291052</v>
      </c>
      <c r="G13">
        <f>F13/B13</f>
        <v>9.0621276949246099E-2</v>
      </c>
    </row>
    <row r="14" spans="1:7" x14ac:dyDescent="0.2">
      <c r="A14" s="1" t="s">
        <v>84</v>
      </c>
      <c r="B14" s="2">
        <v>1886068</v>
      </c>
      <c r="C14" s="2">
        <v>58319.986443152819</v>
      </c>
      <c r="D14" s="2">
        <v>66150.270588183601</v>
      </c>
      <c r="E14" s="2">
        <v>46447.633541774252</v>
      </c>
      <c r="F14" s="3">
        <f>SUM(C14:E14)</f>
        <v>170917.89057311066</v>
      </c>
      <c r="G14">
        <f>F14/B14</f>
        <v>9.0621276949246085E-2</v>
      </c>
    </row>
    <row r="15" spans="1:7" x14ac:dyDescent="0.2">
      <c r="A15" t="s">
        <v>118</v>
      </c>
      <c r="B15" s="2">
        <v>10797</v>
      </c>
      <c r="C15" s="2">
        <v>316</v>
      </c>
      <c r="D15" s="2">
        <v>474</v>
      </c>
      <c r="E15" s="2">
        <v>173</v>
      </c>
      <c r="F15" s="3">
        <f>SUM(C15:E15)</f>
        <v>963</v>
      </c>
      <c r="G15">
        <f>F15/B15</f>
        <v>8.9191442067240903E-2</v>
      </c>
    </row>
    <row r="16" spans="1:7" x14ac:dyDescent="0.2">
      <c r="A16" s="1" t="s">
        <v>69</v>
      </c>
      <c r="B16" s="2">
        <v>30454</v>
      </c>
      <c r="C16" s="2">
        <v>1122</v>
      </c>
      <c r="D16" s="2">
        <v>938</v>
      </c>
      <c r="E16" s="2">
        <v>599</v>
      </c>
      <c r="F16" s="3">
        <f>SUM(C16:E16)</f>
        <v>2659</v>
      </c>
      <c r="G16">
        <f>F16/B16</f>
        <v>8.7312011558415975E-2</v>
      </c>
    </row>
    <row r="17" spans="1:7" x14ac:dyDescent="0.2">
      <c r="A17" s="1" t="s">
        <v>88</v>
      </c>
      <c r="B17" s="2">
        <v>155176</v>
      </c>
      <c r="C17" s="2">
        <v>2045</v>
      </c>
      <c r="D17" s="2">
        <v>4645</v>
      </c>
      <c r="E17" s="2">
        <v>6842</v>
      </c>
      <c r="F17" s="3">
        <f>SUM(C17:E17)</f>
        <v>13532</v>
      </c>
      <c r="G17">
        <f>F17/B17</f>
        <v>8.7204206836108675E-2</v>
      </c>
    </row>
    <row r="18" spans="1:7" x14ac:dyDescent="0.2">
      <c r="A18" s="1" t="s">
        <v>78</v>
      </c>
      <c r="B18" s="2">
        <v>824205</v>
      </c>
      <c r="C18" s="2">
        <v>29716</v>
      </c>
      <c r="D18" s="2">
        <v>26183</v>
      </c>
      <c r="E18" s="2">
        <v>15196</v>
      </c>
      <c r="F18" s="3">
        <f>SUM(C18:E18)</f>
        <v>71095</v>
      </c>
      <c r="G18">
        <f>F18/B18</f>
        <v>8.6258879768989508E-2</v>
      </c>
    </row>
    <row r="19" spans="1:7" x14ac:dyDescent="0.2">
      <c r="A19" s="1" t="s">
        <v>89</v>
      </c>
      <c r="B19" s="2">
        <v>241278</v>
      </c>
      <c r="C19" s="2">
        <v>8582</v>
      </c>
      <c r="D19" s="2">
        <v>9470</v>
      </c>
      <c r="E19" s="2">
        <v>815</v>
      </c>
      <c r="F19" s="3">
        <f>SUM(C19:E19)</f>
        <v>18867</v>
      </c>
      <c r="G19">
        <f>F19/B19</f>
        <v>7.8196105736950738E-2</v>
      </c>
    </row>
    <row r="20" spans="1:7" x14ac:dyDescent="0.2">
      <c r="A20" s="1" t="s">
        <v>67</v>
      </c>
      <c r="B20" s="2">
        <v>33974</v>
      </c>
      <c r="C20" s="2">
        <v>906</v>
      </c>
      <c r="D20" s="2">
        <v>1493</v>
      </c>
      <c r="E20" s="2">
        <v>124</v>
      </c>
      <c r="F20" s="3">
        <f>SUM(C20:E20)</f>
        <v>2523</v>
      </c>
      <c r="G20">
        <f>F20/B20</f>
        <v>7.4262671454641785E-2</v>
      </c>
    </row>
    <row r="21" spans="1:7" x14ac:dyDescent="0.2">
      <c r="A21" s="1" t="s">
        <v>82</v>
      </c>
      <c r="B21" s="2">
        <v>196761</v>
      </c>
      <c r="C21" s="2">
        <v>1537</v>
      </c>
      <c r="D21" s="2">
        <v>7519</v>
      </c>
      <c r="E21" s="3">
        <v>5454</v>
      </c>
      <c r="F21" s="3">
        <f>SUM(C21:E21)</f>
        <v>14510</v>
      </c>
      <c r="G21">
        <f>F21/B21</f>
        <v>7.3744288756410065E-2</v>
      </c>
    </row>
    <row r="22" spans="1:7" x14ac:dyDescent="0.2">
      <c r="A22" s="1" t="s">
        <v>81</v>
      </c>
      <c r="B22" s="2">
        <v>25206</v>
      </c>
      <c r="C22" s="2">
        <v>789</v>
      </c>
      <c r="D22" s="2">
        <v>892</v>
      </c>
      <c r="E22" s="2">
        <v>0</v>
      </c>
      <c r="F22" s="3">
        <f>SUM(C22:E22)</f>
        <v>1681</v>
      </c>
      <c r="G22">
        <f>F22/B22</f>
        <v>6.6690470522891371E-2</v>
      </c>
    </row>
    <row r="23" spans="1:7" x14ac:dyDescent="0.2">
      <c r="A23" s="1" t="s">
        <v>54</v>
      </c>
      <c r="B23" s="2">
        <v>578084</v>
      </c>
      <c r="C23" s="2">
        <v>13070</v>
      </c>
      <c r="D23" s="2">
        <v>13764</v>
      </c>
      <c r="E23" s="2">
        <v>9793</v>
      </c>
      <c r="F23" s="3">
        <f>SUM(C23:E23)</f>
        <v>36627</v>
      </c>
      <c r="G23">
        <f>F23/B23</f>
        <v>6.3359304184167006E-2</v>
      </c>
    </row>
    <row r="24" spans="1:7" x14ac:dyDescent="0.2">
      <c r="A24" s="1" t="s">
        <v>77</v>
      </c>
      <c r="B24" s="2">
        <v>786096</v>
      </c>
      <c r="C24" s="2">
        <v>16851</v>
      </c>
      <c r="D24" s="2">
        <v>22024</v>
      </c>
      <c r="E24" s="2">
        <v>10805</v>
      </c>
      <c r="F24" s="3">
        <f>SUM(C24:E24)</f>
        <v>49680</v>
      </c>
      <c r="G24">
        <f>F24/B24</f>
        <v>6.31983879831471E-2</v>
      </c>
    </row>
    <row r="25" spans="1:7" x14ac:dyDescent="0.2">
      <c r="A25" s="1" t="s">
        <v>90</v>
      </c>
      <c r="B25" s="2">
        <v>751315</v>
      </c>
      <c r="C25" s="2">
        <v>15691</v>
      </c>
      <c r="D25" s="2">
        <v>17894</v>
      </c>
      <c r="E25" s="2">
        <v>13229</v>
      </c>
      <c r="F25" s="3">
        <f>SUM(C25:E25)</f>
        <v>46814</v>
      </c>
      <c r="G25">
        <f>F25/B25</f>
        <v>6.2309417488004365E-2</v>
      </c>
    </row>
    <row r="26" spans="1:7" x14ac:dyDescent="0.2">
      <c r="A26" s="1" t="s">
        <v>55</v>
      </c>
      <c r="B26" s="2">
        <v>26949</v>
      </c>
      <c r="C26" s="2">
        <v>786</v>
      </c>
      <c r="D26" s="2">
        <v>888</v>
      </c>
      <c r="E26" s="2">
        <v>0</v>
      </c>
      <c r="F26" s="3">
        <f>SUM(C26:E26)</f>
        <v>1674</v>
      </c>
      <c r="G26">
        <f>F26/B26</f>
        <v>6.211733273961928E-2</v>
      </c>
    </row>
    <row r="27" spans="1:7" x14ac:dyDescent="0.2">
      <c r="A27" s="1" t="s">
        <v>80</v>
      </c>
      <c r="B27" s="2">
        <v>909481</v>
      </c>
      <c r="C27" s="2">
        <v>10045</v>
      </c>
      <c r="D27" s="2">
        <v>32456</v>
      </c>
      <c r="E27" s="2">
        <v>12867</v>
      </c>
      <c r="F27" s="3">
        <f>SUM(C27:E27)</f>
        <v>55368</v>
      </c>
      <c r="G27">
        <f>F27/B27</f>
        <v>6.0878676959716584E-2</v>
      </c>
    </row>
    <row r="28" spans="1:7" x14ac:dyDescent="0.2">
      <c r="A28" s="1" t="s">
        <v>63</v>
      </c>
      <c r="B28" s="2">
        <v>1127582</v>
      </c>
      <c r="C28" s="2">
        <v>22959</v>
      </c>
      <c r="D28" s="2">
        <v>27154</v>
      </c>
      <c r="E28" s="2">
        <v>14838</v>
      </c>
      <c r="F28" s="3">
        <f>SUM(C28:E28)</f>
        <v>64951</v>
      </c>
      <c r="G28">
        <f>F28/B28</f>
        <v>5.7602019187961498E-2</v>
      </c>
    </row>
    <row r="29" spans="1:7" x14ac:dyDescent="0.2">
      <c r="A29" t="s">
        <v>117</v>
      </c>
      <c r="B29" s="2">
        <v>9834000</v>
      </c>
      <c r="C29" s="2">
        <v>116100</v>
      </c>
      <c r="D29" s="2">
        <v>283710</v>
      </c>
      <c r="E29" s="2">
        <v>49760</v>
      </c>
      <c r="F29" s="3">
        <f>SUM(C29:E29)</f>
        <v>449570</v>
      </c>
      <c r="G29">
        <f>F29/B29</f>
        <v>4.5715883668903806E-2</v>
      </c>
    </row>
    <row r="30" spans="1:7" x14ac:dyDescent="0.2">
      <c r="A30" t="s">
        <v>92</v>
      </c>
      <c r="B30" s="2">
        <v>273367</v>
      </c>
      <c r="C30" s="3">
        <v>0</v>
      </c>
      <c r="D30" s="2">
        <v>7742</v>
      </c>
      <c r="E30" s="2">
        <v>4154</v>
      </c>
      <c r="F30" s="3">
        <f>SUM(C30:E30)</f>
        <v>11896</v>
      </c>
      <c r="G30">
        <f>F30/B30</f>
        <v>4.3516591249126629E-2</v>
      </c>
    </row>
    <row r="31" spans="1:7" x14ac:dyDescent="0.2">
      <c r="A31" s="1" t="s">
        <v>53</v>
      </c>
      <c r="B31" s="3">
        <v>115543</v>
      </c>
      <c r="C31" s="3">
        <v>0</v>
      </c>
      <c r="D31" s="2">
        <v>3898</v>
      </c>
      <c r="E31" s="2">
        <v>405</v>
      </c>
      <c r="F31" s="3">
        <f>SUM(C31:E31)</f>
        <v>4303</v>
      </c>
      <c r="G31">
        <f>F31/B31</f>
        <v>3.7241546437257127E-2</v>
      </c>
    </row>
    <row r="32" spans="1:7" x14ac:dyDescent="0.2">
      <c r="A32" s="1" t="s">
        <v>51</v>
      </c>
      <c r="B32" s="2">
        <v>2316559</v>
      </c>
      <c r="C32" s="2">
        <v>26530</v>
      </c>
      <c r="D32" s="2">
        <v>27904</v>
      </c>
      <c r="E32" s="2">
        <v>30155</v>
      </c>
      <c r="F32" s="3">
        <f>SUM(C32:E32)</f>
        <v>84589</v>
      </c>
      <c r="G32">
        <f>F32/B32</f>
        <v>3.6514934435082379E-2</v>
      </c>
    </row>
    <row r="33" spans="1:7" x14ac:dyDescent="0.2">
      <c r="A33" s="1" t="s">
        <v>66</v>
      </c>
      <c r="B33" s="2">
        <v>238761</v>
      </c>
      <c r="C33" s="2">
        <v>229</v>
      </c>
      <c r="D33" s="2">
        <v>7644</v>
      </c>
      <c r="E33" s="2">
        <v>606</v>
      </c>
      <c r="F33" s="3">
        <f>SUM(C33:E33)</f>
        <v>8479</v>
      </c>
      <c r="G33">
        <f>F33/B33</f>
        <v>3.5512499947646388E-2</v>
      </c>
    </row>
    <row r="34" spans="1:7" x14ac:dyDescent="0.2">
      <c r="A34" t="s">
        <v>120</v>
      </c>
      <c r="B34" s="2">
        <v>321882</v>
      </c>
      <c r="C34" s="2">
        <v>221</v>
      </c>
      <c r="D34" s="2">
        <v>10325</v>
      </c>
      <c r="E34" s="2">
        <v>430</v>
      </c>
      <c r="F34" s="3">
        <f>SUM(C34:E34)</f>
        <v>10976</v>
      </c>
      <c r="G34">
        <f>F34/B34</f>
        <v>3.4099452594429015E-2</v>
      </c>
    </row>
    <row r="35" spans="1:7" x14ac:dyDescent="0.2">
      <c r="A35" s="1" t="s">
        <v>79</v>
      </c>
      <c r="B35" s="2">
        <v>1183766</v>
      </c>
      <c r="C35" s="2">
        <v>8829</v>
      </c>
      <c r="D35" s="2">
        <v>15669</v>
      </c>
      <c r="E35" s="2">
        <v>14628</v>
      </c>
      <c r="F35" s="3">
        <f>SUM(C35:E35)</f>
        <v>39126</v>
      </c>
      <c r="G35">
        <f>F35/B35</f>
        <v>3.3052140372337099E-2</v>
      </c>
    </row>
    <row r="36" spans="1:7" x14ac:dyDescent="0.2">
      <c r="A36" s="1" t="s">
        <v>56</v>
      </c>
      <c r="B36" s="2">
        <v>466295</v>
      </c>
      <c r="C36" s="2">
        <v>3706</v>
      </c>
      <c r="D36" s="2">
        <v>10105</v>
      </c>
      <c r="E36" s="2">
        <v>979</v>
      </c>
      <c r="F36" s="3">
        <f>SUM(C36:E36)</f>
        <v>14790</v>
      </c>
      <c r="G36">
        <f>F36/B36</f>
        <v>3.1718118358549846E-2</v>
      </c>
    </row>
    <row r="37" spans="1:7" x14ac:dyDescent="0.2">
      <c r="A37" s="1" t="s">
        <v>71</v>
      </c>
      <c r="B37" s="2">
        <v>1616869</v>
      </c>
      <c r="C37" s="2">
        <v>11823</v>
      </c>
      <c r="D37" s="2">
        <v>13979</v>
      </c>
      <c r="E37" s="2">
        <v>21649</v>
      </c>
      <c r="F37" s="3">
        <f>SUM(C37:E37)</f>
        <v>47451</v>
      </c>
      <c r="G37">
        <f>F37/B37</f>
        <v>2.9347461049720171E-2</v>
      </c>
    </row>
    <row r="38" spans="1:7" x14ac:dyDescent="0.2">
      <c r="A38" t="s">
        <v>94</v>
      </c>
      <c r="B38" s="2">
        <v>26987</v>
      </c>
      <c r="C38" s="2">
        <v>0</v>
      </c>
      <c r="D38" s="2">
        <v>706</v>
      </c>
      <c r="E38" s="2">
        <v>0</v>
      </c>
      <c r="F38" s="3">
        <f>SUM(C38:E38)</f>
        <v>706</v>
      </c>
      <c r="G38">
        <f>F38/B38</f>
        <v>2.6160744061955756E-2</v>
      </c>
    </row>
    <row r="39" spans="1:7" x14ac:dyDescent="0.2">
      <c r="A39" s="1" t="s">
        <v>75</v>
      </c>
      <c r="B39" s="2">
        <v>1040738</v>
      </c>
      <c r="C39" s="2">
        <v>4988</v>
      </c>
      <c r="D39" s="2">
        <v>7990</v>
      </c>
      <c r="E39" s="2">
        <v>11822</v>
      </c>
      <c r="F39" s="3">
        <f>SUM(C39:E39)</f>
        <v>24800</v>
      </c>
      <c r="G39">
        <f>F39/B39</f>
        <v>2.3829244247831827E-2</v>
      </c>
    </row>
    <row r="40" spans="1:7" x14ac:dyDescent="0.2">
      <c r="A40" s="1" t="s">
        <v>57</v>
      </c>
      <c r="B40" s="2">
        <v>1269961</v>
      </c>
      <c r="C40" s="2">
        <v>10284</v>
      </c>
      <c r="D40" s="2">
        <v>10506</v>
      </c>
      <c r="E40" s="2">
        <v>9165</v>
      </c>
      <c r="F40" s="3">
        <f>SUM(C40:E40)</f>
        <v>29955</v>
      </c>
      <c r="G40">
        <f>F40/B40</f>
        <v>2.358733850882035E-2</v>
      </c>
    </row>
    <row r="41" spans="1:7" x14ac:dyDescent="0.2">
      <c r="A41" t="s">
        <v>95</v>
      </c>
      <c r="B41" s="2">
        <v>72322</v>
      </c>
      <c r="C41" s="2">
        <v>197</v>
      </c>
      <c r="D41" s="2">
        <v>1499</v>
      </c>
      <c r="E41" s="3">
        <v>0</v>
      </c>
      <c r="F41" s="3">
        <f>SUM(C41:E41)</f>
        <v>1696</v>
      </c>
      <c r="G41">
        <f>F41/B41</f>
        <v>2.3450678908216033E-2</v>
      </c>
    </row>
    <row r="42" spans="1:7" x14ac:dyDescent="0.2">
      <c r="A42" s="1" t="s">
        <v>87</v>
      </c>
      <c r="B42" s="2">
        <v>57038</v>
      </c>
      <c r="C42" s="3">
        <v>0</v>
      </c>
      <c r="D42" s="2">
        <v>1257</v>
      </c>
      <c r="E42" s="2">
        <v>79</v>
      </c>
      <c r="F42" s="3">
        <f>SUM(C42:E42)</f>
        <v>1336</v>
      </c>
      <c r="G42">
        <f>F42/B42</f>
        <v>2.3422981170447773E-2</v>
      </c>
    </row>
    <row r="43" spans="1:7" x14ac:dyDescent="0.2">
      <c r="A43" s="1" t="s">
        <v>61</v>
      </c>
      <c r="B43" s="2">
        <v>244871</v>
      </c>
      <c r="C43" s="2">
        <v>467</v>
      </c>
      <c r="D43" s="2">
        <v>5204</v>
      </c>
      <c r="E43" s="2">
        <v>2</v>
      </c>
      <c r="F43" s="3">
        <f>SUM(C43:E43)</f>
        <v>5673</v>
      </c>
      <c r="G43">
        <f>F43/B43</f>
        <v>2.3167300333645061E-2</v>
      </c>
    </row>
    <row r="44" spans="1:7" x14ac:dyDescent="0.2">
      <c r="A44" s="1" t="s">
        <v>64</v>
      </c>
      <c r="B44" s="2">
        <v>264715</v>
      </c>
      <c r="C44" s="3">
        <v>6</v>
      </c>
      <c r="D44" s="2">
        <v>5402</v>
      </c>
      <c r="E44" s="3">
        <v>0</v>
      </c>
      <c r="F44" s="3">
        <f>SUM(C44:E44)</f>
        <v>5408</v>
      </c>
      <c r="G44">
        <f>F44/B44</f>
        <v>2.0429518538805886E-2</v>
      </c>
    </row>
    <row r="45" spans="1:7" x14ac:dyDescent="0.2">
      <c r="A45" t="s">
        <v>121</v>
      </c>
      <c r="B45" s="2">
        <v>341574</v>
      </c>
      <c r="C45" s="3">
        <v>2</v>
      </c>
      <c r="D45" s="2">
        <v>6778</v>
      </c>
      <c r="E45" s="2">
        <v>0</v>
      </c>
      <c r="F45" s="3">
        <f>SUM(C45:E45)</f>
        <v>6780</v>
      </c>
      <c r="G45">
        <f>F45/B45</f>
        <v>1.9849285952677896E-2</v>
      </c>
    </row>
    <row r="46" spans="1:7" x14ac:dyDescent="0.2">
      <c r="A46" s="1" t="s">
        <v>52</v>
      </c>
      <c r="B46" s="2">
        <v>1247357</v>
      </c>
      <c r="C46" s="2">
        <v>9786</v>
      </c>
      <c r="D46" s="2">
        <v>13319</v>
      </c>
      <c r="E46" s="2">
        <v>202</v>
      </c>
      <c r="F46" s="3">
        <f>SUM(C46:E46)</f>
        <v>23307</v>
      </c>
      <c r="G46">
        <f>F46/B46</f>
        <v>1.8685107791915227E-2</v>
      </c>
    </row>
    <row r="47" spans="1:7" x14ac:dyDescent="0.2">
      <c r="A47" s="1" t="s">
        <v>72</v>
      </c>
      <c r="B47" s="2">
        <v>591575</v>
      </c>
      <c r="C47" s="2">
        <v>3194</v>
      </c>
      <c r="D47" s="2">
        <v>4987</v>
      </c>
      <c r="E47" s="2">
        <v>2617</v>
      </c>
      <c r="F47" s="3">
        <f>SUM(C47:E47)</f>
        <v>10798</v>
      </c>
      <c r="G47">
        <f>F47/B47</f>
        <v>1.8252968769809409E-2</v>
      </c>
    </row>
    <row r="48" spans="1:7" x14ac:dyDescent="0.2">
      <c r="A48" t="s">
        <v>122</v>
      </c>
      <c r="B48" s="2">
        <v>2327986</v>
      </c>
      <c r="C48" s="2">
        <v>12439</v>
      </c>
      <c r="D48" s="2">
        <v>22862</v>
      </c>
      <c r="E48" s="2">
        <v>2173</v>
      </c>
      <c r="F48" s="3">
        <f>SUM(C48:E48)</f>
        <v>37474</v>
      </c>
      <c r="G48">
        <f>F48/B48</f>
        <v>1.6097175842122762E-2</v>
      </c>
    </row>
    <row r="49" spans="1:7" x14ac:dyDescent="0.2">
      <c r="A49" t="s">
        <v>93</v>
      </c>
      <c r="B49" s="2">
        <v>620200</v>
      </c>
      <c r="C49" s="2">
        <v>3471</v>
      </c>
      <c r="D49" s="2">
        <v>5284</v>
      </c>
      <c r="E49" s="2">
        <v>79</v>
      </c>
      <c r="F49" s="3">
        <f>SUM(C49:E49)</f>
        <v>8834</v>
      </c>
      <c r="G49">
        <f>F49/B49</f>
        <v>1.4243792325056433E-2</v>
      </c>
    </row>
    <row r="50" spans="1:7" x14ac:dyDescent="0.2">
      <c r="A50" s="1" t="s">
        <v>74</v>
      </c>
      <c r="B50" s="2">
        <v>1251574</v>
      </c>
      <c r="C50" s="3">
        <v>0</v>
      </c>
      <c r="D50" s="2">
        <v>7906</v>
      </c>
      <c r="E50" s="2">
        <v>1923</v>
      </c>
      <c r="F50" s="3">
        <f>SUM(C50:E50)</f>
        <v>9829</v>
      </c>
      <c r="G50">
        <f>F50/B50</f>
        <v>7.8533111106494705E-3</v>
      </c>
    </row>
    <row r="51" spans="1:7" x14ac:dyDescent="0.2">
      <c r="A51" s="1" t="s">
        <v>70</v>
      </c>
      <c r="B51" s="2">
        <v>95877</v>
      </c>
      <c r="C51" s="2">
        <v>0</v>
      </c>
      <c r="D51" s="2">
        <v>667</v>
      </c>
      <c r="E51" s="2">
        <v>0</v>
      </c>
      <c r="F51" s="3">
        <f>SUM(C51:E51)</f>
        <v>667</v>
      </c>
      <c r="G51">
        <f>F51/B51</f>
        <v>6.9568301052390039E-3</v>
      </c>
    </row>
    <row r="53" spans="1:7" ht="18" x14ac:dyDescent="0.2">
      <c r="D53" s="4"/>
    </row>
    <row r="55" spans="1:7" ht="41" x14ac:dyDescent="0.45">
      <c r="B55" s="5"/>
    </row>
  </sheetData>
  <autoFilter ref="A1:G1" xr:uid="{CB69E0D3-01E8-714C-9C3A-61AA6D178B4B}">
    <sortState ref="A2:G51">
      <sortCondition descending="1" ref="G1:G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EB1A-350A-9B42-A351-2A2D132150B9}">
  <sheetPr>
    <tabColor theme="4"/>
  </sheetPr>
  <dimension ref="A3:C54"/>
  <sheetViews>
    <sheetView tabSelected="1" workbookViewId="0">
      <selection activeCell="C26" sqref="C26"/>
    </sheetView>
  </sheetViews>
  <sheetFormatPr baseColWidth="10" defaultRowHeight="16" x14ac:dyDescent="0.2"/>
  <cols>
    <col min="1" max="1" width="28.6640625" bestFit="1" customWidth="1"/>
    <col min="2" max="2" width="14.5" bestFit="1" customWidth="1"/>
    <col min="3" max="3" width="13.83203125" bestFit="1" customWidth="1"/>
    <col min="4" max="4" width="12.6640625" bestFit="1" customWidth="1"/>
    <col min="5" max="45" width="15.5" bestFit="1" customWidth="1"/>
  </cols>
  <sheetData>
    <row r="3" spans="1:3" x14ac:dyDescent="0.2">
      <c r="A3" s="6" t="s">
        <v>112</v>
      </c>
      <c r="B3" t="s">
        <v>115</v>
      </c>
      <c r="C3" t="s">
        <v>116</v>
      </c>
    </row>
    <row r="4" spans="1:3" x14ac:dyDescent="0.2">
      <c r="A4" s="8" t="s">
        <v>51</v>
      </c>
      <c r="B4" s="7">
        <v>84589</v>
      </c>
      <c r="C4" s="9">
        <v>3.6514934435082379E-2</v>
      </c>
    </row>
    <row r="5" spans="1:3" x14ac:dyDescent="0.2">
      <c r="A5" s="8" t="s">
        <v>52</v>
      </c>
      <c r="B5" s="7">
        <v>23307</v>
      </c>
      <c r="C5" s="9">
        <v>1.8685107791915227E-2</v>
      </c>
    </row>
    <row r="6" spans="1:3" x14ac:dyDescent="0.2">
      <c r="A6" s="8" t="s">
        <v>53</v>
      </c>
      <c r="B6" s="7">
        <v>4303</v>
      </c>
      <c r="C6" s="9">
        <v>3.7241546437257127E-2</v>
      </c>
    </row>
    <row r="7" spans="1:3" x14ac:dyDescent="0.2">
      <c r="A7" s="8" t="s">
        <v>54</v>
      </c>
      <c r="B7" s="7">
        <v>36627</v>
      </c>
      <c r="C7" s="9">
        <v>6.3359304184167006E-2</v>
      </c>
    </row>
    <row r="8" spans="1:3" x14ac:dyDescent="0.2">
      <c r="A8" s="8" t="s">
        <v>102</v>
      </c>
      <c r="B8" s="7">
        <v>11896</v>
      </c>
      <c r="C8" s="9">
        <v>4.3516591249126629E-2</v>
      </c>
    </row>
    <row r="9" spans="1:3" x14ac:dyDescent="0.2">
      <c r="A9" s="8" t="s">
        <v>55</v>
      </c>
      <c r="B9" s="7">
        <v>1674</v>
      </c>
      <c r="C9" s="9">
        <v>6.211733273961928E-2</v>
      </c>
    </row>
    <row r="10" spans="1:3" x14ac:dyDescent="0.2">
      <c r="A10" s="8" t="s">
        <v>56</v>
      </c>
      <c r="B10" s="7">
        <v>14790</v>
      </c>
      <c r="C10" s="9">
        <v>3.1718118358549846E-2</v>
      </c>
    </row>
    <row r="11" spans="1:3" x14ac:dyDescent="0.2">
      <c r="A11" s="8" t="s">
        <v>103</v>
      </c>
      <c r="B11" s="7">
        <v>8834</v>
      </c>
      <c r="C11" s="9">
        <v>1.4243792325056433E-2</v>
      </c>
    </row>
    <row r="12" spans="1:3" x14ac:dyDescent="0.2">
      <c r="A12" s="8" t="s">
        <v>57</v>
      </c>
      <c r="B12" s="7">
        <v>29955</v>
      </c>
      <c r="C12" s="9">
        <v>2.358733850882035E-2</v>
      </c>
    </row>
    <row r="13" spans="1:3" x14ac:dyDescent="0.2">
      <c r="A13" s="8" t="s">
        <v>58</v>
      </c>
      <c r="B13" s="7">
        <v>6780</v>
      </c>
      <c r="C13" s="9">
        <v>1.9849285952677896E-2</v>
      </c>
    </row>
    <row r="14" spans="1:3" x14ac:dyDescent="0.2">
      <c r="A14" s="8" t="s">
        <v>104</v>
      </c>
      <c r="B14" s="7">
        <v>37474</v>
      </c>
      <c r="C14" s="9">
        <v>1.6097175842122762E-2</v>
      </c>
    </row>
    <row r="15" spans="1:3" x14ac:dyDescent="0.2">
      <c r="A15" s="8" t="s">
        <v>105</v>
      </c>
      <c r="B15" s="7">
        <v>10976</v>
      </c>
      <c r="C15" s="9">
        <v>3.4099452594429015E-2</v>
      </c>
    </row>
    <row r="16" spans="1:3" x14ac:dyDescent="0.2">
      <c r="A16" s="8" t="s">
        <v>59</v>
      </c>
      <c r="B16" s="7">
        <v>2733</v>
      </c>
      <c r="C16" s="9">
        <v>0.12606670049356519</v>
      </c>
    </row>
    <row r="17" spans="1:3" x14ac:dyDescent="0.2">
      <c r="A17" s="8" t="s">
        <v>60</v>
      </c>
      <c r="B17" s="7">
        <v>95424</v>
      </c>
      <c r="C17" s="9">
        <v>9.7129002510061624E-2</v>
      </c>
    </row>
    <row r="18" spans="1:3" x14ac:dyDescent="0.2">
      <c r="A18" s="8" t="s">
        <v>106</v>
      </c>
      <c r="B18" s="7">
        <v>706</v>
      </c>
      <c r="C18" s="9">
        <v>2.6160744061955756E-2</v>
      </c>
    </row>
    <row r="19" spans="1:3" x14ac:dyDescent="0.2">
      <c r="A19" s="8" t="s">
        <v>62</v>
      </c>
      <c r="B19" s="7">
        <v>12278</v>
      </c>
      <c r="C19" s="9">
        <v>0.10055856770790676</v>
      </c>
    </row>
    <row r="20" spans="1:3" x14ac:dyDescent="0.2">
      <c r="A20" s="8" t="s">
        <v>63</v>
      </c>
      <c r="B20" s="7">
        <v>64951</v>
      </c>
      <c r="C20" s="9">
        <v>5.7602019187961498E-2</v>
      </c>
    </row>
    <row r="21" spans="1:3" x14ac:dyDescent="0.2">
      <c r="A21" s="8" t="s">
        <v>64</v>
      </c>
      <c r="B21" s="7">
        <v>5408</v>
      </c>
      <c r="C21" s="9">
        <v>2.0429518538805886E-2</v>
      </c>
    </row>
    <row r="22" spans="1:3" x14ac:dyDescent="0.2">
      <c r="A22" s="8" t="s">
        <v>65</v>
      </c>
      <c r="B22" s="7">
        <v>963</v>
      </c>
      <c r="C22" s="9">
        <v>8.9191442067240903E-2</v>
      </c>
    </row>
    <row r="23" spans="1:3" x14ac:dyDescent="0.2">
      <c r="A23" s="8" t="s">
        <v>66</v>
      </c>
      <c r="B23" s="7">
        <v>8479</v>
      </c>
      <c r="C23" s="9">
        <v>3.5512499947646388E-2</v>
      </c>
    </row>
    <row r="24" spans="1:3" x14ac:dyDescent="0.2">
      <c r="A24" s="8" t="s">
        <v>61</v>
      </c>
      <c r="B24" s="7">
        <v>5673</v>
      </c>
      <c r="C24" s="9">
        <v>2.3167300333645061E-2</v>
      </c>
    </row>
    <row r="25" spans="1:3" x14ac:dyDescent="0.2">
      <c r="A25" s="8" t="s">
        <v>67</v>
      </c>
      <c r="B25" s="7">
        <v>2523</v>
      </c>
      <c r="C25" s="9">
        <v>7.4262671454641785E-2</v>
      </c>
    </row>
    <row r="26" spans="1:3" x14ac:dyDescent="0.2">
      <c r="A26" s="8" t="s">
        <v>68</v>
      </c>
      <c r="B26" s="7">
        <v>60921</v>
      </c>
      <c r="C26" s="9">
        <v>0.10462977434208154</v>
      </c>
    </row>
    <row r="27" spans="1:3" x14ac:dyDescent="0.2">
      <c r="A27" s="8" t="s">
        <v>69</v>
      </c>
      <c r="B27" s="7">
        <v>2659</v>
      </c>
      <c r="C27" s="9">
        <v>8.7312011558415975E-2</v>
      </c>
    </row>
    <row r="28" spans="1:3" x14ac:dyDescent="0.2">
      <c r="A28" s="8" t="s">
        <v>70</v>
      </c>
      <c r="B28" s="7">
        <v>667</v>
      </c>
      <c r="C28" s="9">
        <v>6.9568301052390039E-3</v>
      </c>
    </row>
    <row r="29" spans="1:3" x14ac:dyDescent="0.2">
      <c r="A29" s="8" t="s">
        <v>71</v>
      </c>
      <c r="B29" s="7">
        <v>47451</v>
      </c>
      <c r="C29" s="9">
        <v>2.9347461049720171E-2</v>
      </c>
    </row>
    <row r="30" spans="1:3" x14ac:dyDescent="0.2">
      <c r="A30" s="8" t="s">
        <v>72</v>
      </c>
      <c r="B30" s="7">
        <v>10798</v>
      </c>
      <c r="C30" s="9">
        <v>1.8252968769809409E-2</v>
      </c>
    </row>
    <row r="31" spans="1:3" x14ac:dyDescent="0.2">
      <c r="A31" s="8" t="s">
        <v>73</v>
      </c>
      <c r="B31" s="7">
        <v>11670</v>
      </c>
      <c r="C31" s="9">
        <v>9.884636885704122E-2</v>
      </c>
    </row>
    <row r="32" spans="1:3" x14ac:dyDescent="0.2">
      <c r="A32" s="8" t="s">
        <v>74</v>
      </c>
      <c r="B32" s="7">
        <v>9829</v>
      </c>
      <c r="C32" s="9">
        <v>7.8533111106494705E-3</v>
      </c>
    </row>
    <row r="33" spans="1:3" x14ac:dyDescent="0.2">
      <c r="A33" s="8" t="s">
        <v>75</v>
      </c>
      <c r="B33" s="7">
        <v>24800</v>
      </c>
      <c r="C33" s="9">
        <v>2.3829244247831827E-2</v>
      </c>
    </row>
    <row r="34" spans="1:3" x14ac:dyDescent="0.2">
      <c r="A34" s="8" t="s">
        <v>76</v>
      </c>
      <c r="B34" s="7">
        <v>41579</v>
      </c>
      <c r="C34" s="9">
        <v>0.10233117902726437</v>
      </c>
    </row>
    <row r="35" spans="1:3" x14ac:dyDescent="0.2">
      <c r="A35" s="8" t="s">
        <v>77</v>
      </c>
      <c r="B35" s="7">
        <v>49680</v>
      </c>
      <c r="C35" s="9">
        <v>6.31983879831471E-2</v>
      </c>
    </row>
    <row r="36" spans="1:3" x14ac:dyDescent="0.2">
      <c r="A36" s="8" t="s">
        <v>78</v>
      </c>
      <c r="B36" s="7">
        <v>71095</v>
      </c>
      <c r="C36" s="9">
        <v>8.6258879768989508E-2</v>
      </c>
    </row>
    <row r="37" spans="1:3" x14ac:dyDescent="0.2">
      <c r="A37" s="8" t="s">
        <v>79</v>
      </c>
      <c r="B37" s="7">
        <v>39126</v>
      </c>
      <c r="C37" s="9">
        <v>3.3052140372337099E-2</v>
      </c>
    </row>
    <row r="38" spans="1:3" x14ac:dyDescent="0.2">
      <c r="A38" s="8" t="s">
        <v>80</v>
      </c>
      <c r="B38" s="7">
        <v>55368</v>
      </c>
      <c r="C38" s="9">
        <v>6.0878676959716584E-2</v>
      </c>
    </row>
    <row r="39" spans="1:3" x14ac:dyDescent="0.2">
      <c r="A39" s="8" t="s">
        <v>81</v>
      </c>
      <c r="B39" s="7">
        <v>1681</v>
      </c>
      <c r="C39" s="9">
        <v>6.6690470522891371E-2</v>
      </c>
    </row>
    <row r="40" spans="1:3" x14ac:dyDescent="0.2">
      <c r="A40" s="8" t="s">
        <v>82</v>
      </c>
      <c r="B40" s="7">
        <v>14510</v>
      </c>
      <c r="C40" s="9">
        <v>7.3744288756410065E-2</v>
      </c>
    </row>
    <row r="41" spans="1:3" x14ac:dyDescent="0.2">
      <c r="A41" s="8" t="s">
        <v>107</v>
      </c>
      <c r="B41" s="7">
        <v>1696</v>
      </c>
      <c r="C41" s="9">
        <v>2.3450678908216033E-2</v>
      </c>
    </row>
    <row r="42" spans="1:3" x14ac:dyDescent="0.2">
      <c r="A42" s="8" t="s">
        <v>83</v>
      </c>
      <c r="B42" s="7">
        <v>82382</v>
      </c>
      <c r="C42" s="9">
        <v>0.13010073955689755</v>
      </c>
    </row>
    <row r="43" spans="1:3" x14ac:dyDescent="0.2">
      <c r="A43" s="8" t="s">
        <v>108</v>
      </c>
      <c r="B43" s="7">
        <v>126713</v>
      </c>
      <c r="C43" s="9">
        <v>0.10382958290519291</v>
      </c>
    </row>
    <row r="44" spans="1:3" x14ac:dyDescent="0.2">
      <c r="A44" s="8" t="s">
        <v>84</v>
      </c>
      <c r="B44" s="7">
        <v>226900</v>
      </c>
      <c r="C44" s="9">
        <v>9.0621276949246099E-2</v>
      </c>
    </row>
    <row r="45" spans="1:3" x14ac:dyDescent="0.2">
      <c r="A45" s="8" t="s">
        <v>85</v>
      </c>
      <c r="B45" s="7">
        <v>1607</v>
      </c>
      <c r="C45" s="9">
        <v>9.2949274104922208E-2</v>
      </c>
    </row>
    <row r="46" spans="1:3" x14ac:dyDescent="0.2">
      <c r="A46" s="8" t="s">
        <v>86</v>
      </c>
      <c r="B46" s="7">
        <v>88742</v>
      </c>
      <c r="C46" s="9">
        <v>9.423015254449657E-2</v>
      </c>
    </row>
    <row r="47" spans="1:3" x14ac:dyDescent="0.2">
      <c r="A47" s="8" t="s">
        <v>87</v>
      </c>
      <c r="B47" s="7">
        <v>1336</v>
      </c>
      <c r="C47" s="9">
        <v>2.3422981170447773E-2</v>
      </c>
    </row>
    <row r="48" spans="1:3" x14ac:dyDescent="0.2">
      <c r="A48" s="8" t="s">
        <v>88</v>
      </c>
      <c r="B48" s="7">
        <v>13532</v>
      </c>
      <c r="C48" s="9">
        <v>8.7204206836108675E-2</v>
      </c>
    </row>
    <row r="49" spans="1:3" x14ac:dyDescent="0.2">
      <c r="A49" s="8" t="s">
        <v>89</v>
      </c>
      <c r="B49" s="7">
        <v>18867</v>
      </c>
      <c r="C49" s="9">
        <v>7.8196105736950738E-2</v>
      </c>
    </row>
    <row r="50" spans="1:3" x14ac:dyDescent="0.2">
      <c r="A50" s="8" t="s">
        <v>109</v>
      </c>
      <c r="B50" s="7">
        <v>449570</v>
      </c>
      <c r="C50" s="9">
        <v>4.5715883668903806E-2</v>
      </c>
    </row>
    <row r="51" spans="1:3" x14ac:dyDescent="0.2">
      <c r="A51" s="8" t="s">
        <v>90</v>
      </c>
      <c r="B51" s="7">
        <v>46814</v>
      </c>
      <c r="C51" s="9">
        <v>6.2309417488004365E-2</v>
      </c>
    </row>
    <row r="52" spans="1:3" x14ac:dyDescent="0.2">
      <c r="A52" s="8" t="s">
        <v>91</v>
      </c>
      <c r="B52" s="7">
        <v>39695</v>
      </c>
      <c r="C52" s="9">
        <v>0.10161295689992807</v>
      </c>
    </row>
    <row r="53" spans="1:3" x14ac:dyDescent="0.2">
      <c r="A53" s="8" t="s">
        <v>110</v>
      </c>
      <c r="B53" s="7"/>
      <c r="C53" s="7"/>
    </row>
    <row r="54" spans="1:3" x14ac:dyDescent="0.2">
      <c r="A54" s="8" t="s">
        <v>111</v>
      </c>
      <c r="B54" s="7">
        <v>2010031</v>
      </c>
      <c r="C54" s="7">
        <v>2.8479356969231144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potential</vt:lpstr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Levinson</dc:creator>
  <cp:lastModifiedBy>Andrew Levinson</cp:lastModifiedBy>
  <dcterms:created xsi:type="dcterms:W3CDTF">2018-11-06T18:48:16Z</dcterms:created>
  <dcterms:modified xsi:type="dcterms:W3CDTF">2018-11-11T01:59:13Z</dcterms:modified>
</cp:coreProperties>
</file>