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75" yWindow="150" windowWidth="15480" windowHeight="8820"/>
  </bookViews>
  <sheets>
    <sheet name="Expense Report" sheetId="1" r:id="rId1"/>
  </sheets>
  <calcPr calcId="124519"/>
  <webPublishing codePage="1252"/>
</workbook>
</file>

<file path=xl/calcChain.xml><?xml version="1.0" encoding="utf-8"?>
<calcChain xmlns="http://schemas.openxmlformats.org/spreadsheetml/2006/main">
  <c r="H39" i="1"/>
  <c r="H40"/>
  <c r="H41"/>
  <c r="H42"/>
  <c r="H43"/>
  <c r="H44"/>
  <c r="H45"/>
  <c r="H46"/>
  <c r="H32"/>
  <c r="H36"/>
  <c r="H37"/>
  <c r="H38"/>
  <c r="H27"/>
  <c r="H28"/>
  <c r="H29"/>
  <c r="H30"/>
  <c r="H31"/>
  <c r="H33"/>
  <c r="H34"/>
  <c r="H35"/>
  <c r="H26"/>
  <c r="H23"/>
  <c r="H16"/>
  <c r="H11"/>
  <c r="H12"/>
  <c r="H13"/>
  <c r="H14"/>
  <c r="H15"/>
  <c r="H17"/>
  <c r="H18"/>
  <c r="H19"/>
  <c r="H20"/>
  <c r="H21"/>
  <c r="H22"/>
  <c r="H24"/>
  <c r="H25"/>
  <c r="F47"/>
  <c r="G47"/>
  <c r="H47" l="1"/>
  <c r="L22" l="1"/>
  <c r="L24"/>
</calcChain>
</file>

<file path=xl/sharedStrings.xml><?xml version="1.0" encoding="utf-8"?>
<sst xmlns="http://schemas.openxmlformats.org/spreadsheetml/2006/main" count="105" uniqueCount="62">
  <si>
    <t>Name</t>
  </si>
  <si>
    <t>Department</t>
  </si>
  <si>
    <t>Manager</t>
  </si>
  <si>
    <t>From</t>
  </si>
  <si>
    <t>To</t>
  </si>
  <si>
    <t>Date</t>
  </si>
  <si>
    <t>Account</t>
  </si>
  <si>
    <t>Description</t>
  </si>
  <si>
    <t>Phone</t>
  </si>
  <si>
    <t>Subtotal</t>
  </si>
  <si>
    <t>For Office Use Only</t>
  </si>
  <si>
    <t>PURPOSE:</t>
  </si>
  <si>
    <t>STATEMENT NUMBER:</t>
  </si>
  <si>
    <t>PAY PERIOD:</t>
  </si>
  <si>
    <t>Total</t>
  </si>
  <si>
    <t>APPROVED:</t>
  </si>
  <si>
    <t xml:space="preserve">NOTES: </t>
  </si>
  <si>
    <t>Expense Report</t>
  </si>
  <si>
    <t>Misc</t>
  </si>
  <si>
    <t>Cash Advances</t>
  </si>
  <si>
    <t>BANANA INVESTMENT</t>
  </si>
  <si>
    <t>INFORMATION:</t>
  </si>
  <si>
    <t xml:space="preserve"> VISWANATHREDDY</t>
  </si>
  <si>
    <t>AGRICULTURE</t>
  </si>
  <si>
    <t xml:space="preserve">   TVM</t>
  </si>
  <si>
    <t>17/12/2018</t>
  </si>
  <si>
    <t>28/12/2018</t>
  </si>
  <si>
    <t>CASH</t>
  </si>
  <si>
    <t>DRIP IRRIGATION</t>
  </si>
  <si>
    <t>BANANA PLANTS</t>
  </si>
  <si>
    <t>AMOUNT</t>
  </si>
  <si>
    <t>26/2/2019</t>
  </si>
  <si>
    <t>21/3/2019</t>
  </si>
  <si>
    <t>JCB</t>
  </si>
  <si>
    <t>27/3/2019</t>
  </si>
  <si>
    <t>FERTIIZERS</t>
  </si>
  <si>
    <t>LABOUR</t>
  </si>
  <si>
    <t>31/3/2019</t>
  </si>
  <si>
    <t>TRACTORS pulti</t>
  </si>
  <si>
    <t>TRACTORs trips</t>
  </si>
  <si>
    <t>30/5/2019</t>
  </si>
  <si>
    <t>13/6/2019</t>
  </si>
  <si>
    <t>LABOUR REMOVAL OF GRASS</t>
  </si>
  <si>
    <t>ox</t>
  </si>
  <si>
    <t>25/6/2019</t>
  </si>
  <si>
    <t>rtgs</t>
  </si>
  <si>
    <t xml:space="preserve">LABOUR </t>
  </si>
  <si>
    <t>16/7/2019</t>
  </si>
  <si>
    <t>filter</t>
  </si>
  <si>
    <t>25/07/2019</t>
  </si>
  <si>
    <t>cash</t>
  </si>
  <si>
    <t>drip fertilizers</t>
  </si>
  <si>
    <t>rtgs plus cash</t>
  </si>
  <si>
    <t>labour</t>
  </si>
  <si>
    <t>motor</t>
  </si>
  <si>
    <t>starter</t>
  </si>
  <si>
    <t>hen  dung</t>
  </si>
  <si>
    <t>labour bag lifting</t>
  </si>
  <si>
    <t>hen mud plus grass</t>
  </si>
  <si>
    <t>tractor HEN DUNG bags</t>
  </si>
  <si>
    <t>fertilizer</t>
  </si>
  <si>
    <t>Drip fertilizers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</si>
</sst>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m/d/yyyy;;"/>
    <numFmt numFmtId="165" formatCode="[$-409]d\-mmm\-yy;@"/>
    <numFmt numFmtId="166" formatCode="_(\$* #,##0.00_);_(\$* \(#,##0.00\);_(\$* &quot;-&quot;??_);_(@_)"/>
  </numFmts>
  <fonts count="18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20"/>
      <color theme="1"/>
      <name val="Arial Black"/>
      <family val="2"/>
    </font>
    <font>
      <sz val="10"/>
      <color theme="1"/>
      <name val="Times New Roman"/>
      <family val="1"/>
    </font>
    <font>
      <sz val="10"/>
      <color indexed="63"/>
      <name val="Times New Roman"/>
      <family val="1"/>
    </font>
    <font>
      <sz val="11"/>
      <color theme="1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color indexed="63"/>
      <name val="Times New Roman"/>
      <family val="1"/>
    </font>
    <font>
      <sz val="14"/>
      <color indexed="63"/>
      <name val="Times New Roman"/>
      <family val="1"/>
    </font>
    <font>
      <sz val="12"/>
      <color theme="1"/>
      <name val="Times New Roman"/>
      <family val="1"/>
    </font>
    <font>
      <u/>
      <sz val="10"/>
      <color theme="1"/>
      <name val="Times New Roman"/>
      <family val="1"/>
    </font>
    <font>
      <sz val="12"/>
      <color indexed="2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 applyBorder="1" applyAlignment="1">
      <alignment wrapText="1"/>
    </xf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6" fillId="0" borderId="0" xfId="0" applyFont="1" applyBorder="1"/>
    <xf numFmtId="0" fontId="1" fillId="0" borderId="0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/>
    <xf numFmtId="164" fontId="2" fillId="3" borderId="1" xfId="0" applyNumberFormat="1" applyFont="1" applyFill="1" applyBorder="1" applyAlignment="1"/>
    <xf numFmtId="164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9" fillId="0" borderId="1" xfId="0" applyFont="1" applyBorder="1" applyAlignment="1"/>
    <xf numFmtId="0" fontId="8" fillId="0" borderId="0" xfId="0" applyFont="1" applyAlignment="1"/>
    <xf numFmtId="0" fontId="10" fillId="0" borderId="0" xfId="0" applyFont="1"/>
    <xf numFmtId="0" fontId="10" fillId="0" borderId="0" xfId="0" applyFont="1" applyBorder="1" applyAlignment="1"/>
    <xf numFmtId="0" fontId="10" fillId="0" borderId="0" xfId="0" applyFont="1" applyBorder="1"/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/>
    </xf>
    <xf numFmtId="44" fontId="10" fillId="2" borderId="3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4" xfId="0" applyFont="1" applyBorder="1" applyAlignment="1"/>
    <xf numFmtId="0" fontId="10" fillId="0" borderId="0" xfId="0" applyFont="1" applyBorder="1" applyAlignment="1">
      <alignment horizontal="center"/>
    </xf>
    <xf numFmtId="0" fontId="12" fillId="0" borderId="4" xfId="0" applyFont="1" applyBorder="1" applyAlignment="1"/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5" fillId="0" borderId="0" xfId="0" applyFont="1" applyAlignment="1"/>
    <xf numFmtId="0" fontId="10" fillId="0" borderId="1" xfId="0" applyFont="1" applyBorder="1" applyAlignment="1"/>
    <xf numFmtId="0" fontId="16" fillId="0" borderId="0" xfId="0" applyFont="1" applyAlignment="1"/>
    <xf numFmtId="2" fontId="1" fillId="0" borderId="0" xfId="1" applyNumberFormat="1" applyFont="1"/>
    <xf numFmtId="0" fontId="15" fillId="0" borderId="0" xfId="0" applyFont="1" applyAlignment="1">
      <alignment horizontal="right" wrapText="1"/>
    </xf>
    <xf numFmtId="0" fontId="15" fillId="0" borderId="0" xfId="0" applyNumberFormat="1" applyFont="1" applyAlignment="1">
      <alignment horizontal="right" wrapText="1"/>
    </xf>
    <xf numFmtId="14" fontId="15" fillId="0" borderId="0" xfId="0" applyNumberFormat="1" applyFont="1" applyAlignment="1">
      <alignment horizontal="right" wrapText="1"/>
    </xf>
    <xf numFmtId="165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44" fontId="15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2" fontId="15" fillId="0" borderId="0" xfId="1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44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0" fontId="15" fillId="0" borderId="0" xfId="0" applyNumberFormat="1" applyFont="1" applyAlignment="1">
      <alignment horizontal="right"/>
    </xf>
    <xf numFmtId="0" fontId="10" fillId="2" borderId="3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166" fontId="15" fillId="0" borderId="0" xfId="0" applyNumberFormat="1" applyFont="1" applyAlignment="1">
      <alignment horizontal="right" vertical="top"/>
    </xf>
    <xf numFmtId="166" fontId="15" fillId="0" borderId="0" xfId="0" applyNumberFormat="1" applyFont="1" applyBorder="1" applyAlignment="1">
      <alignment horizontal="right" vertical="top"/>
    </xf>
    <xf numFmtId="166" fontId="15" fillId="0" borderId="0" xfId="1" applyNumberFormat="1" applyFont="1" applyAlignment="1">
      <alignment horizontal="right" vertical="top"/>
    </xf>
    <xf numFmtId="166" fontId="15" fillId="0" borderId="0" xfId="1" applyNumberFormat="1" applyFont="1" applyBorder="1" applyAlignment="1">
      <alignment horizontal="right" vertical="top"/>
    </xf>
    <xf numFmtId="2" fontId="15" fillId="0" borderId="0" xfId="1" applyNumberFormat="1" applyFont="1" applyAlignment="1">
      <alignment horizontal="right" vertical="top"/>
    </xf>
    <xf numFmtId="0" fontId="15" fillId="0" borderId="0" xfId="1" applyNumberFormat="1" applyFont="1" applyBorder="1" applyAlignment="1">
      <alignment horizontal="right" vertical="top"/>
    </xf>
    <xf numFmtId="0" fontId="15" fillId="0" borderId="0" xfId="1" applyNumberFormat="1" applyFont="1" applyAlignment="1">
      <alignment horizontal="right" vertical="top"/>
    </xf>
    <xf numFmtId="0" fontId="10" fillId="0" borderId="1" xfId="0" applyFont="1" applyBorder="1" applyAlignment="1"/>
    <xf numFmtId="0" fontId="15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9" fillId="0" borderId="2" xfId="0" applyFont="1" applyBorder="1" applyAlignment="1"/>
  </cellXfs>
  <cellStyles count="2">
    <cellStyle name="Currency" xfId="1" builtinId="4"/>
    <cellStyle name="Normal" xfId="0" builtinId="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relativeIndent="0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\$* #,##0.00_);_(\$* \(#,##0.00\);_(\$* &quot;-&quot;??_);_(@_)"/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\$* #,##0.00_);_(\$* \(#,##0.00\);_(\$* &quot;-&quot;??_);_(@_)"/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(\$* #,##0.00_);_(\$* \(#,##0.00\);_(\$* &quot;-&quot;??_);_(@_)"/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409]d\-mmm\-yy;@"/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alignment horizontal="right" vertical="bottom" textRotation="0" wrapText="1" indent="0" relativeIndent="255" justifyLastLine="0" shrinkToFit="0" mergeCell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0:H47" totalsRowCount="1" headerRowDxfId="16" dataDxfId="15" totalsRowDxfId="14">
  <autoFilter ref="B10:H46"/>
  <tableColumns count="7">
    <tableColumn id="1" name="Date" totalsRowLabel="Total" dataDxfId="13" totalsRowDxfId="6"/>
    <tableColumn id="2" name="Account" dataDxfId="12" totalsRowDxfId="5"/>
    <tableColumn id="3" name="Description" dataDxfId="11" totalsRowDxfId="4"/>
    <tableColumn id="8" name="Phone" dataDxfId="10" totalsRowDxfId="3"/>
    <tableColumn id="10" name="AMOUNT" totalsRowFunction="sum" dataDxfId="9" totalsRowDxfId="2" dataCellStyle="Currency"/>
    <tableColumn id="11" name="Misc" totalsRowFunction="sum" dataDxfId="8" totalsRowDxfId="1" dataCellStyle="Currency"/>
    <tableColumn id="9" name="Total" totalsRowFunction="sum" dataDxfId="7" totalsRowDxfId="0" dataCellStyle="Currency">
      <calculatedColumnFormula>Table1[[#This Row],[AMOUNT]]+Table1[[#This Row],[Misc]]</calculatedColumnFormula>
    </tableColumn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51"/>
  <sheetViews>
    <sheetView showGridLines="0" tabSelected="1" view="pageLayout" topLeftCell="A34" workbookViewId="0">
      <selection activeCell="D42" sqref="D42"/>
    </sheetView>
  </sheetViews>
  <sheetFormatPr defaultColWidth="1.28515625" defaultRowHeight="12.75"/>
  <cols>
    <col min="1" max="1" width="0.5703125" style="7" customWidth="1"/>
    <col min="2" max="2" width="15.7109375" style="7" customWidth="1"/>
    <col min="3" max="3" width="11" style="7" customWidth="1"/>
    <col min="4" max="4" width="29.140625" style="7" customWidth="1"/>
    <col min="5" max="5" width="13.28515625" style="7" customWidth="1"/>
    <col min="6" max="6" width="13.5703125" style="7" customWidth="1"/>
    <col min="7" max="9" width="13.28515625" style="7" customWidth="1"/>
    <col min="10" max="10" width="16.7109375" style="7" customWidth="1"/>
    <col min="11" max="11" width="8.5703125" style="7" customWidth="1"/>
    <col min="12" max="12" width="15.7109375" style="7" customWidth="1"/>
    <col min="13" max="16384" width="1.28515625" style="7"/>
  </cols>
  <sheetData>
    <row r="1" spans="1:13" s="10" customFormat="1" ht="24" customHeight="1">
      <c r="B1" s="11"/>
      <c r="C1" s="11"/>
      <c r="D1" s="11"/>
      <c r="E1" s="11"/>
      <c r="F1" s="19"/>
      <c r="G1" s="11"/>
      <c r="H1" s="11"/>
      <c r="I1" s="11"/>
      <c r="J1" s="15" t="s">
        <v>10</v>
      </c>
      <c r="K1" s="18"/>
      <c r="L1" s="18"/>
    </row>
    <row r="2" spans="1:13" ht="24" customHeight="1">
      <c r="B2" s="66" t="s">
        <v>17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3" ht="24" customHeight="1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3" ht="24" customHeight="1">
      <c r="A4" s="9"/>
      <c r="B4" s="1" t="s">
        <v>11</v>
      </c>
      <c r="C4" s="67" t="s">
        <v>20</v>
      </c>
      <c r="D4" s="67"/>
      <c r="E4" s="2"/>
      <c r="F4" s="3" t="s">
        <v>12</v>
      </c>
      <c r="G4" s="67">
        <v>1</v>
      </c>
      <c r="H4" s="67"/>
      <c r="I4"/>
      <c r="J4" s="4" t="s">
        <v>13</v>
      </c>
      <c r="K4" s="17" t="s">
        <v>3</v>
      </c>
      <c r="L4" s="16">
        <v>43112</v>
      </c>
    </row>
    <row r="5" spans="1:13" ht="24" customHeight="1">
      <c r="B5" s="2"/>
      <c r="C5" s="6"/>
      <c r="D5" s="6"/>
      <c r="E5" s="6"/>
      <c r="F5" s="6"/>
      <c r="G5" s="6"/>
      <c r="H5" s="6"/>
      <c r="K5" s="5" t="s">
        <v>4</v>
      </c>
      <c r="L5" s="16">
        <v>44652</v>
      </c>
    </row>
    <row r="6" spans="1:13">
      <c r="B6" s="14" t="s">
        <v>21</v>
      </c>
      <c r="C6" s="8"/>
      <c r="D6" s="2"/>
      <c r="E6" s="2"/>
      <c r="F6" s="2"/>
      <c r="G6" s="6"/>
    </row>
    <row r="7" spans="1:13" ht="24" customHeight="1">
      <c r="B7" s="34" t="s">
        <v>0</v>
      </c>
      <c r="C7" s="20" t="s">
        <v>24</v>
      </c>
      <c r="D7" s="20"/>
      <c r="E7" s="21"/>
      <c r="F7" s="35"/>
      <c r="G7" s="21"/>
      <c r="H7" s="37"/>
      <c r="J7" s="12"/>
    </row>
    <row r="8" spans="1:13" ht="24" customHeight="1">
      <c r="B8" s="34" t="s">
        <v>1</v>
      </c>
      <c r="C8" s="68" t="s">
        <v>23</v>
      </c>
      <c r="D8" s="68"/>
      <c r="E8" s="21"/>
      <c r="F8" s="33" t="s">
        <v>2</v>
      </c>
      <c r="G8" s="68" t="s">
        <v>22</v>
      </c>
      <c r="H8" s="68"/>
      <c r="M8" s="12"/>
    </row>
    <row r="9" spans="1:13" ht="24" customHeight="1">
      <c r="A9" s="22"/>
      <c r="B9" s="23"/>
      <c r="C9" s="23"/>
      <c r="D9" s="23"/>
      <c r="E9" s="23"/>
      <c r="F9" s="23"/>
      <c r="G9" s="23"/>
      <c r="H9" s="23"/>
      <c r="I9" s="24"/>
      <c r="J9" s="22"/>
      <c r="K9" s="22"/>
      <c r="L9" s="22"/>
    </row>
    <row r="10" spans="1:13" s="13" customFormat="1" ht="24" customHeight="1">
      <c r="A10" s="25"/>
      <c r="B10" s="39" t="s">
        <v>5</v>
      </c>
      <c r="C10" s="39" t="s">
        <v>6</v>
      </c>
      <c r="D10" s="39" t="s">
        <v>7</v>
      </c>
      <c r="E10" s="39" t="s">
        <v>8</v>
      </c>
      <c r="F10" s="39" t="s">
        <v>30</v>
      </c>
      <c r="G10" s="39" t="s">
        <v>18</v>
      </c>
      <c r="H10" s="39" t="s">
        <v>14</v>
      </c>
      <c r="I10" s="22"/>
      <c r="J10" s="22"/>
      <c r="K10" s="22"/>
      <c r="L10" s="22"/>
    </row>
    <row r="11" spans="1:13" ht="15.75">
      <c r="A11" s="22"/>
      <c r="B11" s="39" t="s">
        <v>25</v>
      </c>
      <c r="C11" s="39" t="s">
        <v>27</v>
      </c>
      <c r="D11" s="39" t="s">
        <v>28</v>
      </c>
      <c r="E11" s="39">
        <v>9441111307</v>
      </c>
      <c r="F11" s="39">
        <v>30400</v>
      </c>
      <c r="G11" s="39">
        <v>8000</v>
      </c>
      <c r="H11" s="40">
        <f>Table1[[#This Row],[AMOUNT]]+Table1[[#This Row],[Misc]]</f>
        <v>38400</v>
      </c>
      <c r="I11" s="22"/>
      <c r="J11" s="22"/>
      <c r="K11" s="22"/>
      <c r="L11" s="22"/>
    </row>
    <row r="12" spans="1:13" ht="15.75">
      <c r="A12" s="22"/>
      <c r="B12" s="39" t="s">
        <v>26</v>
      </c>
      <c r="C12" s="39" t="s">
        <v>27</v>
      </c>
      <c r="D12" s="39" t="s">
        <v>29</v>
      </c>
      <c r="E12" s="39">
        <v>9885082633</v>
      </c>
      <c r="F12" s="39">
        <v>60000</v>
      </c>
      <c r="G12" s="39"/>
      <c r="H12" s="40">
        <f>Table1[[#This Row],[AMOUNT]]+Table1[[#This Row],[Misc]]</f>
        <v>60000</v>
      </c>
      <c r="I12" s="22"/>
      <c r="J12" s="22"/>
      <c r="K12" s="22"/>
      <c r="L12" s="22"/>
    </row>
    <row r="13" spans="1:13" ht="15.75">
      <c r="A13" s="22"/>
      <c r="B13" s="39" t="s">
        <v>31</v>
      </c>
      <c r="C13" s="39" t="s">
        <v>27</v>
      </c>
      <c r="D13" s="39" t="s">
        <v>29</v>
      </c>
      <c r="E13" s="39">
        <v>9885082633</v>
      </c>
      <c r="F13" s="39">
        <v>60000</v>
      </c>
      <c r="G13" s="39">
        <v>2850</v>
      </c>
      <c r="H13" s="40">
        <f>Table1[[#This Row],[AMOUNT]]+Table1[[#This Row],[Misc]]</f>
        <v>62850</v>
      </c>
      <c r="I13" s="22"/>
      <c r="J13" s="22"/>
      <c r="K13" s="22"/>
      <c r="L13" s="22"/>
    </row>
    <row r="14" spans="1:13" ht="15.75">
      <c r="A14" s="22"/>
      <c r="B14" s="39" t="s">
        <v>32</v>
      </c>
      <c r="C14" s="39" t="s">
        <v>27</v>
      </c>
      <c r="D14" s="39" t="s">
        <v>33</v>
      </c>
      <c r="E14" s="39">
        <v>9121040561</v>
      </c>
      <c r="F14" s="39">
        <v>11700</v>
      </c>
      <c r="G14" s="39">
        <v>1000</v>
      </c>
      <c r="H14" s="40">
        <f>Table1[[#This Row],[AMOUNT]]+Table1[[#This Row],[Misc]]</f>
        <v>12700</v>
      </c>
      <c r="I14" s="22"/>
      <c r="J14" s="22"/>
      <c r="K14" s="22"/>
      <c r="L14" s="22"/>
    </row>
    <row r="15" spans="1:13" ht="15.75">
      <c r="A15" s="22"/>
      <c r="B15" s="39" t="s">
        <v>32</v>
      </c>
      <c r="C15" s="39" t="s">
        <v>27</v>
      </c>
      <c r="D15" s="39" t="s">
        <v>39</v>
      </c>
      <c r="E15" s="39">
        <v>9985997214</v>
      </c>
      <c r="F15" s="39">
        <v>6000</v>
      </c>
      <c r="G15" s="39"/>
      <c r="H15" s="40">
        <f>Table1[[#This Row],[AMOUNT]]+Table1[[#This Row],[Misc]]</f>
        <v>6000</v>
      </c>
      <c r="I15" s="22"/>
      <c r="J15" s="22"/>
      <c r="K15" s="22"/>
      <c r="L15" s="22"/>
    </row>
    <row r="16" spans="1:13" ht="15.75">
      <c r="A16" s="22"/>
      <c r="B16" s="39" t="s">
        <v>34</v>
      </c>
      <c r="C16" s="39" t="s">
        <v>27</v>
      </c>
      <c r="D16" s="39" t="s">
        <v>35</v>
      </c>
      <c r="E16" s="39">
        <v>9951388239</v>
      </c>
      <c r="F16" s="39">
        <v>15600</v>
      </c>
      <c r="G16" s="39">
        <v>75</v>
      </c>
      <c r="H16" s="40">
        <f>Table1[[#This Row],[AMOUNT]]+Table1[[#This Row],[Misc]]</f>
        <v>15675</v>
      </c>
      <c r="I16" s="22"/>
      <c r="J16" s="22"/>
      <c r="K16" s="22"/>
      <c r="L16" s="22"/>
    </row>
    <row r="17" spans="1:12" ht="15.75">
      <c r="A17" s="22"/>
      <c r="B17" s="39" t="s">
        <v>34</v>
      </c>
      <c r="C17" s="39" t="s">
        <v>27</v>
      </c>
      <c r="D17" s="39" t="s">
        <v>36</v>
      </c>
      <c r="E17" s="39"/>
      <c r="F17" s="39">
        <v>2000</v>
      </c>
      <c r="G17" s="39">
        <v>1000</v>
      </c>
      <c r="H17" s="40">
        <f>Table1[[#This Row],[AMOUNT]]+Table1[[#This Row],[Misc]]</f>
        <v>3000</v>
      </c>
      <c r="I17" s="22"/>
      <c r="J17" s="22"/>
      <c r="K17" s="22"/>
      <c r="L17" s="22"/>
    </row>
    <row r="18" spans="1:12" ht="15.75">
      <c r="A18" s="22"/>
      <c r="B18" s="39" t="s">
        <v>37</v>
      </c>
      <c r="C18" s="39" t="s">
        <v>27</v>
      </c>
      <c r="D18" s="39" t="s">
        <v>38</v>
      </c>
      <c r="E18" s="39"/>
      <c r="F18" s="39">
        <v>13200</v>
      </c>
      <c r="G18" s="39">
        <v>4300</v>
      </c>
      <c r="H18" s="40">
        <f>Table1[[#This Row],[AMOUNT]]+Table1[[#This Row],[Misc]]</f>
        <v>17500</v>
      </c>
      <c r="I18" s="22"/>
      <c r="J18" s="22"/>
      <c r="K18" s="22"/>
      <c r="L18" s="22"/>
    </row>
    <row r="19" spans="1:12" ht="15.75">
      <c r="A19" s="22"/>
      <c r="B19" s="39" t="s">
        <v>40</v>
      </c>
      <c r="C19" s="39" t="s">
        <v>27</v>
      </c>
      <c r="D19" s="39" t="s">
        <v>36</v>
      </c>
      <c r="E19" s="39"/>
      <c r="F19" s="39">
        <v>3000</v>
      </c>
      <c r="G19" s="39">
        <v>1000</v>
      </c>
      <c r="H19" s="40">
        <f>Table1[[#This Row],[AMOUNT]]+Table1[[#This Row],[Misc]]</f>
        <v>4000</v>
      </c>
      <c r="I19" s="22"/>
      <c r="J19" s="22"/>
      <c r="K19" s="22"/>
      <c r="L19" s="22"/>
    </row>
    <row r="20" spans="1:12" ht="31.5">
      <c r="A20" s="22"/>
      <c r="B20" s="39" t="s">
        <v>41</v>
      </c>
      <c r="C20" s="39" t="s">
        <v>27</v>
      </c>
      <c r="D20" s="39" t="s">
        <v>42</v>
      </c>
      <c r="E20" s="39"/>
      <c r="F20" s="39">
        <v>10000</v>
      </c>
      <c r="G20" s="39"/>
      <c r="H20" s="40">
        <f>Table1[[#This Row],[AMOUNT]]+Table1[[#This Row],[Misc]]</f>
        <v>10000</v>
      </c>
      <c r="I20" s="22"/>
      <c r="J20" s="22"/>
      <c r="K20" s="22"/>
      <c r="L20" s="22"/>
    </row>
    <row r="21" spans="1:12" ht="15.75">
      <c r="A21" s="22"/>
      <c r="B21" s="39" t="s">
        <v>44</v>
      </c>
      <c r="C21" s="39" t="s">
        <v>27</v>
      </c>
      <c r="D21" s="39" t="s">
        <v>43</v>
      </c>
      <c r="E21" s="39"/>
      <c r="F21" s="39">
        <v>3500</v>
      </c>
      <c r="G21" s="39"/>
      <c r="H21" s="40">
        <f>Table1[[#This Row],[AMOUNT]]+Table1[[#This Row],[Misc]]</f>
        <v>3500</v>
      </c>
      <c r="I21" s="22"/>
      <c r="J21" s="22"/>
      <c r="K21" s="22"/>
      <c r="L21" s="22"/>
    </row>
    <row r="22" spans="1:12" ht="15.75">
      <c r="A22" s="22"/>
      <c r="B22" s="41">
        <v>43715</v>
      </c>
      <c r="C22" s="39" t="s">
        <v>45</v>
      </c>
      <c r="D22" s="39" t="s">
        <v>35</v>
      </c>
      <c r="E22" s="39"/>
      <c r="F22" s="39">
        <v>19300</v>
      </c>
      <c r="G22" s="39"/>
      <c r="H22" s="40">
        <f>Table1[[#This Row],[AMOUNT]]+Table1[[#This Row],[Misc]]</f>
        <v>19300</v>
      </c>
      <c r="I22" s="22"/>
      <c r="J22" s="22"/>
      <c r="K22" s="26" t="s">
        <v>9</v>
      </c>
      <c r="L22" s="53">
        <f>SUM(Table1[[#Totals],[Total]])</f>
        <v>515300</v>
      </c>
    </row>
    <row r="23" spans="1:12" ht="15.75">
      <c r="A23" s="22"/>
      <c r="B23" s="41">
        <v>43745</v>
      </c>
      <c r="C23" s="39" t="s">
        <v>27</v>
      </c>
      <c r="D23" s="39" t="s">
        <v>46</v>
      </c>
      <c r="E23" s="39"/>
      <c r="F23" s="39">
        <v>2200</v>
      </c>
      <c r="G23" s="39"/>
      <c r="H23" s="40">
        <f>Table1[[#This Row],[AMOUNT]]+Table1[[#This Row],[Misc]]</f>
        <v>2200</v>
      </c>
      <c r="I23" s="22"/>
      <c r="J23" s="22"/>
      <c r="K23" s="28" t="s">
        <v>19</v>
      </c>
      <c r="L23" s="27"/>
    </row>
    <row r="24" spans="1:12" ht="15.75">
      <c r="A24" s="22"/>
      <c r="B24" s="39" t="s">
        <v>47</v>
      </c>
      <c r="C24" s="39" t="s">
        <v>27</v>
      </c>
      <c r="D24" s="39" t="s">
        <v>48</v>
      </c>
      <c r="E24" s="39"/>
      <c r="F24" s="39">
        <v>600</v>
      </c>
      <c r="G24" s="39"/>
      <c r="H24" s="40">
        <f>Table1[[#This Row],[AMOUNT]]+Table1[[#This Row],[Misc]]</f>
        <v>600</v>
      </c>
      <c r="I24" s="22"/>
      <c r="J24" s="22"/>
      <c r="K24" s="28" t="s">
        <v>14</v>
      </c>
      <c r="L24" s="54">
        <f>SUM(Table1[[#Totals],[Total]])</f>
        <v>515300</v>
      </c>
    </row>
    <row r="25" spans="1:12" ht="15.75">
      <c r="A25" s="22"/>
      <c r="B25" s="42" t="s">
        <v>49</v>
      </c>
      <c r="C25" s="43" t="s">
        <v>50</v>
      </c>
      <c r="D25" s="39" t="s">
        <v>51</v>
      </c>
      <c r="E25" s="44"/>
      <c r="F25" s="39">
        <v>5675</v>
      </c>
      <c r="G25" s="44"/>
      <c r="H25" s="40">
        <f>Table1[[#This Row],[AMOUNT]]+Table1[[#This Row],[Misc]]</f>
        <v>5675</v>
      </c>
      <c r="I25" s="22"/>
      <c r="J25" s="22"/>
      <c r="K25" s="22"/>
      <c r="L25" s="22"/>
    </row>
    <row r="26" spans="1:12" ht="15.75">
      <c r="A26" s="22"/>
      <c r="B26" s="42">
        <v>43682</v>
      </c>
      <c r="C26" s="43" t="s">
        <v>52</v>
      </c>
      <c r="D26" s="39" t="s">
        <v>35</v>
      </c>
      <c r="E26" s="45"/>
      <c r="F26" s="46">
        <v>40400</v>
      </c>
      <c r="G26" s="45"/>
      <c r="H26" s="40">
        <f>Table1[[#This Row],[AMOUNT]]+Table1[[#This Row],[Misc]]</f>
        <v>40400</v>
      </c>
      <c r="I26" s="29"/>
      <c r="J26" s="22"/>
      <c r="K26" s="22"/>
      <c r="L26" s="22"/>
    </row>
    <row r="27" spans="1:12" ht="15.75">
      <c r="A27" s="22"/>
      <c r="B27" s="42">
        <v>43682</v>
      </c>
      <c r="C27" s="43" t="s">
        <v>50</v>
      </c>
      <c r="D27" s="39" t="s">
        <v>53</v>
      </c>
      <c r="E27" s="45"/>
      <c r="F27" s="47">
        <v>2700</v>
      </c>
      <c r="G27" s="45"/>
      <c r="H27" s="40">
        <f>Table1[[#This Row],[AMOUNT]]+Table1[[#This Row],[Misc]]</f>
        <v>2700</v>
      </c>
      <c r="I27" s="29"/>
      <c r="J27" s="22"/>
      <c r="K27" s="22"/>
      <c r="L27" s="22"/>
    </row>
    <row r="28" spans="1:12" ht="15.75">
      <c r="A28" s="22"/>
      <c r="B28" s="42">
        <v>43688</v>
      </c>
      <c r="C28" s="43" t="s">
        <v>50</v>
      </c>
      <c r="D28" s="39" t="s">
        <v>54</v>
      </c>
      <c r="E28" s="45"/>
      <c r="F28" s="52">
        <v>16200</v>
      </c>
      <c r="G28" s="45"/>
      <c r="H28" s="40">
        <f>Table1[[#This Row],[AMOUNT]]+Table1[[#This Row],[Misc]]</f>
        <v>16200</v>
      </c>
      <c r="I28" s="36"/>
      <c r="J28" s="22"/>
      <c r="K28" s="22"/>
      <c r="L28" s="22"/>
    </row>
    <row r="29" spans="1:12" ht="15.75">
      <c r="A29" s="22"/>
      <c r="B29" s="42">
        <v>43689</v>
      </c>
      <c r="C29" s="43" t="s">
        <v>27</v>
      </c>
      <c r="D29" s="39" t="s">
        <v>43</v>
      </c>
      <c r="E29" s="45"/>
      <c r="F29" s="52">
        <v>1500</v>
      </c>
      <c r="G29" s="45"/>
      <c r="H29" s="40">
        <f>Table1[[#This Row],[AMOUNT]]+Table1[[#This Row],[Misc]]</f>
        <v>1500</v>
      </c>
      <c r="I29" s="32"/>
      <c r="J29" s="22"/>
      <c r="K29" s="22"/>
      <c r="L29" s="22"/>
    </row>
    <row r="30" spans="1:12" ht="15.75">
      <c r="A30" s="22"/>
      <c r="B30" s="42">
        <v>43737</v>
      </c>
      <c r="C30" s="43" t="s">
        <v>50</v>
      </c>
      <c r="D30" s="39" t="s">
        <v>43</v>
      </c>
      <c r="E30" s="45"/>
      <c r="F30" s="52">
        <v>1000</v>
      </c>
      <c r="G30" s="45"/>
      <c r="H30" s="40">
        <f>Table1[[#This Row],[AMOUNT]]+Table1[[#This Row],[Misc]]</f>
        <v>1000</v>
      </c>
      <c r="I30" s="36"/>
      <c r="J30" s="22"/>
      <c r="K30" s="22"/>
      <c r="L30" s="22"/>
    </row>
    <row r="31" spans="1:12" ht="15.75">
      <c r="A31" s="22"/>
      <c r="B31" s="42">
        <v>43714</v>
      </c>
      <c r="C31" s="43" t="s">
        <v>50</v>
      </c>
      <c r="D31" s="39" t="s">
        <v>55</v>
      </c>
      <c r="E31" s="45"/>
      <c r="F31" s="52">
        <v>1800</v>
      </c>
      <c r="G31" s="45"/>
      <c r="H31" s="40">
        <f>Table1[[#This Row],[AMOUNT]]+Table1[[#This Row],[Misc]]</f>
        <v>1800</v>
      </c>
      <c r="I31" s="22"/>
      <c r="J31" s="22"/>
      <c r="K31" s="22"/>
      <c r="L31" s="22"/>
    </row>
    <row r="32" spans="1:12" ht="15.75">
      <c r="A32" s="22"/>
      <c r="B32" s="42">
        <v>43720</v>
      </c>
      <c r="C32" s="43" t="s">
        <v>50</v>
      </c>
      <c r="D32" s="39" t="s">
        <v>43</v>
      </c>
      <c r="E32" s="45"/>
      <c r="F32" s="52">
        <v>1000</v>
      </c>
      <c r="G32" s="45"/>
      <c r="H32" s="40">
        <f>Table1[[#This Row],[AMOUNT]]+Table1[[#This Row],[Misc]]</f>
        <v>1000</v>
      </c>
      <c r="I32" s="22"/>
      <c r="J32" s="22"/>
      <c r="K32" s="22"/>
      <c r="L32" s="22"/>
    </row>
    <row r="33" spans="2:9" ht="15.75">
      <c r="B33" s="42">
        <v>43724</v>
      </c>
      <c r="C33" s="43" t="s">
        <v>50</v>
      </c>
      <c r="D33" s="39" t="s">
        <v>56</v>
      </c>
      <c r="E33" s="45"/>
      <c r="F33" s="52">
        <v>50000</v>
      </c>
      <c r="G33" s="45"/>
      <c r="H33" s="40">
        <f>Table1[[#This Row],[AMOUNT]]+Table1[[#This Row],[Misc]]</f>
        <v>50000</v>
      </c>
    </row>
    <row r="34" spans="2:9" ht="15.75">
      <c r="B34" s="42">
        <v>43730</v>
      </c>
      <c r="C34" s="43" t="s">
        <v>50</v>
      </c>
      <c r="D34" s="39" t="s">
        <v>51</v>
      </c>
      <c r="E34" s="45"/>
      <c r="F34" s="52">
        <v>16000</v>
      </c>
      <c r="G34" s="45"/>
      <c r="H34" s="40">
        <f>Table1[[#This Row],[AMOUNT]]+Table1[[#This Row],[Misc]]</f>
        <v>16000</v>
      </c>
    </row>
    <row r="35" spans="2:9" ht="15.75">
      <c r="B35" s="42">
        <v>43731</v>
      </c>
      <c r="C35" s="43" t="s">
        <v>50</v>
      </c>
      <c r="D35" s="39" t="s">
        <v>57</v>
      </c>
      <c r="E35" s="45"/>
      <c r="F35" s="47">
        <v>7700</v>
      </c>
      <c r="G35" s="45"/>
      <c r="H35" s="40">
        <f>Table1[[#This Row],[AMOUNT]]+Table1[[#This Row],[Misc]]</f>
        <v>7700</v>
      </c>
    </row>
    <row r="36" spans="2:9" ht="15.75">
      <c r="B36" s="42">
        <v>43731</v>
      </c>
      <c r="C36" s="43" t="s">
        <v>50</v>
      </c>
      <c r="D36" s="39" t="s">
        <v>58</v>
      </c>
      <c r="E36" s="45"/>
      <c r="F36" s="46">
        <v>7000</v>
      </c>
      <c r="G36" s="46"/>
      <c r="H36" s="40">
        <f>Table1[[#This Row],[AMOUNT]]+Table1[[#This Row],[Misc]]</f>
        <v>7000</v>
      </c>
      <c r="I36" s="38"/>
    </row>
    <row r="37" spans="2:9" ht="15.75">
      <c r="B37" s="55">
        <v>43731</v>
      </c>
      <c r="C37" s="56" t="s">
        <v>50</v>
      </c>
      <c r="D37" s="39" t="s">
        <v>59</v>
      </c>
      <c r="E37" s="57"/>
      <c r="F37" s="61">
        <v>1100</v>
      </c>
      <c r="G37" s="59"/>
      <c r="H37" s="40">
        <f>Table1[[#This Row],[AMOUNT]]+Table1[[#This Row],[Misc]]</f>
        <v>1100</v>
      </c>
      <c r="I37" s="38"/>
    </row>
    <row r="38" spans="2:9" ht="15.75">
      <c r="B38" s="55">
        <v>43789</v>
      </c>
      <c r="C38" s="56" t="s">
        <v>27</v>
      </c>
      <c r="D38" s="39" t="s">
        <v>35</v>
      </c>
      <c r="E38" s="58"/>
      <c r="F38" s="62">
        <v>69000</v>
      </c>
      <c r="G38" s="60"/>
      <c r="H38" s="40">
        <f>Table1[[#This Row],[AMOUNT]]+Table1[[#This Row],[Misc]]</f>
        <v>69000</v>
      </c>
    </row>
    <row r="39" spans="2:9" ht="15.75">
      <c r="B39" s="55">
        <v>43789</v>
      </c>
      <c r="C39" s="56" t="s">
        <v>27</v>
      </c>
      <c r="D39" s="39" t="s">
        <v>53</v>
      </c>
      <c r="E39" s="57"/>
      <c r="F39" s="63">
        <v>3000</v>
      </c>
      <c r="G39" s="59"/>
      <c r="H39" s="40">
        <f>Table1[[#This Row],[AMOUNT]]+Table1[[#This Row],[Misc]]</f>
        <v>3000</v>
      </c>
    </row>
    <row r="40" spans="2:9" ht="15.75">
      <c r="B40" s="55">
        <v>43813</v>
      </c>
      <c r="C40" s="56" t="s">
        <v>50</v>
      </c>
      <c r="D40" s="39" t="s">
        <v>60</v>
      </c>
      <c r="E40" s="58"/>
      <c r="F40" s="62">
        <v>4000</v>
      </c>
      <c r="G40" s="60"/>
      <c r="H40" s="40">
        <f>Table1[[#This Row],[AMOUNT]]+Table1[[#This Row],[Misc]]</f>
        <v>4000</v>
      </c>
    </row>
    <row r="41" spans="2:9" ht="15.75">
      <c r="B41" s="55">
        <v>43815</v>
      </c>
      <c r="C41" s="56" t="s">
        <v>50</v>
      </c>
      <c r="D41" s="39" t="s">
        <v>53</v>
      </c>
      <c r="E41" s="58"/>
      <c r="F41" s="62">
        <v>1500</v>
      </c>
      <c r="G41" s="60"/>
      <c r="H41" s="40">
        <f>Table1[[#This Row],[AMOUNT]]+Table1[[#This Row],[Misc]]</f>
        <v>1500</v>
      </c>
    </row>
    <row r="42" spans="2:9" ht="15.75">
      <c r="B42" s="55">
        <v>43467</v>
      </c>
      <c r="C42" s="56" t="s">
        <v>50</v>
      </c>
      <c r="D42" s="39" t="s">
        <v>61</v>
      </c>
      <c r="E42" s="58"/>
      <c r="F42" s="62">
        <v>30000</v>
      </c>
      <c r="G42" s="60"/>
      <c r="H42" s="40">
        <f>Table1[[#This Row],[AMOUNT]]+Table1[[#This Row],[Misc]]</f>
        <v>30000</v>
      </c>
    </row>
    <row r="43" spans="2:9" ht="15.75">
      <c r="B43" s="55"/>
      <c r="C43" s="56"/>
      <c r="D43" s="39"/>
      <c r="E43" s="58"/>
      <c r="F43" s="62"/>
      <c r="G43" s="60"/>
      <c r="H43" s="40">
        <f>Table1[[#This Row],[AMOUNT]]+Table1[[#This Row],[Misc]]</f>
        <v>0</v>
      </c>
    </row>
    <row r="44" spans="2:9" ht="15.75">
      <c r="B44" s="55"/>
      <c r="C44" s="56"/>
      <c r="D44" s="39"/>
      <c r="E44" s="58"/>
      <c r="F44" s="62"/>
      <c r="G44" s="60"/>
      <c r="H44" s="40">
        <f>Table1[[#This Row],[AMOUNT]]+Table1[[#This Row],[Misc]]</f>
        <v>0</v>
      </c>
    </row>
    <row r="45" spans="2:9" ht="15.75">
      <c r="B45" s="55"/>
      <c r="C45" s="56"/>
      <c r="D45" s="39"/>
      <c r="E45" s="58"/>
      <c r="F45" s="62"/>
      <c r="G45" s="60"/>
      <c r="H45" s="40">
        <f>Table1[[#This Row],[AMOUNT]]+Table1[[#This Row],[Misc]]</f>
        <v>0</v>
      </c>
    </row>
    <row r="46" spans="2:9" ht="15.75">
      <c r="B46" s="55"/>
      <c r="C46" s="56"/>
      <c r="D46" s="39"/>
      <c r="E46" s="58"/>
      <c r="F46" s="62"/>
      <c r="G46" s="60"/>
      <c r="H46" s="40">
        <f>Table1[[#This Row],[AMOUNT]]+Table1[[#This Row],[Misc]]</f>
        <v>0</v>
      </c>
    </row>
    <row r="47" spans="2:9" ht="15.75">
      <c r="B47" s="43" t="s">
        <v>14</v>
      </c>
      <c r="C47" s="43"/>
      <c r="D47" s="43"/>
      <c r="E47" s="48"/>
      <c r="F47" s="49">
        <f>SUBTOTAL(109,[AMOUNT])</f>
        <v>497075</v>
      </c>
      <c r="G47" s="49">
        <f>SUBTOTAL(109,[Misc])</f>
        <v>18225</v>
      </c>
      <c r="H47" s="49">
        <f>SUBTOTAL(109,[Total])</f>
        <v>515300</v>
      </c>
    </row>
    <row r="48" spans="2:9" ht="15.75">
      <c r="B48" s="51" t="s">
        <v>15</v>
      </c>
      <c r="C48" s="65"/>
      <c r="D48" s="65"/>
      <c r="E48" s="65"/>
      <c r="F48" s="51" t="s">
        <v>16</v>
      </c>
      <c r="G48" s="50"/>
      <c r="H48" s="50"/>
    </row>
    <row r="49" spans="2:8" ht="15">
      <c r="B49" s="22"/>
      <c r="C49" s="30"/>
      <c r="D49" s="30"/>
      <c r="E49" s="30"/>
      <c r="F49" s="31"/>
      <c r="G49" s="32"/>
      <c r="H49" s="32"/>
    </row>
    <row r="50" spans="2:8" ht="15">
      <c r="B50" s="22"/>
      <c r="C50" s="64"/>
      <c r="D50" s="64"/>
      <c r="E50" s="64"/>
      <c r="F50" s="22"/>
      <c r="G50" s="36"/>
      <c r="H50" s="36"/>
    </row>
    <row r="51" spans="2:8" ht="15">
      <c r="B51" s="22"/>
      <c r="C51" s="22"/>
      <c r="D51" s="22"/>
      <c r="E51" s="22"/>
      <c r="F51" s="22"/>
      <c r="G51" s="22"/>
      <c r="H51" s="22"/>
    </row>
  </sheetData>
  <mergeCells count="7">
    <mergeCell ref="C50:E50"/>
    <mergeCell ref="C48:E48"/>
    <mergeCell ref="B2:L3"/>
    <mergeCell ref="C4:D4"/>
    <mergeCell ref="G4:H4"/>
    <mergeCell ref="C8:D8"/>
    <mergeCell ref="G8:H8"/>
  </mergeCells>
  <phoneticPr fontId="0" type="noConversion"/>
  <printOptions gridLines="1"/>
  <pageMargins left="0.5" right="0.5" top="0.75" bottom="0.75" header="0.5" footer="0.5"/>
  <pageSetup scale="80" fitToHeight="0" orientation="landscape" horizontalDpi="200" verticalDpi="200" r:id="rId1"/>
  <headerFooter alignWithMargins="0">
    <oddHeader>&amp;C&amp;"Arial Black,Regular"&amp;22&amp;KFF0000TVM 
&amp;11&amp;K00B050WE CARE FOR PEOPLE</oddHeader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my pc</cp:lastModifiedBy>
  <cp:lastPrinted>2019-10-06T03:23:02Z</cp:lastPrinted>
  <dcterms:created xsi:type="dcterms:W3CDTF">2006-09-15T17:54:18Z</dcterms:created>
  <dcterms:modified xsi:type="dcterms:W3CDTF">2020-01-05T08:33:13Z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