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857\Desktop\ГЦСС Юра\Tissot Daghaya +\выпуск\"/>
    </mc:Choice>
  </mc:AlternateContent>
  <bookViews>
    <workbookView xWindow="0" yWindow="0" windowWidth="24000" windowHeight="7830" tabRatio="500"/>
  </bookViews>
  <sheets>
    <sheet name="Лист1" sheetId="1" r:id="rId1"/>
  </sheets>
  <definedNames>
    <definedName name="_xlnm._FilterDatabase" localSheetId="0" hidden="1">Лист1!$A$9:$AB$52</definedName>
    <definedName name="_xlnm.Print_Area" localSheetId="0">Лист1!$A$1:$V$67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" i="1" l="1"/>
  <c r="Q52" i="1"/>
  <c r="N11" i="1" l="1"/>
  <c r="O13" i="1"/>
  <c r="O18" i="1"/>
  <c r="O22" i="1"/>
  <c r="O23" i="1"/>
  <c r="O24" i="1"/>
  <c r="O26" i="1"/>
  <c r="O27" i="1"/>
  <c r="O31" i="1"/>
  <c r="O33" i="1"/>
  <c r="O39" i="1"/>
  <c r="O40" i="1"/>
  <c r="O48" i="1"/>
  <c r="O51" i="1"/>
  <c r="O10" i="1"/>
  <c r="O12" i="1"/>
  <c r="O14" i="1"/>
  <c r="O15" i="1"/>
  <c r="O16" i="1"/>
  <c r="O17" i="1"/>
  <c r="O19" i="1"/>
  <c r="O20" i="1"/>
  <c r="O21" i="1"/>
  <c r="O25" i="1"/>
  <c r="O28" i="1"/>
  <c r="O29" i="1"/>
  <c r="O30" i="1"/>
  <c r="O32" i="1"/>
  <c r="O34" i="1"/>
  <c r="O35" i="1"/>
  <c r="O36" i="1"/>
  <c r="O37" i="1"/>
  <c r="O38" i="1"/>
  <c r="O41" i="1"/>
  <c r="O42" i="1"/>
  <c r="O43" i="1"/>
  <c r="O44" i="1"/>
  <c r="O45" i="1"/>
  <c r="O46" i="1"/>
  <c r="O47" i="1"/>
  <c r="O49" i="1"/>
  <c r="O50" i="1"/>
  <c r="T16" i="1"/>
  <c r="T31" i="1"/>
  <c r="T51" i="1"/>
  <c r="T14" i="1"/>
  <c r="T26" i="1"/>
  <c r="O52" i="1" l="1"/>
  <c r="E52" i="1"/>
  <c r="N15" i="1" l="1"/>
  <c r="N12" i="1" l="1"/>
  <c r="N13" i="1"/>
  <c r="N14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10" i="1"/>
  <c r="T30" i="1"/>
  <c r="D52" i="1"/>
</calcChain>
</file>

<file path=xl/sharedStrings.xml><?xml version="1.0" encoding="utf-8"?>
<sst xmlns="http://schemas.openxmlformats.org/spreadsheetml/2006/main" count="494" uniqueCount="180">
  <si>
    <t xml:space="preserve">Контракт: 220930AED/DGT - VVS от 30/09/2022 
</t>
  </si>
  <si>
    <t>Условия поставки: EXW СТАМБУЛ</t>
  </si>
  <si>
    <t>Страна происхождения наручных часов: Швейцария</t>
  </si>
  <si>
    <t>Производитель: The Swatch Group AG</t>
  </si>
  <si>
    <t>Brand/Торговая марка: TISSOT</t>
  </si>
  <si>
    <t>№ п/п</t>
  </si>
  <si>
    <t>Артикул</t>
  </si>
  <si>
    <t>Описание товара</t>
  </si>
  <si>
    <t xml:space="preserve"> Кол-во</t>
  </si>
  <si>
    <t>Серийный номер</t>
  </si>
  <si>
    <t>Корпус</t>
  </si>
  <si>
    <t>Задняя крышка</t>
  </si>
  <si>
    <t>Женские/Мужские</t>
  </si>
  <si>
    <t xml:space="preserve"> Тип механизма</t>
  </si>
  <si>
    <t xml:space="preserve"> Тип браслета, материал</t>
  </si>
  <si>
    <t>Общий вес часов, грамм</t>
  </si>
  <si>
    <t>Вес  комплектов (часов, инструкций, бирок...), гр.</t>
  </si>
  <si>
    <t xml:space="preserve"> Цена за изделие, AED</t>
  </si>
  <si>
    <t>Общая стоимость, AED</t>
  </si>
  <si>
    <t xml:space="preserve"> Дополнительные функции 
(хронографы и т.д.)</t>
  </si>
  <si>
    <t>Вставки</t>
  </si>
  <si>
    <t>Вес бриллиантов/рубинов, карат</t>
  </si>
  <si>
    <t>Комплект</t>
  </si>
  <si>
    <t>Гарантийная карта</t>
  </si>
  <si>
    <t>Инструкция</t>
  </si>
  <si>
    <t>Коробка для часов</t>
  </si>
  <si>
    <t>T0062071105800</t>
  </si>
  <si>
    <t>Le Locle / Automatic Simple</t>
  </si>
  <si>
    <t>механический с автоподзаводом</t>
  </si>
  <si>
    <t>T0064282203801</t>
  </si>
  <si>
    <t>T0064283605801</t>
  </si>
  <si>
    <t>T0564202104100</t>
  </si>
  <si>
    <t>Sailing Touch / Tactile Simple</t>
  </si>
  <si>
    <t>кварцевый</t>
  </si>
  <si>
    <t>T0581091703600</t>
  </si>
  <si>
    <t>Tissot Lovely /  Simple</t>
  </si>
  <si>
    <t>T0581091703602</t>
  </si>
  <si>
    <t>T0581091705600</t>
  </si>
  <si>
    <t>T0581093603101</t>
  </si>
  <si>
    <t>T0630091101800</t>
  </si>
  <si>
    <t>Tissot Tradition /  Simple</t>
  </si>
  <si>
    <t>T0632091103800</t>
  </si>
  <si>
    <t>T0632091603800</t>
  </si>
  <si>
    <t>T0632093603800</t>
  </si>
  <si>
    <t>T0634283606800</t>
  </si>
  <si>
    <t>Tissot Tradition / Automatic Simple</t>
  </si>
  <si>
    <t>T0654302203100</t>
  </si>
  <si>
    <t>Automatics III / Automatic Simple</t>
  </si>
  <si>
    <t>T0659302203100</t>
  </si>
  <si>
    <t>T0862071103110</t>
  </si>
  <si>
    <t>Luxury / Automatic Simple</t>
  </si>
  <si>
    <t>T0862072211600</t>
  </si>
  <si>
    <t>T0970102211800</t>
  </si>
  <si>
    <t>Bridgeport  /  Simple</t>
  </si>
  <si>
    <t>T0970102611800</t>
  </si>
  <si>
    <t>T0992071104800</t>
  </si>
  <si>
    <t>Chemin des Tourelles / Automatic Simple</t>
  </si>
  <si>
    <t>T0992071111300</t>
  </si>
  <si>
    <t>T0992071111600</t>
  </si>
  <si>
    <t>T0992071611800</t>
  </si>
  <si>
    <t>T0992072211801</t>
  </si>
  <si>
    <t>T0992073611800</t>
  </si>
  <si>
    <t>T0994072203802</t>
  </si>
  <si>
    <t>T0994073603700</t>
  </si>
  <si>
    <t>T0994082203800</t>
  </si>
  <si>
    <t>T1012073603100</t>
  </si>
  <si>
    <t>PR 100 Auto Classic / Automatic Simple</t>
  </si>
  <si>
    <t>T1082081111700</t>
  </si>
  <si>
    <t>Ballade Cosc / Automatic Simple</t>
  </si>
  <si>
    <t>T1082082211700</t>
  </si>
  <si>
    <t>T1164073605101</t>
  </si>
  <si>
    <t>Tissot Gent XL Auto / Automatic Simple</t>
  </si>
  <si>
    <t>T1164103606700</t>
  </si>
  <si>
    <t>Tissot Gent XL /  Simple</t>
  </si>
  <si>
    <t>T1164103726700</t>
  </si>
  <si>
    <t>T1166173606700</t>
  </si>
  <si>
    <t>Tissot Chrono XL /  Chrono</t>
  </si>
  <si>
    <t>T1184103627701</t>
  </si>
  <si>
    <t>Viso Date /  Simple</t>
  </si>
  <si>
    <t>T1184301602100</t>
  </si>
  <si>
    <t>Viso Date / Automatic Simple</t>
  </si>
  <si>
    <t>T1222073603300</t>
  </si>
  <si>
    <t>Carson Auto / Automatic Simple</t>
  </si>
  <si>
    <t>T1281611601200</t>
  </si>
  <si>
    <t>Porto / Automatic Simple</t>
  </si>
  <si>
    <t>T1285091603200</t>
  </si>
  <si>
    <t>Porto /  Simple</t>
  </si>
  <si>
    <t>T41112357</t>
  </si>
  <si>
    <t>T41118356</t>
  </si>
  <si>
    <t>ВСЕГО:</t>
  </si>
  <si>
    <t>ОБЩИЙ ВЕС:</t>
  </si>
  <si>
    <t>ИТОГО:</t>
  </si>
  <si>
    <t>Индивидуальный предприниматель,</t>
  </si>
  <si>
    <t>Саванеев Вячеслав Владимирович</t>
  </si>
  <si>
    <t>стальной браслет</t>
  </si>
  <si>
    <t>текстильный ремешок на кожаной подкладке</t>
  </si>
  <si>
    <t>стальной браслет с PVD покрытием</t>
  </si>
  <si>
    <t>ремешок из телячьей кожи</t>
  </si>
  <si>
    <t>дата - число</t>
  </si>
  <si>
    <t>дата - число, день недели, будильник</t>
  </si>
  <si>
    <t>дата - число, день недели</t>
  </si>
  <si>
    <t>бриллианты</t>
  </si>
  <si>
    <t>сталь</t>
  </si>
  <si>
    <t>сталь, PVD покрытие</t>
  </si>
  <si>
    <t>Часы наручные с механической индикацией и сапфировым стеклом</t>
  </si>
  <si>
    <t>нет</t>
  </si>
  <si>
    <t>перламутр, бриллианты</t>
  </si>
  <si>
    <t>женские</t>
  </si>
  <si>
    <t>мужские</t>
  </si>
  <si>
    <t>вес 1 шт</t>
  </si>
  <si>
    <t>Сталь, стекло</t>
  </si>
  <si>
    <t>стальной браслет с PVD покрытием из золота</t>
  </si>
  <si>
    <t>сталь с PVD покрытием из золота</t>
  </si>
  <si>
    <t>2JD0DZL66, 722EPRU5W, 8JRDH2N2H</t>
  </si>
  <si>
    <t>11BC0547034, 11BC0547035</t>
  </si>
  <si>
    <t>Сталь</t>
  </si>
  <si>
    <t>кварцевый с механической и электронной индикацией</t>
  </si>
  <si>
    <t>сталь с PVD покрытием из золота, стекло</t>
  </si>
  <si>
    <t>FKHCXF92F, FMBRBDNN4</t>
  </si>
  <si>
    <t>механический с ручным подзаводом</t>
  </si>
  <si>
    <t>Нет</t>
  </si>
  <si>
    <t>665NR4XKQ, QQCJ6AT6T, S0UGQ6SFC, NTW38GJND, 4N94ZRJY3</t>
  </si>
  <si>
    <t>перламутр</t>
  </si>
  <si>
    <t>L0JXBX63N, 0M43AN8JS, 38GPWXH7J, 5JHXL270C, Q7SP0JKGN</t>
  </si>
  <si>
    <t>GQYQBNGH8, ZN2F976KA, TP7WTQA4T, 576H2UJDP, HAX5AW1JJ, CKE30RXX3, SRXYC1PF4, HHCZZCTA3, G49PTNNNX, YFTKXG5HC</t>
  </si>
  <si>
    <t>VFW9M4U9M, JHVJM1KC4, 6ACD8XL8S, GLZ2MP87E, CGX14QXAN, 72SFB8NRC, K071E8QM, 5HG05GHVP, DSV1TGUJG, KYMFCVS5S</t>
  </si>
  <si>
    <t>SQB7F09MZ, TZLPZH8T2, 4VNBLW9SE</t>
  </si>
  <si>
    <t>JJNTJTFJ5, G60Q6R6U0, KW6QNXBGP</t>
  </si>
  <si>
    <t>14BC0013864, 13BC1333554, 13BC1333557</t>
  </si>
  <si>
    <t>VVVZ73NHD, DMGL0HPRN, G6N8BGDT8</t>
  </si>
  <si>
    <t>NB9XBLF25, TC551C6A9, BHVTX7LHS</t>
  </si>
  <si>
    <t>UYHCLGAS9, GQTCAX4PL, 34XY9MPRB, JV0T85DM1, N9GXXRUZ8</t>
  </si>
  <si>
    <t>BQMLV2QCC, NAY223Z1G, HYZ4247DS</t>
  </si>
  <si>
    <t>Q51MY8LLT, NNNNWM2XU, B35VKV21B</t>
  </si>
  <si>
    <t>RMTD0N18A, 3TQ9S4FFK, 4XHY7CX5L, 782XHBPDC, VS297487R, D2QCDTTCL, M4AV6R74A</t>
  </si>
  <si>
    <t>BGNDAVJSD, N49ZPBK4R</t>
  </si>
  <si>
    <t>ZQR6G061Q, 6HLAZCFPN, 6SRWR9D0D, CM720WLMW, KD7H6459M, K3QSTSV9Q, AW6186G2S, UCSC7EPD7, DQQRX2CN6, SRS4TUXZW</t>
  </si>
  <si>
    <t>403JE5XSK, 36LTV3Z7H, JNCTA3CL9, A5CFSSBBM, YXMNA1Y3R</t>
  </si>
  <si>
    <t>07G3WRGX2, 2QZLB8ZHY, PYZ2Q6CCN, PH7SDVF75, 6Z50P1KVD, SJAYKKXB4, XLVBCMCY0, 1DHHG4DV6, N5QV3DTCP, T6NQ0AK9U</t>
  </si>
  <si>
    <t>CM87GA0WV, MJ8MXFHGK, TTN8FZDRH, 5EUY1NHKH, B2Z1PTM69, RCNSDVUKV, KJ883SBKB, BPCQGESC2, B37RRM8PL, PCGHNZHQJ</t>
  </si>
  <si>
    <t>RLC3QFM3L, YDD68R6A</t>
  </si>
  <si>
    <t>G9UQ7B51Z, N77LMYTMU, 8ATV3N4Q6</t>
  </si>
  <si>
    <t>U82B0T2T5, AA2M6HUA2</t>
  </si>
  <si>
    <t>8W1C3ZECQ, 215HTYCDE, THETVUDCX, AH85QHNXY, LX8VQC3P8</t>
  </si>
  <si>
    <t>FQTVJRQA2, 8A2NJ7HDL, ZU374KU5F, 6ADYV460J, T08WFQXE1, EPREW5XQD, Z4ZNDGW56, HMKZQVEY6, L8WJ04C4V, ZB6GM8DXJ</t>
  </si>
  <si>
    <t>BTFB4YBXD, MKCZMZ3VC, N7RMVAR59, 0TKZSHL6D, DG401W6DV, GPBCF5UNN, 97R7TPD8K, H26DL9XKE, YHDEHFSCB, 1RR9HVMQA</t>
  </si>
  <si>
    <t>UXWSMX3V0, ARKFHHWH7, XXGQKFGW5, 86UST4PC8, X07S06ZAQ, UVBGETT59, T17QWQY4G, 49QVHE654, HT1FZ36JV, 2719XKV1R</t>
  </si>
  <si>
    <t>дата - число, хронограф</t>
  </si>
  <si>
    <t>UG6R64CA1, V3YBCUUXG, 4H0GUZ5YM, BZ3YTS3UH, YSH33T9XS, 3FTT2X7NH, U00TG053D, 8UR1855PR, 069L6MNU5, 7KR9Y9DGU</t>
  </si>
  <si>
    <t>9DSC0JXSR, 9T8UH0PT0, 4Y305KXFF, W87ULK3H7, 96RBYNE0K, Y6A9X8N4N, NVHPZYWD6, D73EYHGX9, ET9CGX78A, LJA09EUEY</t>
  </si>
  <si>
    <t>6W340D9DR, MD9QS9R08, GD1RNDFM5, SCSFTABQ3, P6X0GQ5UV, NA4QFH0VH, BNHYXDQMG, MBU1HTP2A, PSSRNSA45, ZS6UC67DQ</t>
  </si>
  <si>
    <t>DFVJ7CPGQ, 2QALDT5JW, JSDVB9XMB, VDHHXG7N1, UBRG52Z23, 367HE3VTH, HKRHEFW7L, 2VEWV1ZZG, 4SXTSNKNM, 56HW644NE</t>
  </si>
  <si>
    <t>86E7QJCUB, EG83ZTA7F, F4VKEE40H, 8XYR7PMMD, YF60BD5KN</t>
  </si>
  <si>
    <t>RARMUHLCB, F2FEEMFYQ, SYVYQ74YM, JZHA5P0NK, 677A1VF1G</t>
  </si>
  <si>
    <t>X6U389KT9, FL6CJQA4F, EF8W6CKHL, K7V5NLBYS, MP5LN7HKE</t>
  </si>
  <si>
    <t>6FKJA34K, DUS34ATG3, N8AEQZDDX, ZBGLH3572, 9RJEMY5R4</t>
  </si>
  <si>
    <t>JZG2TM9FC, DZY8BJ7U4, MYFBRDQM5, PJZKX8YAP, VB7LSE11K, 4TTSA4G4L, GENKJ92HU, BP5L18LJG, P26J5JNT3, Z7581TP0X, C5W6FSF80, Y7W0J36B3, 53Q8W6Y94, C753AQ0HR, K18C9MBQX</t>
  </si>
  <si>
    <t>1QMZ4HB76, MATLXJYGY, M25BMVHQ1, J8ZQFG0PH, LMQXNKGHU</t>
  </si>
  <si>
    <t>VYEBERQEQ, HJ8M3LKG4, Q3XNTXPTF, MQ02XWUP8, 01Q2UHT0P, W8Q838MP9, BT0WXTGW7, 5ZBGN6DG1, 99XJDLLGE, 429LQBV44</t>
  </si>
  <si>
    <t>S3MTABK7N</t>
  </si>
  <si>
    <t>5GJ3U23U5, ZGJD8ELXZ, XCGDKMY1Y</t>
  </si>
  <si>
    <t>Сертификат COSC</t>
  </si>
  <si>
    <t>Спецификация от 29.05.2024 к инвойсам 2023A046</t>
  </si>
  <si>
    <t>рубины, перламутр</t>
  </si>
  <si>
    <t>стекло</t>
  </si>
  <si>
    <t>Сертификат на бриллианты/рубины</t>
  </si>
  <si>
    <t>Брошюра</t>
  </si>
  <si>
    <t>дата - число; хронограф; секундомер; индикация заряда</t>
  </si>
  <si>
    <t>дата - число; хронограф; секундомер</t>
  </si>
  <si>
    <t>дата - число; индикация заряда</t>
  </si>
  <si>
    <t>п/э пакет, бирка, гарантийная карта, коробка для часов, сертификат COSC, инструкция</t>
  </si>
  <si>
    <t>п/э пакет, бирка, гарантийная карта, коробка для часов, инструкция</t>
  </si>
  <si>
    <t>п/э пакет, бирка, гарантийная карта, инструкция</t>
  </si>
  <si>
    <t>п/э пакет, бирка, гарантийная карта, коробка для часов, сертификат COSC, сертификат на бриллианты, инструкция</t>
  </si>
  <si>
    <t>п/э пакет, бирка, гарантийная карта, коробка для часов, сертификат на бриллианты, инструкция</t>
  </si>
  <si>
    <t>коробка для часов, бирка, 3 ремешка из телячьей кожи в комплекте, гарантийная карта, брошюра, инструкция</t>
  </si>
  <si>
    <t>коробка для часов, бирка, 3 ремешка из телячьей кожи в комплекте, гарантийная карта, инструкция</t>
  </si>
  <si>
    <t>п/э пакет, бирка, гарантийная карта, коробка для часов, сертификат на рубины, инструкция</t>
  </si>
  <si>
    <t>п/э пакет, бирка, коробка для часов, инструкция</t>
  </si>
  <si>
    <t>п/э пакет, бирка, гарантийная карта, коробка для часов, в комплекте ремешок из телячьей кожи, инструкция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</si>
</sst>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2">
    <font>
      <sz val="11"/>
      <name val="Calibri"/>
      <charset val="1"/>
    </font>
    <font>
      <sz val="11"/>
      <color rgb="FF000000"/>
      <name val="Calibri"/>
      <family val="2"/>
      <charset val="1"/>
    </font>
    <font>
      <sz val="10"/>
      <name val="Arial Tur"/>
      <charset val="1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sz val="11"/>
      <name val="ＭＳ Ｐゴシック"/>
      <family val="3"/>
      <charset val="128"/>
    </font>
    <font>
      <b/>
      <i/>
      <sz val="14"/>
      <name val="Arial"/>
      <family val="2"/>
      <charset val="204"/>
    </font>
    <font>
      <sz val="14"/>
      <name val="Arial"/>
      <family val="2"/>
      <charset val="204"/>
    </font>
    <font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color rgb="FFFF0000"/>
      <name val="Arial"/>
      <family val="2"/>
      <charset val="204"/>
    </font>
    <font>
      <sz val="10"/>
      <name val="Times New Roman"/>
      <family val="1"/>
      <charset val="204"/>
    </font>
    <font>
      <i/>
      <sz val="16"/>
      <name val="Arial"/>
      <family val="2"/>
      <charset val="204"/>
    </font>
    <font>
      <b/>
      <sz val="14"/>
      <name val="Arial"/>
      <family val="2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1" fillId="0" borderId="0">
      <alignment vertical="center"/>
    </xf>
    <xf numFmtId="0" fontId="6" fillId="0" borderId="0"/>
  </cellStyleXfs>
  <cellXfs count="64">
    <xf numFmtId="0" fontId="0" fillId="0" borderId="0" xfId="0"/>
    <xf numFmtId="0" fontId="16" fillId="0" borderId="1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/>
    <xf numFmtId="1" fontId="8" fillId="0" borderId="0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2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0" fillId="0" borderId="0" xfId="0" applyFill="1" applyAlignment="1"/>
    <xf numFmtId="1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left" vertical="center"/>
    </xf>
    <xf numFmtId="2" fontId="8" fillId="0" borderId="0" xfId="0" applyNumberFormat="1" applyFont="1" applyFill="1" applyBorder="1" applyAlignment="1">
      <alignment vertical="center"/>
    </xf>
    <xf numFmtId="164" fontId="14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/>
    <xf numFmtId="0" fontId="19" fillId="0" borderId="0" xfId="4" applyFont="1" applyFill="1" applyAlignment="1">
      <alignment vertical="center"/>
    </xf>
    <xf numFmtId="0" fontId="1" fillId="0" borderId="0" xfId="4" applyFill="1"/>
    <xf numFmtId="0" fontId="20" fillId="0" borderId="0" xfId="4" applyFont="1" applyFill="1" applyAlignment="1">
      <alignment vertical="center"/>
    </xf>
    <xf numFmtId="0" fontId="21" fillId="0" borderId="0" xfId="4" applyFont="1" applyFill="1"/>
    <xf numFmtId="0" fontId="16" fillId="2" borderId="1" xfId="0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2" fontId="13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2" fontId="16" fillId="3" borderId="1" xfId="0" applyNumberFormat="1" applyFont="1" applyFill="1" applyBorder="1" applyAlignment="1">
      <alignment horizontal="center" vertical="center" wrapText="1"/>
    </xf>
    <xf numFmtId="165" fontId="16" fillId="3" borderId="1" xfId="0" applyNumberFormat="1" applyFont="1" applyFill="1" applyBorder="1" applyAlignment="1">
      <alignment horizontal="center" vertical="center" wrapText="1"/>
    </xf>
    <xf numFmtId="2" fontId="13" fillId="3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164" fontId="16" fillId="3" borderId="1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</cellXfs>
  <cellStyles count="9">
    <cellStyle name="Normal 5" xfId="1"/>
    <cellStyle name="Normal_tıme-MC TRADE  Ihracat " xfId="2"/>
    <cellStyle name="Обычный" xfId="0" builtinId="0"/>
    <cellStyle name="Обычный 2" xfId="3"/>
    <cellStyle name="Обычный 3" xfId="4"/>
    <cellStyle name="Обычный 4" xfId="5"/>
    <cellStyle name="Стиль 1" xfId="6"/>
    <cellStyle name="標準 2" xfId="7"/>
    <cellStyle name="標準_INVOICE" xf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27720</xdr:colOff>
      <xdr:row>52</xdr:row>
      <xdr:rowOff>110520</xdr:rowOff>
    </xdr:from>
    <xdr:to>
      <xdr:col>10</xdr:col>
      <xdr:colOff>1542600</xdr:colOff>
      <xdr:row>65</xdr:row>
      <xdr:rowOff>116640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130080" y="39972600"/>
          <a:ext cx="5832720" cy="2682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view="pageBreakPreview" topLeftCell="A7" zoomScale="77" zoomScaleNormal="50" zoomScaleSheetLayoutView="70" zoomScalePageLayoutView="72" workbookViewId="0">
      <selection activeCell="A10" sqref="A10"/>
    </sheetView>
  </sheetViews>
  <sheetFormatPr defaultColWidth="14.42578125" defaultRowHeight="15"/>
  <cols>
    <col min="1" max="1" width="5.42578125" style="11" customWidth="1"/>
    <col min="2" max="2" width="21.28515625" style="11" customWidth="1"/>
    <col min="3" max="3" width="27.28515625" style="11" customWidth="1"/>
    <col min="4" max="5" width="9.28515625" style="11" customWidth="1"/>
    <col min="6" max="6" width="58" style="11" customWidth="1"/>
    <col min="7" max="16" width="24.28515625" style="11" customWidth="1"/>
    <col min="17" max="17" width="23" style="11" customWidth="1"/>
    <col min="18" max="21" width="22" style="11" customWidth="1"/>
    <col min="22" max="22" width="44.140625" style="11" customWidth="1"/>
    <col min="23" max="28" width="20.28515625" style="11" customWidth="1"/>
    <col min="29" max="16384" width="14.42578125" style="11"/>
  </cols>
  <sheetData>
    <row r="1" spans="1:30" ht="30" customHeight="1">
      <c r="A1" s="2" t="s">
        <v>162</v>
      </c>
      <c r="B1" s="3"/>
      <c r="C1" s="4"/>
      <c r="D1" s="4"/>
      <c r="E1" s="4"/>
      <c r="F1" s="5"/>
      <c r="G1" s="4"/>
      <c r="H1" s="6"/>
      <c r="I1" s="6"/>
      <c r="J1" s="6"/>
      <c r="K1" s="6"/>
      <c r="L1" s="6"/>
      <c r="M1" s="6"/>
      <c r="N1" s="7"/>
      <c r="O1" s="3"/>
      <c r="P1" s="8"/>
      <c r="Q1" s="8"/>
      <c r="R1" s="3"/>
      <c r="S1" s="3"/>
      <c r="T1" s="3"/>
      <c r="U1" s="3"/>
      <c r="V1" s="3"/>
      <c r="W1" s="3"/>
      <c r="X1" s="9"/>
      <c r="Y1" s="9"/>
      <c r="Z1" s="10"/>
    </row>
    <row r="2" spans="1:30" ht="30" customHeight="1">
      <c r="A2" s="2"/>
      <c r="B2" s="2"/>
      <c r="C2" s="4"/>
      <c r="D2" s="4"/>
      <c r="E2" s="4"/>
      <c r="F2" s="5"/>
      <c r="G2" s="4"/>
      <c r="H2" s="6"/>
      <c r="I2" s="6"/>
      <c r="J2" s="6"/>
      <c r="K2" s="6"/>
      <c r="L2" s="6"/>
      <c r="M2" s="6"/>
      <c r="N2" s="7"/>
      <c r="O2" s="12"/>
      <c r="P2" s="8"/>
      <c r="Q2" s="8"/>
      <c r="R2" s="3"/>
      <c r="S2" s="3"/>
      <c r="T2" s="3"/>
      <c r="U2" s="3"/>
      <c r="V2" s="3"/>
      <c r="W2" s="3"/>
      <c r="X2" s="9"/>
      <c r="Y2" s="9"/>
      <c r="Z2" s="10"/>
    </row>
    <row r="3" spans="1:30" s="19" customFormat="1" ht="30" customHeight="1">
      <c r="A3" s="13" t="s">
        <v>0</v>
      </c>
      <c r="B3" s="2"/>
      <c r="C3" s="14"/>
      <c r="D3" s="6"/>
      <c r="E3" s="6"/>
      <c r="F3" s="15"/>
      <c r="G3" s="6"/>
      <c r="H3" s="6"/>
      <c r="I3" s="6"/>
      <c r="J3" s="16"/>
      <c r="K3" s="6"/>
      <c r="L3" s="6"/>
      <c r="M3" s="6"/>
      <c r="N3" s="7"/>
      <c r="O3" s="12"/>
      <c r="P3" s="17"/>
      <c r="Q3" s="17"/>
      <c r="R3" s="12"/>
      <c r="S3" s="18"/>
      <c r="T3" s="18"/>
      <c r="U3" s="18"/>
      <c r="V3" s="18"/>
      <c r="W3" s="18"/>
      <c r="X3" s="9"/>
      <c r="Y3" s="9"/>
      <c r="Z3" s="10"/>
    </row>
    <row r="4" spans="1:30" s="19" customFormat="1" ht="30" customHeight="1">
      <c r="A4" s="13" t="s">
        <v>1</v>
      </c>
      <c r="B4" s="2"/>
      <c r="C4" s="6"/>
      <c r="D4" s="6"/>
      <c r="E4" s="6"/>
      <c r="F4" s="15"/>
      <c r="G4" s="6"/>
      <c r="H4" s="6"/>
      <c r="I4" s="6"/>
      <c r="J4" s="6"/>
      <c r="K4" s="18"/>
      <c r="L4" s="18"/>
      <c r="M4" s="18"/>
      <c r="N4" s="7"/>
      <c r="O4" s="12"/>
      <c r="P4" s="17"/>
      <c r="Q4" s="17"/>
      <c r="R4" s="12"/>
      <c r="S4" s="18"/>
      <c r="T4" s="18"/>
      <c r="U4" s="18"/>
      <c r="V4" s="18"/>
      <c r="W4" s="18"/>
      <c r="X4" s="9"/>
      <c r="Y4" s="9"/>
      <c r="Z4" s="10"/>
    </row>
    <row r="5" spans="1:30" s="19" customFormat="1" ht="30" customHeight="1">
      <c r="A5" s="13" t="s">
        <v>2</v>
      </c>
      <c r="B5" s="20"/>
      <c r="C5" s="6"/>
      <c r="D5" s="6"/>
      <c r="E5" s="6"/>
      <c r="F5" s="15"/>
      <c r="G5" s="6"/>
      <c r="H5" s="6"/>
      <c r="I5" s="6"/>
      <c r="J5" s="6"/>
      <c r="K5" s="6"/>
      <c r="L5" s="6"/>
      <c r="M5" s="6"/>
      <c r="N5" s="7"/>
      <c r="O5" s="12"/>
      <c r="P5" s="17"/>
      <c r="Q5" s="17"/>
      <c r="R5" s="12"/>
      <c r="S5" s="18"/>
      <c r="T5" s="18"/>
      <c r="U5" s="18"/>
      <c r="V5" s="18"/>
      <c r="W5" s="18"/>
      <c r="X5" s="9"/>
      <c r="Y5" s="9"/>
      <c r="Z5" s="10"/>
      <c r="AD5" s="21"/>
    </row>
    <row r="6" spans="1:30" s="19" customFormat="1" ht="30" customHeight="1">
      <c r="A6" s="13" t="s">
        <v>3</v>
      </c>
      <c r="B6" s="2"/>
      <c r="C6" s="6"/>
      <c r="D6" s="6"/>
      <c r="E6" s="6"/>
      <c r="F6" s="15"/>
      <c r="G6" s="6"/>
      <c r="H6" s="6"/>
      <c r="I6" s="6"/>
      <c r="J6" s="6"/>
      <c r="K6" s="6"/>
      <c r="L6" s="6"/>
      <c r="M6" s="6"/>
      <c r="N6" s="7"/>
      <c r="O6" s="12"/>
      <c r="P6" s="17"/>
      <c r="Q6" s="17"/>
      <c r="R6" s="12"/>
      <c r="S6" s="18"/>
      <c r="T6" s="18"/>
      <c r="U6" s="18"/>
      <c r="V6" s="18"/>
      <c r="W6" s="18"/>
      <c r="X6" s="9"/>
      <c r="Y6" s="9"/>
      <c r="Z6" s="10"/>
    </row>
    <row r="7" spans="1:30" ht="30" customHeight="1">
      <c r="A7" s="22" t="s">
        <v>104</v>
      </c>
      <c r="B7" s="15"/>
      <c r="C7" s="4"/>
      <c r="D7" s="4"/>
      <c r="E7" s="4"/>
      <c r="F7" s="5"/>
      <c r="G7" s="4"/>
      <c r="H7" s="6"/>
      <c r="I7" s="6"/>
      <c r="J7" s="6"/>
      <c r="K7" s="15"/>
      <c r="L7" s="15"/>
      <c r="M7" s="15"/>
      <c r="N7" s="7"/>
      <c r="O7" s="15"/>
      <c r="P7" s="23"/>
      <c r="Q7" s="23"/>
      <c r="R7" s="3"/>
      <c r="S7" s="3"/>
      <c r="T7" s="3"/>
      <c r="U7" s="3"/>
      <c r="V7" s="3"/>
      <c r="W7" s="3"/>
      <c r="X7" s="9"/>
      <c r="Y7" s="9"/>
      <c r="Z7" s="10"/>
    </row>
    <row r="8" spans="1:30" ht="30" customHeight="1">
      <c r="A8" s="24" t="s">
        <v>4</v>
      </c>
      <c r="B8" s="25"/>
      <c r="C8" s="4"/>
      <c r="D8" s="4"/>
      <c r="E8" s="4"/>
      <c r="F8" s="5"/>
      <c r="G8" s="4"/>
      <c r="H8" s="4"/>
      <c r="I8" s="4"/>
      <c r="J8" s="4"/>
      <c r="K8" s="26"/>
      <c r="L8" s="26"/>
      <c r="M8" s="26"/>
      <c r="N8" s="27"/>
      <c r="O8" s="28"/>
      <c r="P8" s="28"/>
      <c r="Q8" s="28"/>
      <c r="R8" s="3"/>
      <c r="S8" s="3"/>
      <c r="T8" s="3"/>
      <c r="U8" s="3"/>
      <c r="V8" s="29"/>
      <c r="W8" s="29"/>
      <c r="X8" s="30"/>
      <c r="Y8" s="30"/>
      <c r="Z8" s="31"/>
    </row>
    <row r="9" spans="1:30" ht="52.5" customHeight="1">
      <c r="A9" s="1" t="s">
        <v>5</v>
      </c>
      <c r="B9" s="1" t="s">
        <v>6</v>
      </c>
      <c r="C9" s="1" t="s">
        <v>7</v>
      </c>
      <c r="D9" s="1" t="s">
        <v>8</v>
      </c>
      <c r="E9" s="1"/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109</v>
      </c>
      <c r="M9" s="1"/>
      <c r="N9" s="32" t="s">
        <v>15</v>
      </c>
      <c r="O9" s="1" t="s">
        <v>16</v>
      </c>
      <c r="P9" s="32" t="s">
        <v>17</v>
      </c>
      <c r="Q9" s="32" t="s">
        <v>18</v>
      </c>
      <c r="R9" s="1" t="s">
        <v>19</v>
      </c>
      <c r="S9" s="1" t="s">
        <v>20</v>
      </c>
      <c r="T9" s="1" t="s">
        <v>21</v>
      </c>
      <c r="U9" s="1"/>
      <c r="V9" s="1" t="s">
        <v>22</v>
      </c>
      <c r="W9" s="33" t="s">
        <v>23</v>
      </c>
      <c r="X9" s="33" t="s">
        <v>25</v>
      </c>
      <c r="Y9" s="33" t="s">
        <v>24</v>
      </c>
      <c r="Z9" s="33" t="s">
        <v>165</v>
      </c>
      <c r="AA9" s="33" t="s">
        <v>166</v>
      </c>
      <c r="AB9" s="33" t="s">
        <v>161</v>
      </c>
    </row>
    <row r="10" spans="1:30" s="60" customFormat="1" ht="57.75" customHeight="1">
      <c r="A10" s="55">
        <v>1</v>
      </c>
      <c r="B10" s="55" t="s">
        <v>26</v>
      </c>
      <c r="C10" s="55" t="s">
        <v>27</v>
      </c>
      <c r="D10" s="55">
        <v>10</v>
      </c>
      <c r="E10" s="55">
        <v>10</v>
      </c>
      <c r="F10" s="56" t="s">
        <v>158</v>
      </c>
      <c r="G10" s="55" t="s">
        <v>102</v>
      </c>
      <c r="H10" s="55" t="s">
        <v>110</v>
      </c>
      <c r="I10" s="55" t="s">
        <v>107</v>
      </c>
      <c r="J10" s="55" t="s">
        <v>28</v>
      </c>
      <c r="K10" s="55" t="s">
        <v>94</v>
      </c>
      <c r="L10" s="55">
        <v>78.03</v>
      </c>
      <c r="M10" s="55">
        <v>81.96</v>
      </c>
      <c r="N10" s="57">
        <f>L10*D10</f>
        <v>780.3</v>
      </c>
      <c r="O10" s="57">
        <f>M10*D10+W10*D10+X10*D10+Y10*D10+Z10*D10+AA10*D10+AB10*D10</f>
        <v>3609.6</v>
      </c>
      <c r="P10" s="57"/>
      <c r="Q10" s="57"/>
      <c r="R10" s="55" t="s">
        <v>98</v>
      </c>
      <c r="S10" s="55" t="s">
        <v>105</v>
      </c>
      <c r="T10" s="55"/>
      <c r="U10" s="55"/>
      <c r="V10" s="56" t="s">
        <v>171</v>
      </c>
      <c r="W10" s="59">
        <v>2</v>
      </c>
      <c r="X10" s="59">
        <v>245</v>
      </c>
      <c r="Y10" s="59">
        <v>32</v>
      </c>
      <c r="Z10" s="59"/>
      <c r="AA10" s="59"/>
      <c r="AB10" s="59"/>
    </row>
    <row r="11" spans="1:30" s="60" customFormat="1" ht="57.75" customHeight="1">
      <c r="A11" s="55">
        <v>2</v>
      </c>
      <c r="B11" s="55" t="s">
        <v>29</v>
      </c>
      <c r="C11" s="55" t="s">
        <v>27</v>
      </c>
      <c r="D11" s="55">
        <v>3</v>
      </c>
      <c r="E11" s="55">
        <v>3</v>
      </c>
      <c r="F11" s="56" t="s">
        <v>113</v>
      </c>
      <c r="G11" s="55" t="s">
        <v>112</v>
      </c>
      <c r="H11" s="55" t="s">
        <v>110</v>
      </c>
      <c r="I11" s="55" t="s">
        <v>108</v>
      </c>
      <c r="J11" s="55" t="s">
        <v>28</v>
      </c>
      <c r="K11" s="55" t="s">
        <v>111</v>
      </c>
      <c r="L11" s="55">
        <v>134.94</v>
      </c>
      <c r="M11" s="55">
        <v>138.86000000000001</v>
      </c>
      <c r="N11" s="57">
        <f>L11*D11</f>
        <v>404.82</v>
      </c>
      <c r="O11" s="57">
        <f>M11*D11+W11*D11+X11*D11+Y11*D11+Z11*D11+AA11*D11+AB11*D11</f>
        <v>1271.58</v>
      </c>
      <c r="P11" s="57"/>
      <c r="Q11" s="57"/>
      <c r="R11" s="55" t="s">
        <v>98</v>
      </c>
      <c r="S11" s="55" t="s">
        <v>105</v>
      </c>
      <c r="T11" s="58"/>
      <c r="U11" s="58"/>
      <c r="V11" s="56" t="s">
        <v>170</v>
      </c>
      <c r="W11" s="59">
        <v>2</v>
      </c>
      <c r="X11" s="59">
        <v>245</v>
      </c>
      <c r="Y11" s="59">
        <v>32</v>
      </c>
      <c r="Z11" s="59"/>
      <c r="AA11" s="59"/>
      <c r="AB11" s="59">
        <v>6</v>
      </c>
    </row>
    <row r="12" spans="1:30" s="60" customFormat="1" ht="57.75" customHeight="1">
      <c r="A12" s="55">
        <v>3</v>
      </c>
      <c r="B12" s="55" t="s">
        <v>30</v>
      </c>
      <c r="C12" s="55" t="s">
        <v>27</v>
      </c>
      <c r="D12" s="55">
        <v>7</v>
      </c>
      <c r="E12" s="55">
        <v>7</v>
      </c>
      <c r="F12" s="56" t="s">
        <v>134</v>
      </c>
      <c r="G12" s="55" t="s">
        <v>112</v>
      </c>
      <c r="H12" s="55" t="s">
        <v>117</v>
      </c>
      <c r="I12" s="55" t="s">
        <v>108</v>
      </c>
      <c r="J12" s="55" t="s">
        <v>28</v>
      </c>
      <c r="K12" s="55" t="s">
        <v>97</v>
      </c>
      <c r="L12" s="55">
        <v>81.2</v>
      </c>
      <c r="M12" s="55">
        <v>83.04</v>
      </c>
      <c r="N12" s="57">
        <f>L12*D12</f>
        <v>568.4</v>
      </c>
      <c r="O12" s="57">
        <f>M12*D12+W12*D12+X12*D12+Y12*D12+Z12*D12+AA12*D12+AB12*D12</f>
        <v>2534.2800000000002</v>
      </c>
      <c r="P12" s="57"/>
      <c r="Q12" s="57"/>
      <c r="R12" s="55" t="s">
        <v>98</v>
      </c>
      <c r="S12" s="55" t="s">
        <v>105</v>
      </c>
      <c r="T12" s="55"/>
      <c r="U12" s="55"/>
      <c r="V12" s="56" t="s">
        <v>171</v>
      </c>
      <c r="W12" s="59">
        <v>2</v>
      </c>
      <c r="X12" s="59">
        <v>245</v>
      </c>
      <c r="Y12" s="59">
        <v>32</v>
      </c>
      <c r="Z12" s="59"/>
      <c r="AA12" s="59"/>
      <c r="AB12" s="59"/>
    </row>
    <row r="13" spans="1:30" s="60" customFormat="1" ht="57.75" customHeight="1">
      <c r="A13" s="55">
        <v>4</v>
      </c>
      <c r="B13" s="55" t="s">
        <v>31</v>
      </c>
      <c r="C13" s="55" t="s">
        <v>32</v>
      </c>
      <c r="D13" s="55">
        <v>2</v>
      </c>
      <c r="E13" s="55">
        <v>2</v>
      </c>
      <c r="F13" s="56" t="s">
        <v>114</v>
      </c>
      <c r="G13" s="55" t="s">
        <v>102</v>
      </c>
      <c r="H13" s="55" t="s">
        <v>115</v>
      </c>
      <c r="I13" s="55" t="s">
        <v>108</v>
      </c>
      <c r="J13" s="55" t="s">
        <v>116</v>
      </c>
      <c r="K13" s="55" t="s">
        <v>96</v>
      </c>
      <c r="L13" s="55">
        <v>179.27</v>
      </c>
      <c r="M13" s="55">
        <v>183.29</v>
      </c>
      <c r="N13" s="57">
        <f>L13*D13</f>
        <v>358.54</v>
      </c>
      <c r="O13" s="57">
        <f>M13*D13+W13*D13+X13*D13+Y13*D13+Z13*D13+AA13*D13+AB13*D13</f>
        <v>936.57999999999993</v>
      </c>
      <c r="P13" s="57"/>
      <c r="Q13" s="57"/>
      <c r="R13" s="55" t="s">
        <v>99</v>
      </c>
      <c r="S13" s="55" t="s">
        <v>105</v>
      </c>
      <c r="T13" s="61"/>
      <c r="U13" s="61"/>
      <c r="V13" s="56" t="s">
        <v>170</v>
      </c>
      <c r="W13" s="59">
        <v>2</v>
      </c>
      <c r="X13" s="59">
        <v>245</v>
      </c>
      <c r="Y13" s="59">
        <v>32</v>
      </c>
      <c r="Z13" s="59"/>
      <c r="AA13" s="59"/>
      <c r="AB13" s="59">
        <v>6</v>
      </c>
    </row>
    <row r="14" spans="1:30" s="60" customFormat="1" ht="57.75" customHeight="1">
      <c r="A14" s="55">
        <v>5</v>
      </c>
      <c r="B14" s="55" t="s">
        <v>34</v>
      </c>
      <c r="C14" s="55" t="s">
        <v>35</v>
      </c>
      <c r="D14" s="55">
        <v>2</v>
      </c>
      <c r="E14" s="55">
        <v>2</v>
      </c>
      <c r="F14" s="56" t="s">
        <v>140</v>
      </c>
      <c r="G14" s="55" t="s">
        <v>102</v>
      </c>
      <c r="H14" s="55" t="s">
        <v>115</v>
      </c>
      <c r="I14" s="55" t="s">
        <v>107</v>
      </c>
      <c r="J14" s="55" t="s">
        <v>33</v>
      </c>
      <c r="K14" s="55" t="s">
        <v>97</v>
      </c>
      <c r="L14" s="55">
        <v>16.559999999999999</v>
      </c>
      <c r="M14" s="55">
        <v>17.670000000000002</v>
      </c>
      <c r="N14" s="57">
        <f>L14*D14</f>
        <v>33.119999999999997</v>
      </c>
      <c r="O14" s="57">
        <f>M14*D14+W14*D14+X14*D14+Y14*D14+Z14*D14+AA14*D14+AB14*D14</f>
        <v>603.34</v>
      </c>
      <c r="P14" s="57"/>
      <c r="Q14" s="57"/>
      <c r="R14" s="55" t="s">
        <v>105</v>
      </c>
      <c r="S14" s="55" t="s">
        <v>101</v>
      </c>
      <c r="T14" s="61">
        <f>0.025*D14</f>
        <v>0.05</v>
      </c>
      <c r="U14" s="61"/>
      <c r="V14" s="56" t="s">
        <v>174</v>
      </c>
      <c r="W14" s="59">
        <v>2</v>
      </c>
      <c r="X14" s="59">
        <v>245</v>
      </c>
      <c r="Y14" s="59">
        <v>32</v>
      </c>
      <c r="Z14" s="59">
        <v>5</v>
      </c>
      <c r="AA14" s="59"/>
      <c r="AB14" s="59"/>
    </row>
    <row r="15" spans="1:30" s="60" customFormat="1" ht="57.75" customHeight="1">
      <c r="A15" s="55">
        <v>6</v>
      </c>
      <c r="B15" s="55" t="s">
        <v>36</v>
      </c>
      <c r="C15" s="55" t="s">
        <v>35</v>
      </c>
      <c r="D15" s="55">
        <v>3</v>
      </c>
      <c r="E15" s="55">
        <v>3</v>
      </c>
      <c r="F15" s="56" t="s">
        <v>160</v>
      </c>
      <c r="G15" s="55" t="s">
        <v>102</v>
      </c>
      <c r="H15" s="55" t="s">
        <v>115</v>
      </c>
      <c r="I15" s="55" t="s">
        <v>107</v>
      </c>
      <c r="J15" s="55" t="s">
        <v>33</v>
      </c>
      <c r="K15" s="55" t="s">
        <v>97</v>
      </c>
      <c r="L15" s="55"/>
      <c r="M15" s="55"/>
      <c r="N15" s="57">
        <f>16.76*D15</f>
        <v>50.28</v>
      </c>
      <c r="O15" s="57">
        <f>M15*D15+W15*D15+X15*D15+Y15*D15+Z15*D15+AA15*D15+AB15*D15</f>
        <v>102.45</v>
      </c>
      <c r="P15" s="57"/>
      <c r="Q15" s="57"/>
      <c r="R15" s="55" t="s">
        <v>105</v>
      </c>
      <c r="S15" s="55" t="s">
        <v>164</v>
      </c>
      <c r="T15" s="61"/>
      <c r="U15" s="61"/>
      <c r="V15" s="56" t="s">
        <v>175</v>
      </c>
      <c r="W15" s="59"/>
      <c r="X15" s="59"/>
      <c r="Y15" s="59">
        <v>32</v>
      </c>
      <c r="Z15" s="59"/>
      <c r="AA15" s="59">
        <v>2.15</v>
      </c>
      <c r="AB15" s="59"/>
    </row>
    <row r="16" spans="1:30" s="60" customFormat="1" ht="57.75" customHeight="1">
      <c r="A16" s="55">
        <v>7</v>
      </c>
      <c r="B16" s="55" t="s">
        <v>37</v>
      </c>
      <c r="C16" s="55" t="s">
        <v>35</v>
      </c>
      <c r="D16" s="55">
        <v>3</v>
      </c>
      <c r="E16" s="55">
        <v>3</v>
      </c>
      <c r="F16" s="56" t="s">
        <v>133</v>
      </c>
      <c r="G16" s="55" t="s">
        <v>102</v>
      </c>
      <c r="H16" s="55" t="s">
        <v>115</v>
      </c>
      <c r="I16" s="55" t="s">
        <v>107</v>
      </c>
      <c r="J16" s="55" t="s">
        <v>33</v>
      </c>
      <c r="K16" s="55" t="s">
        <v>97</v>
      </c>
      <c r="L16" s="55">
        <v>16.53</v>
      </c>
      <c r="M16" s="55">
        <v>17.68</v>
      </c>
      <c r="N16" s="57">
        <f>L16*D16</f>
        <v>49.59</v>
      </c>
      <c r="O16" s="57">
        <f>M16*D16+W16*D16+X16*D16+Y16*D16+Z16*D16+AA16*D16+AB16*D16</f>
        <v>905.04</v>
      </c>
      <c r="P16" s="57"/>
      <c r="Q16" s="57"/>
      <c r="R16" s="55" t="s">
        <v>105</v>
      </c>
      <c r="S16" s="55" t="s">
        <v>101</v>
      </c>
      <c r="T16" s="61">
        <f>0.025*D16</f>
        <v>7.5000000000000011E-2</v>
      </c>
      <c r="U16" s="61"/>
      <c r="V16" s="56" t="s">
        <v>174</v>
      </c>
      <c r="W16" s="59">
        <v>2</v>
      </c>
      <c r="X16" s="59">
        <v>245</v>
      </c>
      <c r="Y16" s="59">
        <v>32</v>
      </c>
      <c r="Z16" s="59">
        <v>5</v>
      </c>
      <c r="AA16" s="59"/>
      <c r="AB16" s="59"/>
    </row>
    <row r="17" spans="1:28" s="60" customFormat="1" ht="57.75" customHeight="1">
      <c r="A17" s="55">
        <v>8</v>
      </c>
      <c r="B17" s="55" t="s">
        <v>38</v>
      </c>
      <c r="C17" s="55" t="s">
        <v>35</v>
      </c>
      <c r="D17" s="55">
        <v>1</v>
      </c>
      <c r="E17" s="55">
        <v>1</v>
      </c>
      <c r="F17" s="56" t="s">
        <v>159</v>
      </c>
      <c r="G17" s="55" t="s">
        <v>112</v>
      </c>
      <c r="H17" s="55" t="s">
        <v>112</v>
      </c>
      <c r="I17" s="55" t="s">
        <v>107</v>
      </c>
      <c r="J17" s="55" t="s">
        <v>33</v>
      </c>
      <c r="K17" s="55" t="s">
        <v>97</v>
      </c>
      <c r="L17" s="55"/>
      <c r="M17" s="55"/>
      <c r="N17" s="57">
        <v>16.73</v>
      </c>
      <c r="O17" s="57">
        <f>M17*D17+W17*D17+X17*D17+Y17*D17+Z17*D17+AA17*D17+AB17*D17</f>
        <v>32</v>
      </c>
      <c r="P17" s="57"/>
      <c r="Q17" s="57"/>
      <c r="R17" s="55" t="s">
        <v>105</v>
      </c>
      <c r="S17" s="55" t="s">
        <v>105</v>
      </c>
      <c r="T17" s="61"/>
      <c r="U17" s="61"/>
      <c r="V17" s="56" t="s">
        <v>176</v>
      </c>
      <c r="W17" s="59"/>
      <c r="X17" s="59"/>
      <c r="Y17" s="59">
        <v>32</v>
      </c>
      <c r="Z17" s="59"/>
      <c r="AA17" s="59"/>
      <c r="AB17" s="59"/>
    </row>
    <row r="18" spans="1:28" s="60" customFormat="1" ht="57.75" customHeight="1">
      <c r="A18" s="55">
        <v>9</v>
      </c>
      <c r="B18" s="55" t="s">
        <v>39</v>
      </c>
      <c r="C18" s="55" t="s">
        <v>40</v>
      </c>
      <c r="D18" s="55">
        <v>10</v>
      </c>
      <c r="E18" s="55">
        <v>10</v>
      </c>
      <c r="F18" s="56" t="s">
        <v>124</v>
      </c>
      <c r="G18" s="55" t="s">
        <v>102</v>
      </c>
      <c r="H18" s="55" t="s">
        <v>115</v>
      </c>
      <c r="I18" s="55" t="s">
        <v>107</v>
      </c>
      <c r="J18" s="55" t="s">
        <v>33</v>
      </c>
      <c r="K18" s="55" t="s">
        <v>94</v>
      </c>
      <c r="L18" s="55">
        <v>53.87</v>
      </c>
      <c r="M18" s="55">
        <v>57.85</v>
      </c>
      <c r="N18" s="57">
        <f>L18*D18</f>
        <v>538.69999999999993</v>
      </c>
      <c r="O18" s="57">
        <f>M18*D18+W18*D18+X18*D18+Y18*D18+Z18*D18+AA18*D18+AB18*D18</f>
        <v>3368.5</v>
      </c>
      <c r="P18" s="57"/>
      <c r="Q18" s="57"/>
      <c r="R18" s="55" t="s">
        <v>120</v>
      </c>
      <c r="S18" s="55" t="s">
        <v>105</v>
      </c>
      <c r="T18" s="61"/>
      <c r="U18" s="61"/>
      <c r="V18" s="56" t="s">
        <v>171</v>
      </c>
      <c r="W18" s="59">
        <v>2</v>
      </c>
      <c r="X18" s="59">
        <v>245</v>
      </c>
      <c r="Y18" s="59">
        <v>32</v>
      </c>
      <c r="Z18" s="59"/>
      <c r="AA18" s="59"/>
      <c r="AB18" s="59"/>
    </row>
    <row r="19" spans="1:28" s="60" customFormat="1" ht="57.75" customHeight="1">
      <c r="A19" s="55">
        <v>10</v>
      </c>
      <c r="B19" s="55" t="s">
        <v>41</v>
      </c>
      <c r="C19" s="55" t="s">
        <v>40</v>
      </c>
      <c r="D19" s="55">
        <v>10</v>
      </c>
      <c r="E19" s="55">
        <v>10</v>
      </c>
      <c r="F19" s="56" t="s">
        <v>136</v>
      </c>
      <c r="G19" s="55" t="s">
        <v>102</v>
      </c>
      <c r="H19" s="55" t="s">
        <v>115</v>
      </c>
      <c r="I19" s="55" t="s">
        <v>107</v>
      </c>
      <c r="J19" s="55" t="s">
        <v>33</v>
      </c>
      <c r="K19" s="55" t="s">
        <v>94</v>
      </c>
      <c r="L19" s="55">
        <v>66.400000000000006</v>
      </c>
      <c r="M19" s="55">
        <v>70.400000000000006</v>
      </c>
      <c r="N19" s="57">
        <f>L19*D19</f>
        <v>664</v>
      </c>
      <c r="O19" s="57">
        <f>M19*D19+W19*D19+X19*D19+Y19*D19+Z19*D19+AA19*D19+AB19*D19</f>
        <v>3494</v>
      </c>
      <c r="P19" s="57"/>
      <c r="Q19" s="57"/>
      <c r="R19" s="55" t="s">
        <v>105</v>
      </c>
      <c r="S19" s="55" t="s">
        <v>105</v>
      </c>
      <c r="T19" s="61"/>
      <c r="U19" s="61"/>
      <c r="V19" s="56" t="s">
        <v>171</v>
      </c>
      <c r="W19" s="59">
        <v>2</v>
      </c>
      <c r="X19" s="59">
        <v>245</v>
      </c>
      <c r="Y19" s="59">
        <v>32</v>
      </c>
      <c r="Z19" s="59"/>
      <c r="AA19" s="59"/>
      <c r="AB19" s="59"/>
    </row>
    <row r="20" spans="1:28" s="60" customFormat="1" ht="57.75" customHeight="1">
      <c r="A20" s="55">
        <v>11</v>
      </c>
      <c r="B20" s="55" t="s">
        <v>42</v>
      </c>
      <c r="C20" s="55" t="s">
        <v>40</v>
      </c>
      <c r="D20" s="55">
        <v>10</v>
      </c>
      <c r="E20" s="55">
        <v>10</v>
      </c>
      <c r="F20" s="56" t="s">
        <v>139</v>
      </c>
      <c r="G20" s="55" t="s">
        <v>102</v>
      </c>
      <c r="H20" s="55" t="s">
        <v>115</v>
      </c>
      <c r="I20" s="55" t="s">
        <v>107</v>
      </c>
      <c r="J20" s="55" t="s">
        <v>33</v>
      </c>
      <c r="K20" s="55" t="s">
        <v>97</v>
      </c>
      <c r="L20" s="55">
        <v>29.08</v>
      </c>
      <c r="M20" s="55">
        <v>30.21</v>
      </c>
      <c r="N20" s="57">
        <f>L20*D20</f>
        <v>290.79999999999995</v>
      </c>
      <c r="O20" s="57">
        <f>M20*D20+W20*D20+X20*D20+Y20*D20+Z20*D20+AA20*D20+AB20*D20</f>
        <v>3092.1</v>
      </c>
      <c r="P20" s="57"/>
      <c r="Q20" s="57"/>
      <c r="R20" s="55" t="s">
        <v>105</v>
      </c>
      <c r="S20" s="55" t="s">
        <v>105</v>
      </c>
      <c r="T20" s="61"/>
      <c r="U20" s="61"/>
      <c r="V20" s="56" t="s">
        <v>171</v>
      </c>
      <c r="W20" s="59">
        <v>2</v>
      </c>
      <c r="X20" s="59">
        <v>245</v>
      </c>
      <c r="Y20" s="59">
        <v>32</v>
      </c>
      <c r="Z20" s="59"/>
      <c r="AA20" s="59"/>
      <c r="AB20" s="59"/>
    </row>
    <row r="21" spans="1:28" s="60" customFormat="1" ht="57.75" customHeight="1">
      <c r="A21" s="55">
        <v>12</v>
      </c>
      <c r="B21" s="55" t="s">
        <v>43</v>
      </c>
      <c r="C21" s="55" t="s">
        <v>40</v>
      </c>
      <c r="D21" s="55">
        <v>10</v>
      </c>
      <c r="E21" s="55">
        <v>10</v>
      </c>
      <c r="F21" s="56" t="s">
        <v>144</v>
      </c>
      <c r="G21" s="55" t="s">
        <v>112</v>
      </c>
      <c r="H21" s="55" t="s">
        <v>112</v>
      </c>
      <c r="I21" s="55" t="s">
        <v>107</v>
      </c>
      <c r="J21" s="55" t="s">
        <v>33</v>
      </c>
      <c r="K21" s="55" t="s">
        <v>97</v>
      </c>
      <c r="L21" s="55">
        <v>29.44</v>
      </c>
      <c r="M21" s="55">
        <v>30.59</v>
      </c>
      <c r="N21" s="57">
        <f>L21*D21</f>
        <v>294.40000000000003</v>
      </c>
      <c r="O21" s="57">
        <f>M21*D21+W21*D21+X21*D21+Y21*D21+Z21*D21+AA21*D21+AB21*D21</f>
        <v>3095.9</v>
      </c>
      <c r="P21" s="57"/>
      <c r="Q21" s="57"/>
      <c r="R21" s="62" t="s">
        <v>105</v>
      </c>
      <c r="S21" s="55" t="s">
        <v>105</v>
      </c>
      <c r="T21" s="61"/>
      <c r="U21" s="61"/>
      <c r="V21" s="56" t="s">
        <v>171</v>
      </c>
      <c r="W21" s="59">
        <v>2</v>
      </c>
      <c r="X21" s="59">
        <v>245</v>
      </c>
      <c r="Y21" s="59">
        <v>32</v>
      </c>
      <c r="Z21" s="59"/>
      <c r="AA21" s="59"/>
      <c r="AB21" s="59"/>
    </row>
    <row r="22" spans="1:28" s="60" customFormat="1" ht="57.75" customHeight="1">
      <c r="A22" s="55">
        <v>13</v>
      </c>
      <c r="B22" s="55" t="s">
        <v>44</v>
      </c>
      <c r="C22" s="55" t="s">
        <v>45</v>
      </c>
      <c r="D22" s="55">
        <v>3</v>
      </c>
      <c r="E22" s="55">
        <v>3</v>
      </c>
      <c r="F22" s="56" t="s">
        <v>126</v>
      </c>
      <c r="G22" s="55" t="s">
        <v>112</v>
      </c>
      <c r="H22" s="55" t="s">
        <v>117</v>
      </c>
      <c r="I22" s="55" t="s">
        <v>108</v>
      </c>
      <c r="J22" s="55" t="s">
        <v>28</v>
      </c>
      <c r="K22" s="55" t="s">
        <v>97</v>
      </c>
      <c r="L22" s="55">
        <v>74.75</v>
      </c>
      <c r="M22" s="55">
        <v>76.430000000000007</v>
      </c>
      <c r="N22" s="57">
        <f>L22*D22</f>
        <v>224.25</v>
      </c>
      <c r="O22" s="57">
        <f>M22*D22+W22*D22+X22*D22+Y22*D22+Z22*D22+AA22*D22+AB22*D22</f>
        <v>1084.29</v>
      </c>
      <c r="P22" s="57"/>
      <c r="Q22" s="57"/>
      <c r="R22" s="55" t="s">
        <v>167</v>
      </c>
      <c r="S22" s="55" t="s">
        <v>105</v>
      </c>
      <c r="T22" s="61"/>
      <c r="U22" s="61"/>
      <c r="V22" s="56" t="s">
        <v>170</v>
      </c>
      <c r="W22" s="59">
        <v>2</v>
      </c>
      <c r="X22" s="59">
        <v>245</v>
      </c>
      <c r="Y22" s="59">
        <v>32</v>
      </c>
      <c r="Z22" s="59"/>
      <c r="AA22" s="59"/>
      <c r="AB22" s="59">
        <v>6</v>
      </c>
    </row>
    <row r="23" spans="1:28" s="60" customFormat="1" ht="57.75" customHeight="1">
      <c r="A23" s="55">
        <v>14</v>
      </c>
      <c r="B23" s="55" t="s">
        <v>46</v>
      </c>
      <c r="C23" s="55" t="s">
        <v>47</v>
      </c>
      <c r="D23" s="55">
        <v>5</v>
      </c>
      <c r="E23" s="55">
        <v>5</v>
      </c>
      <c r="F23" s="56" t="s">
        <v>121</v>
      </c>
      <c r="G23" s="55" t="s">
        <v>112</v>
      </c>
      <c r="H23" s="55" t="s">
        <v>110</v>
      </c>
      <c r="I23" s="55" t="s">
        <v>108</v>
      </c>
      <c r="J23" s="55" t="s">
        <v>28</v>
      </c>
      <c r="K23" s="55" t="s">
        <v>111</v>
      </c>
      <c r="L23" s="55">
        <v>140.97</v>
      </c>
      <c r="M23" s="55">
        <v>145.07</v>
      </c>
      <c r="N23" s="57">
        <f>L23*D23</f>
        <v>704.85</v>
      </c>
      <c r="O23" s="57">
        <f>M23*D23+W23*D23+X23*D23+Y23*D23+Z23*D23+AA23*D23+AB23*D23</f>
        <v>895.34999999999991</v>
      </c>
      <c r="P23" s="57"/>
      <c r="Q23" s="57"/>
      <c r="R23" s="55" t="s">
        <v>100</v>
      </c>
      <c r="S23" s="55" t="s">
        <v>105</v>
      </c>
      <c r="T23" s="61"/>
      <c r="U23" s="61"/>
      <c r="V23" s="56" t="s">
        <v>172</v>
      </c>
      <c r="W23" s="59">
        <v>2</v>
      </c>
      <c r="X23" s="59"/>
      <c r="Y23" s="59">
        <v>32</v>
      </c>
      <c r="Z23" s="59"/>
      <c r="AA23" s="59"/>
      <c r="AB23" s="59"/>
    </row>
    <row r="24" spans="1:28" s="60" customFormat="1" ht="57.75" customHeight="1">
      <c r="A24" s="55">
        <v>15</v>
      </c>
      <c r="B24" s="55" t="s">
        <v>48</v>
      </c>
      <c r="C24" s="55" t="s">
        <v>47</v>
      </c>
      <c r="D24" s="55">
        <v>10</v>
      </c>
      <c r="E24" s="55">
        <v>10</v>
      </c>
      <c r="F24" s="56" t="s">
        <v>125</v>
      </c>
      <c r="G24" s="55" t="s">
        <v>112</v>
      </c>
      <c r="H24" s="55" t="s">
        <v>115</v>
      </c>
      <c r="I24" s="55" t="s">
        <v>108</v>
      </c>
      <c r="J24" s="55" t="s">
        <v>28</v>
      </c>
      <c r="K24" s="55" t="s">
        <v>111</v>
      </c>
      <c r="L24" s="55">
        <v>141.31</v>
      </c>
      <c r="M24" s="55">
        <v>145.22999999999999</v>
      </c>
      <c r="N24" s="57">
        <f>L24*D24</f>
        <v>1413.1</v>
      </c>
      <c r="O24" s="57">
        <f>M24*D24+W24*D24+X24*D24+Y24*D24+Z24*D24+AA24*D24+AB24*D24</f>
        <v>4242.3</v>
      </c>
      <c r="P24" s="57"/>
      <c r="Q24" s="57"/>
      <c r="R24" s="55" t="s">
        <v>100</v>
      </c>
      <c r="S24" s="55" t="s">
        <v>105</v>
      </c>
      <c r="T24" s="61"/>
      <c r="U24" s="61"/>
      <c r="V24" s="56" t="s">
        <v>171</v>
      </c>
      <c r="W24" s="59">
        <v>2</v>
      </c>
      <c r="X24" s="59">
        <v>245</v>
      </c>
      <c r="Y24" s="59">
        <v>32</v>
      </c>
      <c r="Z24" s="59"/>
      <c r="AA24" s="59"/>
      <c r="AB24" s="59"/>
    </row>
    <row r="25" spans="1:28" s="60" customFormat="1" ht="57.75" customHeight="1">
      <c r="A25" s="49">
        <v>16</v>
      </c>
      <c r="B25" s="49" t="s">
        <v>49</v>
      </c>
      <c r="C25" s="49" t="s">
        <v>50</v>
      </c>
      <c r="D25" s="49">
        <v>3</v>
      </c>
      <c r="E25" s="49"/>
      <c r="F25" s="51"/>
      <c r="G25" s="49" t="s">
        <v>102</v>
      </c>
      <c r="H25" s="49"/>
      <c r="I25" s="49"/>
      <c r="J25" s="49" t="s">
        <v>28</v>
      </c>
      <c r="K25" s="49" t="s">
        <v>94</v>
      </c>
      <c r="L25" s="49"/>
      <c r="M25" s="49"/>
      <c r="N25" s="52">
        <f>L25*D25</f>
        <v>0</v>
      </c>
      <c r="O25" s="52">
        <f>M25*D25+W25*D25+X25*D25+Y25*D25+Z25*D25+AA25*D25+AB25*D25</f>
        <v>0</v>
      </c>
      <c r="P25" s="52"/>
      <c r="Q25" s="52"/>
      <c r="R25" s="49" t="s">
        <v>98</v>
      </c>
      <c r="S25" s="49"/>
      <c r="T25" s="50"/>
      <c r="U25" s="50"/>
      <c r="V25" s="51"/>
      <c r="W25" s="53"/>
      <c r="X25" s="53"/>
      <c r="Y25" s="53"/>
      <c r="Z25" s="53"/>
      <c r="AA25" s="53"/>
      <c r="AB25" s="53"/>
    </row>
    <row r="26" spans="1:28" s="60" customFormat="1" ht="57.75" customHeight="1">
      <c r="A26" s="55">
        <v>17</v>
      </c>
      <c r="B26" s="55" t="s">
        <v>51</v>
      </c>
      <c r="C26" s="55" t="s">
        <v>50</v>
      </c>
      <c r="D26" s="55">
        <v>3</v>
      </c>
      <c r="E26" s="55">
        <v>3</v>
      </c>
      <c r="F26" s="56" t="s">
        <v>128</v>
      </c>
      <c r="G26" s="55" t="s">
        <v>103</v>
      </c>
      <c r="H26" s="55" t="s">
        <v>117</v>
      </c>
      <c r="I26" s="55" t="s">
        <v>107</v>
      </c>
      <c r="J26" s="55" t="s">
        <v>28</v>
      </c>
      <c r="K26" s="55" t="s">
        <v>111</v>
      </c>
      <c r="L26" s="55">
        <v>108.73</v>
      </c>
      <c r="M26" s="55">
        <v>112.82</v>
      </c>
      <c r="N26" s="57">
        <f>L26*D26</f>
        <v>326.19</v>
      </c>
      <c r="O26" s="57">
        <f>M26*D26+W26*D26+X26*D26+Y26*D26+Z26*D26+AA26*D26+AB26*D26</f>
        <v>1208.46</v>
      </c>
      <c r="P26" s="57"/>
      <c r="Q26" s="57"/>
      <c r="R26" s="55" t="s">
        <v>105</v>
      </c>
      <c r="S26" s="63" t="s">
        <v>106</v>
      </c>
      <c r="T26" s="61">
        <f>0.085*D26</f>
        <v>0.255</v>
      </c>
      <c r="U26" s="61"/>
      <c r="V26" s="56" t="s">
        <v>173</v>
      </c>
      <c r="W26" s="59">
        <v>2</v>
      </c>
      <c r="X26" s="59">
        <v>245</v>
      </c>
      <c r="Y26" s="59">
        <v>32</v>
      </c>
      <c r="Z26" s="59">
        <v>5</v>
      </c>
      <c r="AA26" s="59"/>
      <c r="AB26" s="59">
        <v>6</v>
      </c>
    </row>
    <row r="27" spans="1:28" s="60" customFormat="1" ht="57.75" customHeight="1">
      <c r="A27" s="55">
        <v>18</v>
      </c>
      <c r="B27" s="55" t="s">
        <v>52</v>
      </c>
      <c r="C27" s="55" t="s">
        <v>53</v>
      </c>
      <c r="D27" s="55">
        <v>5</v>
      </c>
      <c r="E27" s="55">
        <v>5</v>
      </c>
      <c r="F27" s="56" t="s">
        <v>123</v>
      </c>
      <c r="G27" s="55" t="s">
        <v>112</v>
      </c>
      <c r="H27" s="55" t="s">
        <v>115</v>
      </c>
      <c r="I27" s="55" t="s">
        <v>107</v>
      </c>
      <c r="J27" s="55" t="s">
        <v>33</v>
      </c>
      <c r="K27" s="55" t="s">
        <v>111</v>
      </c>
      <c r="L27" s="55">
        <v>72.3</v>
      </c>
      <c r="M27" s="55">
        <v>76.39</v>
      </c>
      <c r="N27" s="57">
        <f>L27*D27</f>
        <v>361.5</v>
      </c>
      <c r="O27" s="57">
        <f>M27*D27+W27*D27+X27*D27+Y27*D27+Z27*D27+AA27*D27+AB27*D27</f>
        <v>1776.95</v>
      </c>
      <c r="P27" s="57"/>
      <c r="Q27" s="57"/>
      <c r="R27" s="55" t="s">
        <v>98</v>
      </c>
      <c r="S27" s="55" t="s">
        <v>122</v>
      </c>
      <c r="T27" s="61"/>
      <c r="U27" s="61"/>
      <c r="V27" s="56" t="s">
        <v>171</v>
      </c>
      <c r="W27" s="59">
        <v>2</v>
      </c>
      <c r="X27" s="59">
        <v>245</v>
      </c>
      <c r="Y27" s="59">
        <v>32</v>
      </c>
      <c r="Z27" s="59"/>
      <c r="AA27" s="59"/>
      <c r="AB27" s="59"/>
    </row>
    <row r="28" spans="1:28" s="60" customFormat="1" ht="57.75" customHeight="1">
      <c r="A28" s="55">
        <v>19</v>
      </c>
      <c r="B28" s="55" t="s">
        <v>54</v>
      </c>
      <c r="C28" s="55" t="s">
        <v>53</v>
      </c>
      <c r="D28" s="55">
        <v>10</v>
      </c>
      <c r="E28" s="55">
        <v>10</v>
      </c>
      <c r="F28" s="56" t="s">
        <v>145</v>
      </c>
      <c r="G28" s="55" t="s">
        <v>112</v>
      </c>
      <c r="H28" s="55" t="s">
        <v>115</v>
      </c>
      <c r="I28" s="55" t="s">
        <v>107</v>
      </c>
      <c r="J28" s="55" t="s">
        <v>33</v>
      </c>
      <c r="K28" s="55" t="s">
        <v>97</v>
      </c>
      <c r="L28" s="55">
        <v>37.17</v>
      </c>
      <c r="M28" s="55">
        <v>38.270000000000003</v>
      </c>
      <c r="N28" s="57">
        <f>L28*D28</f>
        <v>371.70000000000005</v>
      </c>
      <c r="O28" s="57">
        <f>M28*D28+W28*D28+X28*D28+Y28*D28+Z28*D28+AA28*D28+AB28*D28</f>
        <v>3172.7</v>
      </c>
      <c r="P28" s="57"/>
      <c r="Q28" s="57"/>
      <c r="R28" s="55" t="s">
        <v>98</v>
      </c>
      <c r="S28" s="55" t="s">
        <v>105</v>
      </c>
      <c r="T28" s="61"/>
      <c r="U28" s="61"/>
      <c r="V28" s="56" t="s">
        <v>171</v>
      </c>
      <c r="W28" s="59">
        <v>2</v>
      </c>
      <c r="X28" s="59">
        <v>245</v>
      </c>
      <c r="Y28" s="59">
        <v>32</v>
      </c>
      <c r="Z28" s="59"/>
      <c r="AA28" s="59"/>
      <c r="AB28" s="59"/>
    </row>
    <row r="29" spans="1:28" s="60" customFormat="1" ht="57.75" customHeight="1">
      <c r="A29" s="55">
        <v>20</v>
      </c>
      <c r="B29" s="55" t="s">
        <v>55</v>
      </c>
      <c r="C29" s="55" t="s">
        <v>56</v>
      </c>
      <c r="D29" s="55">
        <v>5</v>
      </c>
      <c r="E29" s="55">
        <v>5</v>
      </c>
      <c r="F29" s="56" t="s">
        <v>153</v>
      </c>
      <c r="G29" s="55" t="s">
        <v>102</v>
      </c>
      <c r="H29" s="55" t="s">
        <v>110</v>
      </c>
      <c r="I29" s="55" t="s">
        <v>107</v>
      </c>
      <c r="J29" s="55" t="s">
        <v>28</v>
      </c>
      <c r="K29" s="55" t="s">
        <v>94</v>
      </c>
      <c r="L29" s="55">
        <v>85</v>
      </c>
      <c r="M29" s="55">
        <v>88.93</v>
      </c>
      <c r="N29" s="57">
        <f>L29*D29</f>
        <v>425</v>
      </c>
      <c r="O29" s="57">
        <f>M29*D29+W29*D29+X29*D29+Y29*D29+Z29*D29+AA29*D29+AB29*D29</f>
        <v>1839.65</v>
      </c>
      <c r="P29" s="57"/>
      <c r="Q29" s="57"/>
      <c r="R29" s="55" t="s">
        <v>98</v>
      </c>
      <c r="S29" s="55" t="s">
        <v>105</v>
      </c>
      <c r="T29" s="61"/>
      <c r="U29" s="61"/>
      <c r="V29" s="56" t="s">
        <v>171</v>
      </c>
      <c r="W29" s="59">
        <v>2</v>
      </c>
      <c r="X29" s="59">
        <v>245</v>
      </c>
      <c r="Y29" s="59">
        <v>32</v>
      </c>
      <c r="Z29" s="59"/>
      <c r="AA29" s="59"/>
      <c r="AB29" s="59"/>
    </row>
    <row r="30" spans="1:28" s="60" customFormat="1" ht="57.75" customHeight="1">
      <c r="A30" s="55">
        <v>21</v>
      </c>
      <c r="B30" s="55" t="s">
        <v>57</v>
      </c>
      <c r="C30" s="55" t="s">
        <v>56</v>
      </c>
      <c r="D30" s="55">
        <v>5</v>
      </c>
      <c r="E30" s="55">
        <v>5</v>
      </c>
      <c r="F30" s="56" t="s">
        <v>152</v>
      </c>
      <c r="G30" s="55" t="s">
        <v>102</v>
      </c>
      <c r="H30" s="55" t="s">
        <v>110</v>
      </c>
      <c r="I30" s="55" t="s">
        <v>107</v>
      </c>
      <c r="J30" s="55" t="s">
        <v>28</v>
      </c>
      <c r="K30" s="55" t="s">
        <v>94</v>
      </c>
      <c r="L30" s="55">
        <v>83.85</v>
      </c>
      <c r="M30" s="55">
        <v>87.96</v>
      </c>
      <c r="N30" s="57">
        <f>L30*D30</f>
        <v>419.25</v>
      </c>
      <c r="O30" s="57">
        <f>M30*D30+W30*D30+X30*D30+Y30*D30+Z30*D30+AA30*D30+AB30*D30</f>
        <v>1859.8</v>
      </c>
      <c r="P30" s="57"/>
      <c r="Q30" s="57"/>
      <c r="R30" s="55" t="s">
        <v>98</v>
      </c>
      <c r="S30" s="55" t="s">
        <v>163</v>
      </c>
      <c r="T30" s="61">
        <f>0.04*D30</f>
        <v>0.2</v>
      </c>
      <c r="U30" s="61"/>
      <c r="V30" s="56" t="s">
        <v>177</v>
      </c>
      <c r="W30" s="59">
        <v>2</v>
      </c>
      <c r="X30" s="59">
        <v>245</v>
      </c>
      <c r="Y30" s="59">
        <v>32</v>
      </c>
      <c r="Z30" s="59">
        <v>5</v>
      </c>
      <c r="AA30" s="59"/>
      <c r="AB30" s="59"/>
    </row>
    <row r="31" spans="1:28" s="60" customFormat="1" ht="57.75" customHeight="1">
      <c r="A31" s="55">
        <v>22</v>
      </c>
      <c r="B31" s="55" t="s">
        <v>58</v>
      </c>
      <c r="C31" s="55" t="s">
        <v>56</v>
      </c>
      <c r="D31" s="55">
        <v>3</v>
      </c>
      <c r="E31" s="55">
        <v>3</v>
      </c>
      <c r="F31" s="56" t="s">
        <v>129</v>
      </c>
      <c r="G31" s="55" t="s">
        <v>102</v>
      </c>
      <c r="H31" s="55" t="s">
        <v>110</v>
      </c>
      <c r="I31" s="55" t="s">
        <v>107</v>
      </c>
      <c r="J31" s="55" t="s">
        <v>28</v>
      </c>
      <c r="K31" s="55" t="s">
        <v>94</v>
      </c>
      <c r="L31" s="55">
        <v>83.11</v>
      </c>
      <c r="M31" s="55">
        <v>87.1</v>
      </c>
      <c r="N31" s="57">
        <f>L31*D31</f>
        <v>249.32999999999998</v>
      </c>
      <c r="O31" s="57">
        <f>M31*D31+W31*D31+X31*D31+Y31*D31+Z31*D31+AA31*D31+AB31*D31</f>
        <v>1113.3</v>
      </c>
      <c r="P31" s="57"/>
      <c r="Q31" s="57"/>
      <c r="R31" s="55" t="s">
        <v>98</v>
      </c>
      <c r="S31" s="55" t="s">
        <v>106</v>
      </c>
      <c r="T31" s="61">
        <f>0.063*D31</f>
        <v>0.189</v>
      </c>
      <c r="U31" s="61"/>
      <c r="V31" s="56" t="s">
        <v>174</v>
      </c>
      <c r="W31" s="59">
        <v>2</v>
      </c>
      <c r="X31" s="59">
        <v>245</v>
      </c>
      <c r="Y31" s="59">
        <v>32</v>
      </c>
      <c r="Z31" s="59">
        <v>5</v>
      </c>
      <c r="AA31" s="59"/>
      <c r="AB31" s="59"/>
    </row>
    <row r="32" spans="1:28" s="60" customFormat="1" ht="57.75" customHeight="1">
      <c r="A32" s="55">
        <v>23</v>
      </c>
      <c r="B32" s="55" t="s">
        <v>59</v>
      </c>
      <c r="C32" s="55" t="s">
        <v>56</v>
      </c>
      <c r="D32" s="55">
        <v>2</v>
      </c>
      <c r="E32" s="55">
        <v>2</v>
      </c>
      <c r="F32" s="56" t="s">
        <v>135</v>
      </c>
      <c r="G32" s="55" t="s">
        <v>102</v>
      </c>
      <c r="H32" s="55" t="s">
        <v>110</v>
      </c>
      <c r="I32" s="55" t="s">
        <v>107</v>
      </c>
      <c r="J32" s="55" t="s">
        <v>28</v>
      </c>
      <c r="K32" s="55" t="s">
        <v>97</v>
      </c>
      <c r="L32" s="55">
        <v>49.64</v>
      </c>
      <c r="M32" s="55">
        <v>50.75</v>
      </c>
      <c r="N32" s="57">
        <f>L32*D32</f>
        <v>99.28</v>
      </c>
      <c r="O32" s="57">
        <f>M32*D32+W32*D32+X32*D32+Y32*D32+Z32*D32+AA32*D32+AB32*D32</f>
        <v>655.5</v>
      </c>
      <c r="P32" s="57"/>
      <c r="Q32" s="57"/>
      <c r="R32" s="55" t="s">
        <v>98</v>
      </c>
      <c r="S32" s="55" t="s">
        <v>122</v>
      </c>
      <c r="T32" s="61"/>
      <c r="U32" s="61"/>
      <c r="V32" s="56" t="s">
        <v>178</v>
      </c>
      <c r="W32" s="59"/>
      <c r="X32" s="59">
        <v>245</v>
      </c>
      <c r="Y32" s="59">
        <v>32</v>
      </c>
      <c r="Z32" s="59"/>
      <c r="AA32" s="59"/>
      <c r="AB32" s="59"/>
    </row>
    <row r="33" spans="1:28" s="54" customFormat="1" ht="57.75" customHeight="1">
      <c r="A33" s="55">
        <v>24</v>
      </c>
      <c r="B33" s="55" t="s">
        <v>60</v>
      </c>
      <c r="C33" s="55" t="s">
        <v>56</v>
      </c>
      <c r="D33" s="55">
        <v>3</v>
      </c>
      <c r="E33" s="55">
        <v>3</v>
      </c>
      <c r="F33" s="56" t="s">
        <v>130</v>
      </c>
      <c r="G33" s="55" t="s">
        <v>112</v>
      </c>
      <c r="H33" s="55" t="s">
        <v>115</v>
      </c>
      <c r="I33" s="55" t="s">
        <v>107</v>
      </c>
      <c r="J33" s="55" t="s">
        <v>28</v>
      </c>
      <c r="K33" s="55" t="s">
        <v>111</v>
      </c>
      <c r="L33" s="55">
        <v>86.93</v>
      </c>
      <c r="M33" s="55">
        <v>90.82</v>
      </c>
      <c r="N33" s="57">
        <f>L33*D33</f>
        <v>260.79000000000002</v>
      </c>
      <c r="O33" s="57">
        <f>M33*D33+W33*D33+X33*D33+Y33*D33+Z33*D33+AA33*D33+AB33*D33</f>
        <v>1109.46</v>
      </c>
      <c r="P33" s="57"/>
      <c r="Q33" s="57"/>
      <c r="R33" s="55" t="s">
        <v>98</v>
      </c>
      <c r="S33" s="55" t="s">
        <v>122</v>
      </c>
      <c r="T33" s="61"/>
      <c r="U33" s="61"/>
      <c r="V33" s="56" t="s">
        <v>171</v>
      </c>
      <c r="W33" s="59">
        <v>2</v>
      </c>
      <c r="X33" s="59">
        <v>245</v>
      </c>
      <c r="Y33" s="59">
        <v>32</v>
      </c>
      <c r="Z33" s="59"/>
      <c r="AA33" s="59"/>
      <c r="AB33" s="59"/>
    </row>
    <row r="34" spans="1:28" s="60" customFormat="1" ht="57.75" customHeight="1">
      <c r="A34" s="55">
        <v>25</v>
      </c>
      <c r="B34" s="55" t="s">
        <v>61</v>
      </c>
      <c r="C34" s="55" t="s">
        <v>56</v>
      </c>
      <c r="D34" s="55">
        <v>2</v>
      </c>
      <c r="E34" s="55">
        <v>2</v>
      </c>
      <c r="F34" s="56" t="s">
        <v>142</v>
      </c>
      <c r="G34" s="55" t="s">
        <v>112</v>
      </c>
      <c r="H34" s="55" t="s">
        <v>117</v>
      </c>
      <c r="I34" s="55" t="s">
        <v>107</v>
      </c>
      <c r="J34" s="55" t="s">
        <v>28</v>
      </c>
      <c r="K34" s="55" t="s">
        <v>97</v>
      </c>
      <c r="L34" s="55">
        <v>49.28</v>
      </c>
      <c r="M34" s="55">
        <v>51.04</v>
      </c>
      <c r="N34" s="57">
        <f>L34*D34</f>
        <v>98.56</v>
      </c>
      <c r="O34" s="57">
        <f>M34*D34+W34*D34+X34*D34+Y34*D34+Z34*D34+AA34*D34+AB34*D34</f>
        <v>660.08</v>
      </c>
      <c r="P34" s="57"/>
      <c r="Q34" s="57"/>
      <c r="R34" s="62" t="s">
        <v>98</v>
      </c>
      <c r="S34" s="55" t="s">
        <v>105</v>
      </c>
      <c r="T34" s="61"/>
      <c r="U34" s="61"/>
      <c r="V34" s="56" t="s">
        <v>171</v>
      </c>
      <c r="W34" s="59">
        <v>2</v>
      </c>
      <c r="X34" s="59">
        <v>245</v>
      </c>
      <c r="Y34" s="59">
        <v>32</v>
      </c>
      <c r="Z34" s="59"/>
      <c r="AA34" s="59"/>
      <c r="AB34" s="59"/>
    </row>
    <row r="35" spans="1:28" s="60" customFormat="1" ht="57.75" customHeight="1">
      <c r="A35" s="55">
        <v>26</v>
      </c>
      <c r="B35" s="55" t="s">
        <v>62</v>
      </c>
      <c r="C35" s="55" t="s">
        <v>56</v>
      </c>
      <c r="D35" s="55">
        <v>5</v>
      </c>
      <c r="E35" s="55">
        <v>5</v>
      </c>
      <c r="F35" s="56" t="s">
        <v>155</v>
      </c>
      <c r="G35" s="55" t="s">
        <v>112</v>
      </c>
      <c r="H35" s="55" t="s">
        <v>110</v>
      </c>
      <c r="I35" s="55" t="s">
        <v>108</v>
      </c>
      <c r="J35" s="55" t="s">
        <v>28</v>
      </c>
      <c r="K35" s="55" t="s">
        <v>111</v>
      </c>
      <c r="L35" s="55">
        <v>141.63</v>
      </c>
      <c r="M35" s="55">
        <v>145.65</v>
      </c>
      <c r="N35" s="57">
        <f>L35*D35</f>
        <v>708.15</v>
      </c>
      <c r="O35" s="57">
        <f>M35*D35+W35*D35+X35*D35+Y35*D35+Z35*D35+AA35*D35+AB35*D35</f>
        <v>2123.25</v>
      </c>
      <c r="P35" s="57"/>
      <c r="Q35" s="57"/>
      <c r="R35" s="62" t="s">
        <v>98</v>
      </c>
      <c r="S35" s="55" t="s">
        <v>105</v>
      </c>
      <c r="T35" s="61"/>
      <c r="U35" s="61"/>
      <c r="V35" s="56" t="s">
        <v>171</v>
      </c>
      <c r="W35" s="59">
        <v>2</v>
      </c>
      <c r="X35" s="59">
        <v>245</v>
      </c>
      <c r="Y35" s="59">
        <v>32</v>
      </c>
      <c r="Z35" s="59"/>
      <c r="AA35" s="59"/>
      <c r="AB35" s="59"/>
    </row>
    <row r="36" spans="1:28" s="60" customFormat="1" ht="57.75" customHeight="1">
      <c r="A36" s="55">
        <v>27</v>
      </c>
      <c r="B36" s="55" t="s">
        <v>63</v>
      </c>
      <c r="C36" s="55" t="s">
        <v>56</v>
      </c>
      <c r="D36" s="55">
        <v>5</v>
      </c>
      <c r="E36" s="55">
        <v>5</v>
      </c>
      <c r="F36" s="56" t="s">
        <v>143</v>
      </c>
      <c r="G36" s="55" t="s">
        <v>103</v>
      </c>
      <c r="H36" s="55" t="s">
        <v>117</v>
      </c>
      <c r="I36" s="55" t="s">
        <v>108</v>
      </c>
      <c r="J36" s="55" t="s">
        <v>28</v>
      </c>
      <c r="K36" s="55" t="s">
        <v>97</v>
      </c>
      <c r="L36" s="55">
        <v>78.510000000000005</v>
      </c>
      <c r="M36" s="55">
        <v>80.239999999999995</v>
      </c>
      <c r="N36" s="57">
        <f>L36*D36</f>
        <v>392.55</v>
      </c>
      <c r="O36" s="57">
        <f>M36*D36+W36*D36+X36*D36+Y36*D36+Z36*D36+AA36*D36+AB36*D36</f>
        <v>1796.2</v>
      </c>
      <c r="P36" s="57"/>
      <c r="Q36" s="57"/>
      <c r="R36" s="62" t="s">
        <v>98</v>
      </c>
      <c r="S36" s="55" t="s">
        <v>105</v>
      </c>
      <c r="T36" s="61"/>
      <c r="U36" s="61"/>
      <c r="V36" s="56" t="s">
        <v>171</v>
      </c>
      <c r="W36" s="59">
        <v>2</v>
      </c>
      <c r="X36" s="59">
        <v>245</v>
      </c>
      <c r="Y36" s="59">
        <v>32</v>
      </c>
      <c r="Z36" s="59"/>
      <c r="AA36" s="59"/>
      <c r="AB36" s="59"/>
    </row>
    <row r="37" spans="1:28" s="60" customFormat="1" ht="57.75" customHeight="1">
      <c r="A37" s="55">
        <v>28</v>
      </c>
      <c r="B37" s="55" t="s">
        <v>64</v>
      </c>
      <c r="C37" s="55" t="s">
        <v>56</v>
      </c>
      <c r="D37" s="55">
        <v>5</v>
      </c>
      <c r="E37" s="55">
        <v>5</v>
      </c>
      <c r="F37" s="56" t="s">
        <v>154</v>
      </c>
      <c r="G37" s="55" t="s">
        <v>112</v>
      </c>
      <c r="H37" s="55" t="s">
        <v>110</v>
      </c>
      <c r="I37" s="55" t="s">
        <v>108</v>
      </c>
      <c r="J37" s="55" t="s">
        <v>28</v>
      </c>
      <c r="K37" s="55" t="s">
        <v>111</v>
      </c>
      <c r="L37" s="55">
        <v>143.16</v>
      </c>
      <c r="M37" s="55">
        <v>147.16</v>
      </c>
      <c r="N37" s="57">
        <f>L37*D37</f>
        <v>715.8</v>
      </c>
      <c r="O37" s="57">
        <f>M37*D37+W37*D37+X37*D37+Y37*D37+Z37*D37+AA37*D37+AB37*D37</f>
        <v>2130.8000000000002</v>
      </c>
      <c r="P37" s="57"/>
      <c r="Q37" s="57"/>
      <c r="R37" s="62" t="s">
        <v>98</v>
      </c>
      <c r="S37" s="55" t="s">
        <v>105</v>
      </c>
      <c r="T37" s="61"/>
      <c r="U37" s="61"/>
      <c r="V37" s="56" t="s">
        <v>171</v>
      </c>
      <c r="W37" s="59">
        <v>2</v>
      </c>
      <c r="X37" s="59">
        <v>245</v>
      </c>
      <c r="Y37" s="59">
        <v>32</v>
      </c>
      <c r="Z37" s="59"/>
      <c r="AA37" s="59"/>
      <c r="AB37" s="59"/>
    </row>
    <row r="38" spans="1:28" s="60" customFormat="1" ht="57.75" customHeight="1">
      <c r="A38" s="55">
        <v>29</v>
      </c>
      <c r="B38" s="55" t="s">
        <v>65</v>
      </c>
      <c r="C38" s="55" t="s">
        <v>66</v>
      </c>
      <c r="D38" s="55">
        <v>10</v>
      </c>
      <c r="E38" s="55">
        <v>10</v>
      </c>
      <c r="F38" s="56" t="s">
        <v>150</v>
      </c>
      <c r="G38" s="55" t="s">
        <v>112</v>
      </c>
      <c r="H38" s="55" t="s">
        <v>117</v>
      </c>
      <c r="I38" s="55" t="s">
        <v>107</v>
      </c>
      <c r="J38" s="55" t="s">
        <v>28</v>
      </c>
      <c r="K38" s="55" t="s">
        <v>97</v>
      </c>
      <c r="L38" s="55">
        <v>45.89</v>
      </c>
      <c r="M38" s="55">
        <v>47</v>
      </c>
      <c r="N38" s="57">
        <f>L38*D38</f>
        <v>458.9</v>
      </c>
      <c r="O38" s="57">
        <f>M38*D38+W38*D38+X38*D38+Y38*D38+Z38*D38+AA38*D38+AB38*D38</f>
        <v>3260</v>
      </c>
      <c r="P38" s="57"/>
      <c r="Q38" s="57"/>
      <c r="R38" s="55" t="s">
        <v>98</v>
      </c>
      <c r="S38" s="55" t="s">
        <v>105</v>
      </c>
      <c r="T38" s="61"/>
      <c r="U38" s="61"/>
      <c r="V38" s="56" t="s">
        <v>171</v>
      </c>
      <c r="W38" s="59">
        <v>2</v>
      </c>
      <c r="X38" s="59">
        <v>245</v>
      </c>
      <c r="Y38" s="59">
        <v>32</v>
      </c>
      <c r="Z38" s="59"/>
      <c r="AA38" s="59"/>
      <c r="AB38" s="59"/>
    </row>
    <row r="39" spans="1:28" s="60" customFormat="1" ht="57.75" customHeight="1">
      <c r="A39" s="55">
        <v>30</v>
      </c>
      <c r="B39" s="55" t="s">
        <v>67</v>
      </c>
      <c r="C39" s="55" t="s">
        <v>68</v>
      </c>
      <c r="D39" s="55">
        <v>3</v>
      </c>
      <c r="E39" s="55">
        <v>3</v>
      </c>
      <c r="F39" s="56" t="s">
        <v>132</v>
      </c>
      <c r="G39" s="55" t="s">
        <v>102</v>
      </c>
      <c r="H39" s="55" t="s">
        <v>110</v>
      </c>
      <c r="I39" s="55" t="s">
        <v>107</v>
      </c>
      <c r="J39" s="55" t="s">
        <v>28</v>
      </c>
      <c r="K39" s="55" t="s">
        <v>94</v>
      </c>
      <c r="L39" s="55">
        <v>90.07</v>
      </c>
      <c r="M39" s="55">
        <v>94.13</v>
      </c>
      <c r="N39" s="57">
        <f>L39*D39</f>
        <v>270.20999999999998</v>
      </c>
      <c r="O39" s="57">
        <f>M39*D39+W39*D39+X39*D39+Y39*D39+Z39*D39+AA39*D39+AB39*D39</f>
        <v>1119.3899999999999</v>
      </c>
      <c r="P39" s="57"/>
      <c r="Q39" s="57"/>
      <c r="R39" s="55" t="s">
        <v>98</v>
      </c>
      <c r="S39" s="55" t="s">
        <v>105</v>
      </c>
      <c r="T39" s="61"/>
      <c r="U39" s="61"/>
      <c r="V39" s="56" t="s">
        <v>171</v>
      </c>
      <c r="W39" s="59">
        <v>2</v>
      </c>
      <c r="X39" s="59">
        <v>245</v>
      </c>
      <c r="Y39" s="59">
        <v>32</v>
      </c>
      <c r="Z39" s="59"/>
      <c r="AA39" s="59"/>
      <c r="AB39" s="59"/>
    </row>
    <row r="40" spans="1:28" s="60" customFormat="1" ht="57.75" customHeight="1">
      <c r="A40" s="55">
        <v>31</v>
      </c>
      <c r="B40" s="55" t="s">
        <v>69</v>
      </c>
      <c r="C40" s="55" t="s">
        <v>68</v>
      </c>
      <c r="D40" s="55">
        <v>3</v>
      </c>
      <c r="E40" s="55">
        <v>3</v>
      </c>
      <c r="F40" s="56" t="s">
        <v>127</v>
      </c>
      <c r="G40" s="55" t="s">
        <v>112</v>
      </c>
      <c r="H40" s="55" t="s">
        <v>110</v>
      </c>
      <c r="I40" s="55" t="s">
        <v>107</v>
      </c>
      <c r="J40" s="55" t="s">
        <v>28</v>
      </c>
      <c r="K40" s="55" t="s">
        <v>111</v>
      </c>
      <c r="L40" s="55">
        <v>90.39</v>
      </c>
      <c r="M40" s="55">
        <v>94.4</v>
      </c>
      <c r="N40" s="57">
        <f>L40*D40</f>
        <v>271.17</v>
      </c>
      <c r="O40" s="57">
        <f>M40*D40+W40*D40+X40*D40+Y40*D40+Z40*D40+AA40*D40+AB40*D40</f>
        <v>1120.2</v>
      </c>
      <c r="P40" s="57"/>
      <c r="Q40" s="57"/>
      <c r="R40" s="55" t="s">
        <v>98</v>
      </c>
      <c r="S40" s="55" t="s">
        <v>105</v>
      </c>
      <c r="T40" s="61"/>
      <c r="U40" s="61"/>
      <c r="V40" s="56" t="s">
        <v>171</v>
      </c>
      <c r="W40" s="59">
        <v>2</v>
      </c>
      <c r="X40" s="59">
        <v>245</v>
      </c>
      <c r="Y40" s="59">
        <v>32</v>
      </c>
      <c r="Z40" s="59"/>
      <c r="AA40" s="59"/>
      <c r="AB40" s="59"/>
    </row>
    <row r="41" spans="1:28" s="60" customFormat="1" ht="57.75" customHeight="1">
      <c r="A41" s="55">
        <v>32</v>
      </c>
      <c r="B41" s="55" t="s">
        <v>70</v>
      </c>
      <c r="C41" s="55" t="s">
        <v>71</v>
      </c>
      <c r="D41" s="55">
        <v>10</v>
      </c>
      <c r="E41" s="55">
        <v>10</v>
      </c>
      <c r="F41" s="56" t="s">
        <v>138</v>
      </c>
      <c r="G41" s="55" t="s">
        <v>102</v>
      </c>
      <c r="H41" s="55" t="s">
        <v>110</v>
      </c>
      <c r="I41" s="55" t="s">
        <v>108</v>
      </c>
      <c r="J41" s="55" t="s">
        <v>28</v>
      </c>
      <c r="K41" s="55" t="s">
        <v>97</v>
      </c>
      <c r="L41" s="55">
        <v>86.54</v>
      </c>
      <c r="M41" s="55">
        <v>88.34</v>
      </c>
      <c r="N41" s="57">
        <f>L41*D41</f>
        <v>865.40000000000009</v>
      </c>
      <c r="O41" s="57">
        <f>M41*D41+W41*D41+X41*D41+Y41*D41+Z41*D41+AA41*D41+AB41*D41</f>
        <v>3673.4</v>
      </c>
      <c r="P41" s="57"/>
      <c r="Q41" s="57"/>
      <c r="R41" s="55" t="s">
        <v>98</v>
      </c>
      <c r="S41" s="55" t="s">
        <v>105</v>
      </c>
      <c r="T41" s="61"/>
      <c r="U41" s="61"/>
      <c r="V41" s="56" t="s">
        <v>171</v>
      </c>
      <c r="W41" s="59">
        <v>2</v>
      </c>
      <c r="X41" s="59">
        <v>245</v>
      </c>
      <c r="Y41" s="59">
        <v>32</v>
      </c>
      <c r="Z41" s="59"/>
      <c r="AA41" s="59"/>
      <c r="AB41" s="59"/>
    </row>
    <row r="42" spans="1:28" s="60" customFormat="1" ht="57.75" customHeight="1">
      <c r="A42" s="55">
        <v>33</v>
      </c>
      <c r="B42" s="55" t="s">
        <v>72</v>
      </c>
      <c r="C42" s="55" t="s">
        <v>73</v>
      </c>
      <c r="D42" s="55">
        <v>5</v>
      </c>
      <c r="E42" s="55">
        <v>5</v>
      </c>
      <c r="F42" s="56" t="s">
        <v>137</v>
      </c>
      <c r="G42" s="55" t="s">
        <v>102</v>
      </c>
      <c r="H42" s="55" t="s">
        <v>115</v>
      </c>
      <c r="I42" s="55" t="s">
        <v>108</v>
      </c>
      <c r="J42" s="55" t="s">
        <v>33</v>
      </c>
      <c r="K42" s="55" t="s">
        <v>97</v>
      </c>
      <c r="L42" s="55">
        <v>66.569999999999993</v>
      </c>
      <c r="M42" s="55">
        <v>86.18</v>
      </c>
      <c r="N42" s="57">
        <f>L42*D42</f>
        <v>332.84999999999997</v>
      </c>
      <c r="O42" s="57">
        <f>M42*D42+W42*D42+X42*D42+Y42*D42+Z42*D42+AA42*D42+AB42*D42</f>
        <v>600.90000000000009</v>
      </c>
      <c r="P42" s="57"/>
      <c r="Q42" s="57"/>
      <c r="R42" s="55" t="s">
        <v>168</v>
      </c>
      <c r="S42" s="55" t="s">
        <v>105</v>
      </c>
      <c r="T42" s="61"/>
      <c r="U42" s="61"/>
      <c r="V42" s="56" t="s">
        <v>179</v>
      </c>
      <c r="W42" s="59">
        <v>2</v>
      </c>
      <c r="X42" s="59"/>
      <c r="Y42" s="59">
        <v>32</v>
      </c>
      <c r="Z42" s="59"/>
      <c r="AA42" s="59"/>
      <c r="AB42" s="59"/>
    </row>
    <row r="43" spans="1:28" s="60" customFormat="1" ht="57.75" customHeight="1">
      <c r="A43" s="55">
        <v>34</v>
      </c>
      <c r="B43" s="55" t="s">
        <v>74</v>
      </c>
      <c r="C43" s="55" t="s">
        <v>73</v>
      </c>
      <c r="D43" s="55">
        <v>10</v>
      </c>
      <c r="E43" s="55">
        <v>10</v>
      </c>
      <c r="F43" s="56" t="s">
        <v>146</v>
      </c>
      <c r="G43" s="55" t="s">
        <v>102</v>
      </c>
      <c r="H43" s="55" t="s">
        <v>115</v>
      </c>
      <c r="I43" s="55" t="s">
        <v>108</v>
      </c>
      <c r="J43" s="55" t="s">
        <v>33</v>
      </c>
      <c r="K43" s="55" t="s">
        <v>95</v>
      </c>
      <c r="L43" s="55">
        <v>65.55</v>
      </c>
      <c r="M43" s="55">
        <v>67.319999999999993</v>
      </c>
      <c r="N43" s="57">
        <f>L43*D43</f>
        <v>655.5</v>
      </c>
      <c r="O43" s="57">
        <f>M43*D43+W43*D43+X43*D43+Y43*D43+Z43*D43+AA43*D43+AB43*D43</f>
        <v>3463.2</v>
      </c>
      <c r="P43" s="57"/>
      <c r="Q43" s="57"/>
      <c r="R43" s="62" t="s">
        <v>98</v>
      </c>
      <c r="S43" s="55" t="s">
        <v>105</v>
      </c>
      <c r="T43" s="61"/>
      <c r="U43" s="61"/>
      <c r="V43" s="56" t="s">
        <v>171</v>
      </c>
      <c r="W43" s="59">
        <v>2</v>
      </c>
      <c r="X43" s="59">
        <v>245</v>
      </c>
      <c r="Y43" s="59">
        <v>32</v>
      </c>
      <c r="Z43" s="59"/>
      <c r="AA43" s="59"/>
      <c r="AB43" s="59"/>
    </row>
    <row r="44" spans="1:28" s="60" customFormat="1" ht="57.75" customHeight="1">
      <c r="A44" s="55">
        <v>35</v>
      </c>
      <c r="B44" s="55" t="s">
        <v>75</v>
      </c>
      <c r="C44" s="55" t="s">
        <v>76</v>
      </c>
      <c r="D44" s="55">
        <v>10</v>
      </c>
      <c r="E44" s="55">
        <v>10</v>
      </c>
      <c r="F44" s="56" t="s">
        <v>148</v>
      </c>
      <c r="G44" s="55" t="s">
        <v>102</v>
      </c>
      <c r="H44" s="55" t="s">
        <v>115</v>
      </c>
      <c r="I44" s="55" t="s">
        <v>108</v>
      </c>
      <c r="J44" s="55" t="s">
        <v>33</v>
      </c>
      <c r="K44" s="55" t="s">
        <v>97</v>
      </c>
      <c r="L44" s="55">
        <v>83.22</v>
      </c>
      <c r="M44" s="55">
        <v>102.35</v>
      </c>
      <c r="N44" s="57">
        <f>L44*D44</f>
        <v>832.2</v>
      </c>
      <c r="O44" s="57">
        <f>M44*D44+W44*D44+X44*D44+Y44*D44+Z44*D44+AA44*D44+AB44*D44</f>
        <v>3813.5</v>
      </c>
      <c r="P44" s="57"/>
      <c r="Q44" s="57"/>
      <c r="R44" s="62" t="s">
        <v>147</v>
      </c>
      <c r="S44" s="55" t="s">
        <v>105</v>
      </c>
      <c r="T44" s="61"/>
      <c r="U44" s="61"/>
      <c r="V44" s="56" t="s">
        <v>179</v>
      </c>
      <c r="W44" s="59">
        <v>2</v>
      </c>
      <c r="X44" s="59">
        <v>245</v>
      </c>
      <c r="Y44" s="59">
        <v>32</v>
      </c>
      <c r="Z44" s="59"/>
      <c r="AA44" s="59"/>
      <c r="AB44" s="59"/>
    </row>
    <row r="45" spans="1:28" s="60" customFormat="1" ht="57.75" customHeight="1">
      <c r="A45" s="55">
        <v>36</v>
      </c>
      <c r="B45" s="55" t="s">
        <v>77</v>
      </c>
      <c r="C45" s="55" t="s">
        <v>78</v>
      </c>
      <c r="D45" s="55">
        <v>15</v>
      </c>
      <c r="E45" s="55">
        <v>15</v>
      </c>
      <c r="F45" s="56" t="s">
        <v>156</v>
      </c>
      <c r="G45" s="55" t="s">
        <v>112</v>
      </c>
      <c r="H45" s="55" t="s">
        <v>112</v>
      </c>
      <c r="I45" s="55" t="s">
        <v>107</v>
      </c>
      <c r="J45" s="55" t="s">
        <v>33</v>
      </c>
      <c r="K45" s="55" t="s">
        <v>97</v>
      </c>
      <c r="L45" s="55">
        <v>52.17</v>
      </c>
      <c r="M45" s="55">
        <v>54.02</v>
      </c>
      <c r="N45" s="57">
        <f>L45*D45</f>
        <v>782.55000000000007</v>
      </c>
      <c r="O45" s="57">
        <f>M45*D45+W45*D45+X45*D45+Y45*D45+Z45*D45+AA45*D45+AB45*D45</f>
        <v>4995.3</v>
      </c>
      <c r="P45" s="57"/>
      <c r="Q45" s="57"/>
      <c r="R45" s="62" t="s">
        <v>98</v>
      </c>
      <c r="S45" s="55" t="s">
        <v>105</v>
      </c>
      <c r="T45" s="61"/>
      <c r="U45" s="61"/>
      <c r="V45" s="56" t="s">
        <v>171</v>
      </c>
      <c r="W45" s="59">
        <v>2</v>
      </c>
      <c r="X45" s="59">
        <v>245</v>
      </c>
      <c r="Y45" s="59">
        <v>32</v>
      </c>
      <c r="Z45" s="59"/>
      <c r="AA45" s="59"/>
      <c r="AB45" s="59"/>
    </row>
    <row r="46" spans="1:28" s="60" customFormat="1" ht="57.75" customHeight="1">
      <c r="A46" s="55">
        <v>37</v>
      </c>
      <c r="B46" s="55" t="s">
        <v>79</v>
      </c>
      <c r="C46" s="55" t="s">
        <v>80</v>
      </c>
      <c r="D46" s="55">
        <v>10</v>
      </c>
      <c r="E46" s="55">
        <v>10</v>
      </c>
      <c r="F46" s="56" t="s">
        <v>149</v>
      </c>
      <c r="G46" s="55" t="s">
        <v>102</v>
      </c>
      <c r="H46" s="55" t="s">
        <v>110</v>
      </c>
      <c r="I46" s="55" t="s">
        <v>108</v>
      </c>
      <c r="J46" s="55" t="s">
        <v>28</v>
      </c>
      <c r="K46" s="55" t="s">
        <v>97</v>
      </c>
      <c r="L46" s="55">
        <v>81.819999999999993</v>
      </c>
      <c r="M46" s="55">
        <v>83.61</v>
      </c>
      <c r="N46" s="57">
        <f>L46*D46</f>
        <v>818.19999999999993</v>
      </c>
      <c r="O46" s="57">
        <f>M46*D46+W46*D46+X46*D46+Y46*D46+Z46*D46+AA46*D46+AB46*D46</f>
        <v>3626.1</v>
      </c>
      <c r="P46" s="57"/>
      <c r="Q46" s="57"/>
      <c r="R46" s="62" t="s">
        <v>100</v>
      </c>
      <c r="S46" s="55" t="s">
        <v>105</v>
      </c>
      <c r="T46" s="61"/>
      <c r="U46" s="61"/>
      <c r="V46" s="56" t="s">
        <v>171</v>
      </c>
      <c r="W46" s="59">
        <v>2</v>
      </c>
      <c r="X46" s="59">
        <v>245</v>
      </c>
      <c r="Y46" s="59">
        <v>32</v>
      </c>
      <c r="Z46" s="59"/>
      <c r="AA46" s="59"/>
      <c r="AB46" s="59"/>
    </row>
    <row r="47" spans="1:28" s="60" customFormat="1" ht="57.75" customHeight="1">
      <c r="A47" s="55">
        <v>38</v>
      </c>
      <c r="B47" s="55" t="s">
        <v>81</v>
      </c>
      <c r="C47" s="55" t="s">
        <v>82</v>
      </c>
      <c r="D47" s="55">
        <v>5</v>
      </c>
      <c r="E47" s="55">
        <v>5</v>
      </c>
      <c r="F47" s="56" t="s">
        <v>157</v>
      </c>
      <c r="G47" s="55" t="s">
        <v>112</v>
      </c>
      <c r="H47" s="55" t="s">
        <v>117</v>
      </c>
      <c r="I47" s="55" t="s">
        <v>107</v>
      </c>
      <c r="J47" s="55" t="s">
        <v>28</v>
      </c>
      <c r="K47" s="55" t="s">
        <v>97</v>
      </c>
      <c r="L47" s="55">
        <v>35.46</v>
      </c>
      <c r="M47" s="55">
        <v>36.520000000000003</v>
      </c>
      <c r="N47" s="57">
        <f>L47*D47</f>
        <v>177.3</v>
      </c>
      <c r="O47" s="57">
        <f>M47*D47+W47*D47+X47*D47+Y47*D47+Z47*D47+AA47*D47+AB47*D47</f>
        <v>1567.6</v>
      </c>
      <c r="P47" s="57"/>
      <c r="Q47" s="57"/>
      <c r="R47" s="62" t="s">
        <v>169</v>
      </c>
      <c r="S47" s="55" t="s">
        <v>105</v>
      </c>
      <c r="T47" s="61"/>
      <c r="U47" s="61"/>
      <c r="V47" s="56" t="s">
        <v>178</v>
      </c>
      <c r="W47" s="59"/>
      <c r="X47" s="59">
        <v>245</v>
      </c>
      <c r="Y47" s="59">
        <v>32</v>
      </c>
      <c r="Z47" s="59"/>
      <c r="AA47" s="59"/>
      <c r="AB47" s="59"/>
    </row>
    <row r="48" spans="1:28" s="60" customFormat="1" ht="57.75" customHeight="1">
      <c r="A48" s="55">
        <v>39</v>
      </c>
      <c r="B48" s="55" t="s">
        <v>83</v>
      </c>
      <c r="C48" s="55" t="s">
        <v>84</v>
      </c>
      <c r="D48" s="55">
        <v>2</v>
      </c>
      <c r="E48" s="55">
        <v>2</v>
      </c>
      <c r="F48" s="56" t="s">
        <v>118</v>
      </c>
      <c r="G48" s="55" t="s">
        <v>102</v>
      </c>
      <c r="H48" s="55" t="s">
        <v>110</v>
      </c>
      <c r="I48" s="55" t="s">
        <v>107</v>
      </c>
      <c r="J48" s="55" t="s">
        <v>119</v>
      </c>
      <c r="K48" s="55" t="s">
        <v>97</v>
      </c>
      <c r="L48" s="55">
        <v>24.48</v>
      </c>
      <c r="M48" s="55">
        <v>25.58</v>
      </c>
      <c r="N48" s="57">
        <f>L48*D48</f>
        <v>48.96</v>
      </c>
      <c r="O48" s="57">
        <f>M48*D48+W48*D48+X48*D48+Y48*D48+Z48*D48+AA48*D48+AB48*D48</f>
        <v>609.16</v>
      </c>
      <c r="P48" s="57"/>
      <c r="Q48" s="57"/>
      <c r="R48" s="62" t="s">
        <v>120</v>
      </c>
      <c r="S48" s="55" t="s">
        <v>105</v>
      </c>
      <c r="T48" s="61"/>
      <c r="U48" s="61"/>
      <c r="V48" s="56" t="s">
        <v>171</v>
      </c>
      <c r="W48" s="59">
        <v>2</v>
      </c>
      <c r="X48" s="59">
        <v>245</v>
      </c>
      <c r="Y48" s="59">
        <v>32</v>
      </c>
      <c r="Z48" s="59"/>
      <c r="AA48" s="59"/>
      <c r="AB48" s="59"/>
    </row>
    <row r="49" spans="1:28" s="60" customFormat="1" ht="57.75" customHeight="1">
      <c r="A49" s="55">
        <v>40</v>
      </c>
      <c r="B49" s="55" t="s">
        <v>85</v>
      </c>
      <c r="C49" s="55" t="s">
        <v>86</v>
      </c>
      <c r="D49" s="55">
        <v>3</v>
      </c>
      <c r="E49" s="55">
        <v>3</v>
      </c>
      <c r="F49" s="56" t="s">
        <v>141</v>
      </c>
      <c r="G49" s="55" t="s">
        <v>102</v>
      </c>
      <c r="H49" s="55" t="s">
        <v>115</v>
      </c>
      <c r="I49" s="55" t="s">
        <v>108</v>
      </c>
      <c r="J49" s="55" t="s">
        <v>33</v>
      </c>
      <c r="K49" s="55" t="s">
        <v>97</v>
      </c>
      <c r="L49" s="55">
        <v>51.48</v>
      </c>
      <c r="M49" s="55">
        <v>53.33</v>
      </c>
      <c r="N49" s="57">
        <f>L49*D49</f>
        <v>154.44</v>
      </c>
      <c r="O49" s="57">
        <f>M49*D49+W49*D49+X49*D49+Y49*D49+Z49*D49+AA49*D49+AB49*D49</f>
        <v>996.99</v>
      </c>
      <c r="P49" s="57"/>
      <c r="Q49" s="57"/>
      <c r="R49" s="62" t="s">
        <v>105</v>
      </c>
      <c r="S49" s="55" t="s">
        <v>105</v>
      </c>
      <c r="T49" s="61"/>
      <c r="U49" s="61"/>
      <c r="V49" s="56" t="s">
        <v>171</v>
      </c>
      <c r="W49" s="59">
        <v>2</v>
      </c>
      <c r="X49" s="59">
        <v>245</v>
      </c>
      <c r="Y49" s="59">
        <v>32</v>
      </c>
      <c r="Z49" s="59"/>
      <c r="AA49" s="59"/>
      <c r="AB49" s="59"/>
    </row>
    <row r="50" spans="1:28" s="60" customFormat="1" ht="57.75" customHeight="1">
      <c r="A50" s="55">
        <v>41</v>
      </c>
      <c r="B50" s="55" t="s">
        <v>87</v>
      </c>
      <c r="C50" s="55" t="s">
        <v>27</v>
      </c>
      <c r="D50" s="55">
        <v>10</v>
      </c>
      <c r="E50" s="55">
        <v>10</v>
      </c>
      <c r="F50" s="56" t="s">
        <v>151</v>
      </c>
      <c r="G50" s="55" t="s">
        <v>102</v>
      </c>
      <c r="H50" s="55" t="s">
        <v>115</v>
      </c>
      <c r="I50" s="55" t="s">
        <v>107</v>
      </c>
      <c r="J50" s="55" t="s">
        <v>28</v>
      </c>
      <c r="K50" s="55" t="s">
        <v>97</v>
      </c>
      <c r="L50" s="55">
        <v>31.63</v>
      </c>
      <c r="M50" s="55">
        <v>32.75</v>
      </c>
      <c r="N50" s="57">
        <f>L50*D50</f>
        <v>316.3</v>
      </c>
      <c r="O50" s="57">
        <f>M50*D50+W50*D50+X50*D50+Y50*D50+Z50*D50+AA50*D50+AB50*D50</f>
        <v>3117.5</v>
      </c>
      <c r="P50" s="57"/>
      <c r="Q50" s="57"/>
      <c r="R50" s="55" t="s">
        <v>98</v>
      </c>
      <c r="S50" s="55" t="s">
        <v>105</v>
      </c>
      <c r="T50" s="61"/>
      <c r="U50" s="61"/>
      <c r="V50" s="56" t="s">
        <v>171</v>
      </c>
      <c r="W50" s="59">
        <v>2</v>
      </c>
      <c r="X50" s="59">
        <v>245</v>
      </c>
      <c r="Y50" s="59">
        <v>32</v>
      </c>
      <c r="Z50" s="59"/>
      <c r="AA50" s="59"/>
      <c r="AB50" s="59"/>
    </row>
    <row r="51" spans="1:28" s="60" customFormat="1" ht="57.75" customHeight="1">
      <c r="A51" s="55">
        <v>42</v>
      </c>
      <c r="B51" s="55" t="s">
        <v>88</v>
      </c>
      <c r="C51" s="55" t="s">
        <v>27</v>
      </c>
      <c r="D51" s="55">
        <v>5</v>
      </c>
      <c r="E51" s="55">
        <v>5</v>
      </c>
      <c r="F51" s="56" t="s">
        <v>131</v>
      </c>
      <c r="G51" s="55" t="s">
        <v>102</v>
      </c>
      <c r="H51" s="55" t="s">
        <v>115</v>
      </c>
      <c r="I51" s="55" t="s">
        <v>107</v>
      </c>
      <c r="J51" s="55" t="s">
        <v>28</v>
      </c>
      <c r="K51" s="55" t="s">
        <v>94</v>
      </c>
      <c r="L51" s="55">
        <v>65.13</v>
      </c>
      <c r="M51" s="55">
        <v>69.09</v>
      </c>
      <c r="N51" s="57">
        <f>L51*D51</f>
        <v>325.64999999999998</v>
      </c>
      <c r="O51" s="57">
        <f>M51*D51+W51*D51+X51*D51+Y51*D51+Z51*D51+AA51*D51+AB51*D51</f>
        <v>1765.45</v>
      </c>
      <c r="P51" s="57"/>
      <c r="Q51" s="57"/>
      <c r="R51" s="62" t="s">
        <v>98</v>
      </c>
      <c r="S51" s="55" t="s">
        <v>101</v>
      </c>
      <c r="T51" s="61">
        <f>0.01*D51</f>
        <v>0.05</v>
      </c>
      <c r="U51" s="61"/>
      <c r="V51" s="56" t="s">
        <v>174</v>
      </c>
      <c r="W51" s="59">
        <v>2</v>
      </c>
      <c r="X51" s="59">
        <v>245</v>
      </c>
      <c r="Y51" s="59">
        <v>32</v>
      </c>
      <c r="Z51" s="59">
        <v>5</v>
      </c>
      <c r="AA51" s="59"/>
      <c r="AB51" s="59"/>
    </row>
    <row r="52" spans="1:28" ht="30" customHeight="1">
      <c r="A52" s="34"/>
      <c r="B52" s="34"/>
      <c r="C52" s="35" t="s">
        <v>89</v>
      </c>
      <c r="D52" s="36">
        <f>SUM(D10:D51)</f>
        <v>246</v>
      </c>
      <c r="E52" s="36">
        <f>SUM(E10:E51)</f>
        <v>243</v>
      </c>
      <c r="F52" s="37"/>
      <c r="G52" s="34"/>
      <c r="H52" s="34"/>
      <c r="I52" s="34"/>
      <c r="J52" s="34"/>
      <c r="K52" s="34"/>
      <c r="L52" s="34"/>
      <c r="M52" s="34"/>
      <c r="N52" s="38" t="s">
        <v>90</v>
      </c>
      <c r="O52" s="39">
        <f>SUM(O10:O51)</f>
        <v>82442.150000000023</v>
      </c>
      <c r="P52" s="38" t="s">
        <v>91</v>
      </c>
      <c r="Q52" s="39">
        <f>SUM(Q10:Q51)</f>
        <v>0</v>
      </c>
      <c r="R52" s="34"/>
      <c r="S52" s="40"/>
      <c r="T52" s="40"/>
      <c r="U52" s="40"/>
      <c r="V52" s="34"/>
      <c r="W52" s="34"/>
      <c r="X52" s="41"/>
      <c r="Y52" s="41"/>
      <c r="Z52" s="42"/>
    </row>
    <row r="53" spans="1:28" ht="14.25" customHeight="1">
      <c r="A53" s="34"/>
      <c r="B53" s="34"/>
      <c r="C53" s="34"/>
      <c r="D53" s="34"/>
      <c r="E53" s="34"/>
      <c r="F53" s="37"/>
      <c r="G53" s="34"/>
      <c r="H53" s="34"/>
      <c r="I53" s="34"/>
      <c r="J53" s="34"/>
      <c r="K53" s="34"/>
      <c r="L53" s="34"/>
      <c r="M53" s="34"/>
      <c r="N53" s="43"/>
      <c r="O53" s="34"/>
      <c r="P53" s="44"/>
      <c r="Q53" s="44"/>
      <c r="R53" s="34"/>
      <c r="S53" s="40"/>
      <c r="T53" s="40"/>
      <c r="U53" s="40"/>
      <c r="V53" s="34"/>
      <c r="W53" s="34"/>
      <c r="X53" s="41"/>
      <c r="Y53" s="41"/>
      <c r="Z53" s="42"/>
    </row>
    <row r="54" spans="1:28" ht="14.25" customHeight="1">
      <c r="A54" s="34"/>
      <c r="B54" s="34"/>
      <c r="C54" s="34"/>
      <c r="D54" s="34"/>
      <c r="E54" s="34"/>
      <c r="F54" s="37"/>
      <c r="G54" s="34"/>
      <c r="H54" s="34"/>
      <c r="I54" s="34"/>
      <c r="J54" s="34"/>
      <c r="K54" s="34"/>
      <c r="L54" s="34"/>
      <c r="M54" s="34"/>
      <c r="N54" s="43"/>
      <c r="O54" s="34"/>
      <c r="P54" s="44"/>
      <c r="Q54" s="44"/>
      <c r="R54" s="34"/>
      <c r="S54" s="40"/>
      <c r="T54" s="40"/>
      <c r="U54" s="40"/>
      <c r="V54" s="34"/>
      <c r="W54" s="34"/>
      <c r="X54" s="41"/>
      <c r="Y54" s="41"/>
      <c r="Z54" s="42"/>
    </row>
    <row r="55" spans="1:28" ht="14.25" customHeight="1">
      <c r="A55" s="34"/>
      <c r="B55" s="34"/>
      <c r="C55" s="34"/>
      <c r="D55" s="34"/>
      <c r="E55" s="34"/>
      <c r="F55" s="37"/>
      <c r="G55" s="34"/>
      <c r="H55" s="34"/>
      <c r="I55" s="34"/>
      <c r="J55" s="34"/>
      <c r="K55" s="34"/>
      <c r="L55" s="34"/>
      <c r="M55" s="34"/>
      <c r="N55" s="43"/>
      <c r="O55" s="34"/>
      <c r="P55" s="44"/>
      <c r="Q55" s="44"/>
      <c r="R55" s="34"/>
      <c r="S55" s="40"/>
      <c r="T55" s="40"/>
      <c r="U55" s="40"/>
      <c r="V55" s="34"/>
      <c r="W55" s="34"/>
      <c r="X55" s="41"/>
      <c r="Y55" s="41"/>
      <c r="Z55" s="42"/>
    </row>
    <row r="56" spans="1:28" ht="14.25" customHeight="1">
      <c r="A56" s="34"/>
      <c r="B56" s="34"/>
      <c r="C56" s="34"/>
      <c r="D56" s="34"/>
      <c r="E56" s="34"/>
      <c r="F56" s="37"/>
      <c r="G56" s="34"/>
      <c r="H56" s="34"/>
      <c r="I56" s="34"/>
      <c r="J56" s="34"/>
      <c r="K56" s="34"/>
      <c r="L56" s="34"/>
      <c r="M56" s="34"/>
      <c r="N56" s="43"/>
      <c r="O56" s="34"/>
      <c r="P56" s="44"/>
      <c r="Q56" s="44"/>
      <c r="R56" s="34"/>
      <c r="S56" s="40"/>
      <c r="T56" s="40"/>
      <c r="U56" s="40"/>
      <c r="V56" s="34"/>
      <c r="W56" s="34"/>
      <c r="X56" s="41"/>
      <c r="Y56" s="41"/>
      <c r="Z56" s="42"/>
    </row>
    <row r="57" spans="1:28" ht="27" customHeight="1">
      <c r="A57" s="34"/>
      <c r="B57" s="34"/>
      <c r="C57" s="34"/>
      <c r="D57" s="34"/>
      <c r="E57" s="34"/>
      <c r="F57" s="37"/>
      <c r="G57" s="45" t="s">
        <v>92</v>
      </c>
      <c r="H57" s="34"/>
      <c r="I57" s="34"/>
      <c r="J57" s="34"/>
      <c r="K57" s="34"/>
      <c r="L57" s="34"/>
      <c r="M57" s="34"/>
      <c r="N57" s="43"/>
      <c r="O57" s="34"/>
      <c r="P57" s="44"/>
      <c r="Q57" s="44"/>
      <c r="R57" s="34"/>
      <c r="S57" s="40"/>
      <c r="T57" s="40"/>
      <c r="U57" s="40"/>
      <c r="V57" s="34"/>
      <c r="W57" s="34"/>
      <c r="X57" s="41"/>
      <c r="Y57" s="41"/>
      <c r="Z57" s="42"/>
    </row>
    <row r="58" spans="1:28" ht="27" customHeight="1">
      <c r="A58" s="34"/>
      <c r="B58" s="34"/>
      <c r="C58" s="34"/>
      <c r="D58" s="34"/>
      <c r="E58" s="34"/>
      <c r="F58" s="37"/>
      <c r="G58" s="45" t="s">
        <v>93</v>
      </c>
      <c r="H58" s="34"/>
      <c r="I58" s="34"/>
      <c r="J58" s="34"/>
      <c r="K58" s="34"/>
      <c r="L58" s="34"/>
      <c r="M58" s="34"/>
      <c r="N58" s="43"/>
      <c r="O58" s="34"/>
      <c r="P58" s="44"/>
      <c r="Q58" s="44"/>
      <c r="R58" s="34"/>
      <c r="S58" s="40"/>
      <c r="T58" s="40"/>
      <c r="U58" s="40"/>
      <c r="V58" s="34"/>
      <c r="W58" s="34"/>
      <c r="X58" s="41"/>
      <c r="Y58" s="41"/>
      <c r="Z58" s="42"/>
    </row>
    <row r="59" spans="1:28" ht="14.25" customHeight="1">
      <c r="A59" s="34"/>
      <c r="B59" s="34"/>
      <c r="C59" s="34"/>
      <c r="D59" s="34"/>
      <c r="E59" s="34"/>
      <c r="F59" s="37"/>
      <c r="G59" s="34"/>
      <c r="H59" s="34"/>
      <c r="I59" s="34"/>
      <c r="J59" s="34"/>
      <c r="K59" s="34"/>
      <c r="L59" s="34"/>
      <c r="M59" s="34"/>
      <c r="N59" s="43"/>
      <c r="O59" s="34"/>
      <c r="P59" s="44"/>
      <c r="Q59" s="44"/>
      <c r="R59" s="34"/>
      <c r="S59" s="40"/>
      <c r="T59" s="40"/>
      <c r="U59" s="40"/>
      <c r="V59" s="34"/>
      <c r="W59" s="34"/>
      <c r="X59" s="41"/>
      <c r="Y59" s="41"/>
      <c r="Z59" s="42"/>
    </row>
    <row r="60" spans="1:28" ht="14.25" customHeight="1">
      <c r="A60" s="34"/>
      <c r="B60" s="34"/>
      <c r="C60" s="34"/>
      <c r="D60" s="34"/>
      <c r="E60" s="34"/>
      <c r="F60" s="46"/>
      <c r="H60" s="47"/>
      <c r="I60" s="46"/>
      <c r="J60" s="48"/>
      <c r="K60" s="46"/>
      <c r="L60" s="46"/>
      <c r="M60" s="46"/>
      <c r="N60" s="46"/>
      <c r="O60" s="46"/>
      <c r="P60" s="44"/>
      <c r="Q60" s="44"/>
      <c r="R60" s="34"/>
      <c r="S60" s="40"/>
      <c r="T60" s="40"/>
      <c r="U60" s="40"/>
      <c r="V60" s="34"/>
      <c r="W60" s="34"/>
      <c r="X60" s="41"/>
      <c r="Y60" s="41"/>
      <c r="Z60" s="42"/>
    </row>
    <row r="61" spans="1:28" ht="14.25" customHeight="1">
      <c r="A61" s="34"/>
      <c r="B61" s="34"/>
      <c r="C61" s="34"/>
      <c r="D61" s="34"/>
      <c r="E61" s="34"/>
      <c r="F61" s="46"/>
      <c r="H61" s="47"/>
      <c r="I61" s="46"/>
      <c r="J61" s="48"/>
      <c r="K61" s="46"/>
      <c r="L61" s="46"/>
      <c r="M61" s="46"/>
      <c r="N61" s="46"/>
      <c r="O61" s="46"/>
      <c r="P61" s="44"/>
      <c r="Q61" s="44"/>
      <c r="R61" s="34"/>
      <c r="S61" s="40"/>
      <c r="T61" s="40"/>
      <c r="U61" s="40"/>
      <c r="V61" s="34"/>
      <c r="W61" s="34"/>
      <c r="X61" s="41"/>
      <c r="Y61" s="41"/>
      <c r="Z61" s="42"/>
    </row>
    <row r="62" spans="1:28" ht="14.25" customHeight="1">
      <c r="A62" s="34"/>
      <c r="B62" s="34"/>
      <c r="C62" s="34"/>
      <c r="D62" s="34"/>
      <c r="E62" s="34"/>
      <c r="F62" s="46"/>
      <c r="G62" s="46"/>
      <c r="H62" s="46"/>
      <c r="I62" s="46"/>
      <c r="J62" s="48"/>
      <c r="K62" s="46"/>
      <c r="L62" s="46"/>
      <c r="M62" s="46"/>
      <c r="N62" s="46"/>
      <c r="O62" s="46"/>
      <c r="P62" s="44"/>
      <c r="Q62" s="44"/>
      <c r="R62" s="34"/>
      <c r="S62" s="40"/>
      <c r="T62" s="40"/>
      <c r="U62" s="40"/>
      <c r="V62" s="34"/>
      <c r="W62" s="34"/>
      <c r="X62" s="41"/>
      <c r="Y62" s="41"/>
      <c r="Z62" s="42"/>
    </row>
    <row r="63" spans="1:28" ht="14.25" customHeight="1">
      <c r="A63" s="34"/>
      <c r="B63" s="34"/>
      <c r="C63" s="34"/>
      <c r="D63" s="34"/>
      <c r="E63" s="34"/>
      <c r="F63" s="46"/>
      <c r="G63" s="46"/>
      <c r="H63" s="46"/>
      <c r="I63" s="46"/>
      <c r="J63" s="48"/>
      <c r="K63" s="46"/>
      <c r="L63" s="46"/>
      <c r="M63" s="46"/>
      <c r="N63" s="46"/>
      <c r="O63" s="46"/>
      <c r="P63" s="44"/>
      <c r="Q63" s="44"/>
      <c r="R63" s="34"/>
      <c r="S63" s="40"/>
      <c r="T63" s="40"/>
      <c r="U63" s="40"/>
      <c r="V63" s="34"/>
      <c r="W63" s="34"/>
      <c r="X63" s="41"/>
      <c r="Y63" s="41"/>
      <c r="Z63" s="42"/>
    </row>
    <row r="64" spans="1:28" ht="14.25" customHeight="1">
      <c r="A64" s="34"/>
      <c r="B64" s="34"/>
      <c r="C64" s="34"/>
      <c r="D64" s="34"/>
      <c r="E64" s="34"/>
      <c r="F64" s="37"/>
      <c r="G64" s="34"/>
      <c r="H64" s="34"/>
      <c r="I64" s="34"/>
      <c r="J64" s="34"/>
      <c r="K64" s="34"/>
      <c r="L64" s="34"/>
      <c r="M64" s="34"/>
      <c r="N64" s="43"/>
      <c r="O64" s="34"/>
      <c r="P64" s="44"/>
      <c r="Q64" s="44"/>
      <c r="R64" s="34"/>
      <c r="S64" s="40"/>
      <c r="T64" s="40"/>
      <c r="U64" s="40"/>
      <c r="V64" s="34"/>
      <c r="W64" s="34"/>
      <c r="X64" s="41"/>
      <c r="Y64" s="41"/>
      <c r="Z64" s="42"/>
    </row>
    <row r="65" spans="1:26" ht="14.25" customHeight="1">
      <c r="A65" s="34"/>
      <c r="B65" s="34"/>
      <c r="C65" s="34"/>
      <c r="D65" s="34"/>
      <c r="E65" s="34"/>
      <c r="F65" s="37"/>
      <c r="G65" s="34"/>
      <c r="H65" s="34"/>
      <c r="I65" s="34"/>
      <c r="J65" s="34"/>
      <c r="K65" s="34"/>
      <c r="L65" s="34"/>
      <c r="M65" s="34"/>
      <c r="N65" s="43"/>
      <c r="O65" s="34"/>
      <c r="P65" s="44"/>
      <c r="Q65" s="44"/>
      <c r="R65" s="34"/>
      <c r="S65" s="40"/>
      <c r="T65" s="40"/>
      <c r="U65" s="40"/>
      <c r="V65" s="34"/>
      <c r="W65" s="34"/>
      <c r="X65" s="41"/>
      <c r="Y65" s="41"/>
      <c r="Z65" s="42"/>
    </row>
    <row r="66" spans="1:26" ht="14.25" customHeight="1">
      <c r="A66" s="34"/>
      <c r="B66" s="34"/>
      <c r="C66" s="34"/>
      <c r="D66" s="34"/>
      <c r="E66" s="34"/>
      <c r="F66" s="37"/>
      <c r="G66" s="34"/>
      <c r="H66" s="34"/>
      <c r="I66" s="34"/>
      <c r="J66" s="34"/>
      <c r="K66" s="34"/>
      <c r="L66" s="34"/>
      <c r="M66" s="34"/>
      <c r="N66" s="43"/>
      <c r="O66" s="34"/>
      <c r="P66" s="44"/>
      <c r="Q66" s="44"/>
      <c r="R66" s="34"/>
      <c r="S66" s="40"/>
      <c r="T66" s="40"/>
      <c r="U66" s="40"/>
      <c r="V66" s="34"/>
      <c r="W66" s="34"/>
      <c r="X66" s="41"/>
      <c r="Y66" s="41"/>
      <c r="Z66" s="42"/>
    </row>
    <row r="67" spans="1:26" ht="14.25" customHeight="1">
      <c r="A67" s="34"/>
      <c r="B67" s="34"/>
      <c r="C67" s="34"/>
      <c r="D67" s="34"/>
      <c r="E67" s="34"/>
      <c r="F67" s="37"/>
      <c r="G67" s="34"/>
      <c r="H67" s="34"/>
      <c r="I67" s="34"/>
      <c r="J67" s="34"/>
      <c r="K67" s="34"/>
      <c r="L67" s="34"/>
      <c r="M67" s="34"/>
      <c r="N67" s="43"/>
      <c r="O67" s="34"/>
      <c r="P67" s="44"/>
      <c r="Q67" s="44"/>
      <c r="R67" s="34"/>
      <c r="S67" s="40"/>
      <c r="T67" s="40"/>
      <c r="U67" s="40"/>
      <c r="V67" s="34"/>
      <c r="W67" s="34"/>
      <c r="X67" s="41"/>
      <c r="Y67" s="41"/>
      <c r="Z67" s="42"/>
    </row>
    <row r="68" spans="1:26" ht="14.25" customHeight="1">
      <c r="A68" s="34"/>
      <c r="B68" s="34"/>
      <c r="C68" s="34"/>
      <c r="D68" s="34"/>
      <c r="E68" s="34"/>
      <c r="F68" s="37"/>
      <c r="G68" s="34"/>
      <c r="H68" s="34"/>
      <c r="I68" s="34"/>
      <c r="J68" s="34"/>
      <c r="K68" s="34"/>
      <c r="L68" s="34"/>
      <c r="M68" s="34"/>
      <c r="N68" s="43"/>
      <c r="O68" s="34"/>
      <c r="P68" s="44"/>
      <c r="Q68" s="44"/>
      <c r="R68" s="34"/>
      <c r="S68" s="40"/>
      <c r="T68" s="40"/>
      <c r="U68" s="40"/>
      <c r="V68" s="34"/>
      <c r="W68" s="34"/>
      <c r="X68" s="41"/>
      <c r="Y68" s="41"/>
      <c r="Z68" s="42"/>
    </row>
    <row r="69" spans="1:26" ht="14.25" customHeight="1">
      <c r="A69" s="34"/>
      <c r="B69" s="34"/>
      <c r="C69" s="34"/>
      <c r="D69" s="34"/>
      <c r="E69" s="34"/>
      <c r="F69" s="37"/>
      <c r="G69" s="34"/>
      <c r="H69" s="34"/>
      <c r="I69" s="34"/>
      <c r="J69" s="34"/>
      <c r="K69" s="34"/>
      <c r="L69" s="34"/>
      <c r="M69" s="34"/>
      <c r="N69" s="43"/>
      <c r="O69" s="34"/>
      <c r="P69" s="44"/>
      <c r="Q69" s="44"/>
      <c r="R69" s="34"/>
      <c r="S69" s="40"/>
      <c r="T69" s="40"/>
      <c r="U69" s="40"/>
      <c r="V69" s="34"/>
      <c r="W69" s="34"/>
      <c r="X69" s="41"/>
      <c r="Y69" s="41"/>
      <c r="Z69" s="42"/>
    </row>
    <row r="70" spans="1:26" ht="14.25" customHeight="1">
      <c r="A70" s="34"/>
      <c r="B70" s="34"/>
      <c r="C70" s="34"/>
      <c r="D70" s="34"/>
      <c r="E70" s="34"/>
      <c r="F70" s="37"/>
      <c r="G70" s="34"/>
      <c r="H70" s="34"/>
      <c r="I70" s="34"/>
      <c r="J70" s="34"/>
      <c r="K70" s="34"/>
      <c r="L70" s="34"/>
      <c r="M70" s="34"/>
      <c r="N70" s="43"/>
      <c r="O70" s="34"/>
      <c r="P70" s="44"/>
      <c r="Q70" s="44"/>
      <c r="R70" s="34"/>
      <c r="S70" s="40"/>
      <c r="T70" s="40"/>
      <c r="U70" s="40"/>
      <c r="V70" s="34"/>
      <c r="W70" s="34"/>
      <c r="X70" s="41"/>
      <c r="Y70" s="41"/>
      <c r="Z70" s="42"/>
    </row>
    <row r="71" spans="1:26" ht="14.25" customHeight="1">
      <c r="A71" s="34"/>
      <c r="B71" s="34"/>
      <c r="C71" s="34"/>
      <c r="D71" s="34"/>
      <c r="E71" s="34"/>
      <c r="F71" s="37"/>
      <c r="G71" s="34"/>
      <c r="H71" s="34"/>
      <c r="I71" s="34"/>
      <c r="J71" s="34"/>
      <c r="K71" s="34"/>
      <c r="L71" s="34"/>
      <c r="M71" s="34"/>
      <c r="N71" s="43"/>
      <c r="O71" s="34"/>
      <c r="P71" s="44"/>
      <c r="Q71" s="44"/>
      <c r="R71" s="34"/>
      <c r="S71" s="40"/>
      <c r="T71" s="40"/>
      <c r="U71" s="40"/>
      <c r="V71" s="34"/>
      <c r="W71" s="34"/>
      <c r="X71" s="41"/>
      <c r="Y71" s="41"/>
      <c r="Z71" s="42"/>
    </row>
    <row r="72" spans="1:26" ht="14.25" customHeight="1">
      <c r="A72" s="34"/>
      <c r="B72" s="34"/>
      <c r="C72" s="34"/>
      <c r="D72" s="34"/>
      <c r="E72" s="34"/>
      <c r="F72" s="37"/>
      <c r="G72" s="34"/>
      <c r="H72" s="34"/>
      <c r="I72" s="34"/>
      <c r="J72" s="34"/>
      <c r="K72" s="34"/>
      <c r="L72" s="34"/>
      <c r="M72" s="34"/>
      <c r="N72" s="43"/>
      <c r="O72" s="34"/>
      <c r="P72" s="44"/>
      <c r="Q72" s="44"/>
      <c r="R72" s="34"/>
      <c r="S72" s="40"/>
      <c r="T72" s="40"/>
      <c r="U72" s="40"/>
      <c r="V72" s="34"/>
      <c r="W72" s="34"/>
      <c r="X72" s="41"/>
      <c r="Y72" s="41"/>
      <c r="Z72" s="42"/>
    </row>
    <row r="73" spans="1:26" ht="14.25" customHeight="1">
      <c r="A73" s="34"/>
      <c r="B73" s="34"/>
      <c r="C73" s="34"/>
      <c r="D73" s="34"/>
      <c r="E73" s="34"/>
      <c r="F73" s="37"/>
      <c r="G73" s="34"/>
      <c r="H73" s="34"/>
      <c r="I73" s="34"/>
      <c r="J73" s="34"/>
      <c r="K73" s="34"/>
      <c r="L73" s="34"/>
      <c r="M73" s="34"/>
      <c r="N73" s="43"/>
      <c r="O73" s="34"/>
      <c r="P73" s="44"/>
      <c r="Q73" s="44"/>
      <c r="R73" s="34"/>
      <c r="S73" s="40"/>
      <c r="T73" s="40"/>
      <c r="U73" s="40"/>
      <c r="V73" s="34"/>
      <c r="W73" s="34"/>
      <c r="X73" s="41"/>
      <c r="Y73" s="41"/>
      <c r="Z73" s="42"/>
    </row>
    <row r="74" spans="1:26" ht="14.25" customHeight="1">
      <c r="A74" s="34"/>
      <c r="B74" s="34"/>
      <c r="C74" s="34"/>
      <c r="D74" s="34"/>
      <c r="E74" s="34"/>
      <c r="F74" s="37"/>
      <c r="G74" s="34"/>
      <c r="H74" s="34"/>
      <c r="I74" s="34"/>
      <c r="J74" s="34"/>
      <c r="K74" s="34"/>
      <c r="L74" s="34"/>
      <c r="M74" s="34"/>
      <c r="N74" s="43"/>
      <c r="O74" s="34"/>
      <c r="P74" s="44"/>
      <c r="Q74" s="44"/>
      <c r="R74" s="34"/>
      <c r="S74" s="40"/>
      <c r="T74" s="40"/>
      <c r="U74" s="40"/>
      <c r="V74" s="34"/>
      <c r="W74" s="34"/>
      <c r="X74" s="41"/>
      <c r="Y74" s="41"/>
      <c r="Z74" s="42"/>
    </row>
  </sheetData>
  <autoFilter ref="A9:AB52">
    <sortState ref="A10:AB52">
      <sortCondition ref="A9:A52"/>
    </sortState>
  </autoFilter>
  <pageMargins left="0.7" right="0.7" top="0.75" bottom="0.75" header="0.511811023622047" footer="0.511811023622047"/>
  <pageSetup paperSize="9" scale="24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Дина Царева</dc:creator>
  <dc:description/>
  <cp:lastModifiedBy>Дина Царева</cp:lastModifiedBy>
  <cp:revision>1</cp:revision>
  <dcterms:created xsi:type="dcterms:W3CDTF">2006-09-16T00:00:00Z</dcterms:created>
  <dcterms:modified xsi:type="dcterms:W3CDTF">2024-05-29T14:11:21Z</dcterms:modified>
  <dc:language>en-US</dc:language>
</cp:coreProperties>
</file>