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857\Desktop\ГЦСС Юра\Tissot 448 шт 2 инвойса +\выпуск\"/>
    </mc:Choice>
  </mc:AlternateContent>
  <bookViews>
    <workbookView xWindow="0" yWindow="0" windowWidth="24000" windowHeight="7830" tabRatio="500"/>
  </bookViews>
  <sheets>
    <sheet name="Лист1" sheetId="1" r:id="rId1"/>
    <sheet name="Лист2" sheetId="2" r:id="rId2"/>
  </sheets>
  <definedNames>
    <definedName name="_xlnm._FilterDatabase" localSheetId="0" hidden="1">Лист1!$A$9:$AA$74</definedName>
    <definedName name="_xlnm.Print_Area" localSheetId="0">Лист1!$A$1:$V$76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1" i="1" l="1"/>
  <c r="J8" i="2"/>
  <c r="J19" i="2" l="1"/>
  <c r="U48" i="1" l="1"/>
  <c r="U47" i="1"/>
  <c r="U13" i="1"/>
  <c r="U38" i="1"/>
  <c r="U61" i="1"/>
  <c r="J6" i="2"/>
  <c r="J5" i="2"/>
  <c r="J4" i="2"/>
  <c r="J2" i="2"/>
  <c r="J1" i="2"/>
  <c r="J3" i="2" s="1"/>
  <c r="U72" i="1" l="1"/>
  <c r="U36" i="1"/>
  <c r="U59" i="1" l="1"/>
  <c r="U28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P74" i="1"/>
  <c r="D74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30" i="1" l="1"/>
  <c r="R31" i="1"/>
  <c r="R32" i="1"/>
  <c r="R33" i="1"/>
  <c r="R34" i="1"/>
  <c r="R35" i="1"/>
  <c r="R36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0" i="1"/>
  <c r="R21" i="1" l="1"/>
  <c r="R22" i="1"/>
  <c r="R23" i="1"/>
  <c r="R24" i="1"/>
  <c r="R25" i="1"/>
  <c r="R26" i="1"/>
  <c r="R27" i="1"/>
  <c r="R28" i="1"/>
  <c r="R29" i="1"/>
  <c r="R10" i="1" l="1"/>
  <c r="R11" i="1"/>
  <c r="R12" i="1"/>
  <c r="R13" i="1"/>
  <c r="R14" i="1"/>
  <c r="R15" i="1"/>
  <c r="R16" i="1"/>
  <c r="R17" i="1"/>
  <c r="R18" i="1"/>
  <c r="R19" i="1"/>
  <c r="R20" i="1"/>
  <c r="R74" i="1" l="1"/>
</calcChain>
</file>

<file path=xl/sharedStrings.xml><?xml version="1.0" encoding="utf-8"?>
<sst xmlns="http://schemas.openxmlformats.org/spreadsheetml/2006/main" count="961" uniqueCount="219">
  <si>
    <t xml:space="preserve">Контракт: 220930AED/DGT - VVS от 30/09/2022 
</t>
  </si>
  <si>
    <t>Условия поставки: EXW ДУБАЙ</t>
  </si>
  <si>
    <t>Страна происхождения наручных часов: Швейцария</t>
  </si>
  <si>
    <t>Производитель: The Swatch Group AG</t>
  </si>
  <si>
    <t>Brand/Торговая марка: TISSOT</t>
  </si>
  <si>
    <t>№ п/п</t>
  </si>
  <si>
    <t>Артикул</t>
  </si>
  <si>
    <t>Описание товара</t>
  </si>
  <si>
    <t xml:space="preserve"> Кол-во</t>
  </si>
  <si>
    <t>Корпус</t>
  </si>
  <si>
    <t>Задняя крышка</t>
  </si>
  <si>
    <t>Женские/Мужские</t>
  </si>
  <si>
    <t xml:space="preserve"> Тип механизма</t>
  </si>
  <si>
    <t xml:space="preserve"> Тип браслета, материал</t>
  </si>
  <si>
    <t>Общий вес часов, грамм</t>
  </si>
  <si>
    <t>Вес  комплектов (часов, инструкций, бирок...), гр.</t>
  </si>
  <si>
    <t xml:space="preserve"> Цена за изделие, AED</t>
  </si>
  <si>
    <t>Общая стоимость, AED</t>
  </si>
  <si>
    <t>Вставки</t>
  </si>
  <si>
    <t>Серийный номер</t>
  </si>
  <si>
    <t>Комплект</t>
  </si>
  <si>
    <t>Инструкция</t>
  </si>
  <si>
    <t>Коробка для часов</t>
  </si>
  <si>
    <t>Механический с автоподзаводом</t>
  </si>
  <si>
    <t>Кварцевый</t>
  </si>
  <si>
    <t>Сертификат на бриллианты</t>
  </si>
  <si>
    <t>T0064282203801</t>
  </si>
  <si>
    <t>T0564202705100</t>
  </si>
  <si>
    <t>T0630093601800</t>
  </si>
  <si>
    <t>T0632091103800</t>
  </si>
  <si>
    <t>T0992071111300</t>
  </si>
  <si>
    <t>T1164103606700</t>
  </si>
  <si>
    <t>T1166173606700</t>
  </si>
  <si>
    <t>T41118356</t>
  </si>
  <si>
    <t xml:space="preserve"> Дополнительные функции 
(хронографы и т.д.)</t>
  </si>
  <si>
    <t>Le Locle</t>
  </si>
  <si>
    <t>Chemin des Tourelles</t>
  </si>
  <si>
    <t>Sailing Touch</t>
  </si>
  <si>
    <t>Tissot Tradition</t>
  </si>
  <si>
    <t>Tissot Gent XL</t>
  </si>
  <si>
    <t>Tissot Chrono XL</t>
  </si>
  <si>
    <t>Гарантийная карта</t>
  </si>
  <si>
    <t>п/э пакет, бирка, гарантийная карта, коробка для часов, инструкция</t>
  </si>
  <si>
    <t>Вес бриллиантов/рубинов, карат</t>
  </si>
  <si>
    <t>Спецификация от 26.02.2024 к инвойсам 2023A042, 2023A044</t>
  </si>
  <si>
    <t>T0630091101800</t>
  </si>
  <si>
    <t>T1222101637300</t>
  </si>
  <si>
    <t>T0062071105800</t>
  </si>
  <si>
    <t>T0062071112600</t>
  </si>
  <si>
    <t>T0352461111100</t>
  </si>
  <si>
    <t>T0352461611100</t>
  </si>
  <si>
    <t>T0354461605102</t>
  </si>
  <si>
    <t>T0564202704100</t>
  </si>
  <si>
    <t>T0581093603101</t>
  </si>
  <si>
    <t>T0581093703600</t>
  </si>
  <si>
    <t>T0634283606800</t>
  </si>
  <si>
    <t>T0852102201300</t>
  </si>
  <si>
    <t>T0862071103110</t>
  </si>
  <si>
    <t>T0864072226100</t>
  </si>
  <si>
    <t>T1010103345100</t>
  </si>
  <si>
    <t>T1082083311700</t>
  </si>
  <si>
    <t>T1164073605100</t>
  </si>
  <si>
    <t>T1222073603300</t>
  </si>
  <si>
    <t>T41118353</t>
  </si>
  <si>
    <t>Вес 1 шт.</t>
  </si>
  <si>
    <t>Tissot Lovely</t>
  </si>
  <si>
    <t>PR 100 Classic</t>
  </si>
  <si>
    <t>Luxury</t>
  </si>
  <si>
    <t>Ballade Cosc</t>
  </si>
  <si>
    <t>Carson</t>
  </si>
  <si>
    <t>Couturier</t>
  </si>
  <si>
    <t>T0064283605801</t>
  </si>
  <si>
    <t>T0564202104100</t>
  </si>
  <si>
    <t>T0564202703100</t>
  </si>
  <si>
    <t>T0581091703600</t>
  </si>
  <si>
    <t>T0632093603800</t>
  </si>
  <si>
    <t>T0862072211600</t>
  </si>
  <si>
    <t>T0581091703602</t>
  </si>
  <si>
    <t>T0970102211800</t>
  </si>
  <si>
    <t>T1012073603100</t>
  </si>
  <si>
    <t>T1122103311100</t>
  </si>
  <si>
    <t>T1154272706100</t>
  </si>
  <si>
    <t>T1164073605101</t>
  </si>
  <si>
    <t>T1184103627701</t>
  </si>
  <si>
    <t>T1285091603200</t>
  </si>
  <si>
    <t>T1294072203100</t>
  </si>
  <si>
    <t>T41112357</t>
  </si>
  <si>
    <t>T0942101105100</t>
  </si>
  <si>
    <t>ИТОГО:</t>
  </si>
  <si>
    <t>ВСЕГО:</t>
  </si>
  <si>
    <t>ОБЩИЙ ВЕС:</t>
  </si>
  <si>
    <t>T-Wave II</t>
  </si>
  <si>
    <t>Viso Date</t>
  </si>
  <si>
    <t>Porto</t>
  </si>
  <si>
    <t>Flamingo</t>
  </si>
  <si>
    <t>Classic Dream</t>
  </si>
  <si>
    <t>T-Race Chrono</t>
  </si>
  <si>
    <t>Bridgeport</t>
  </si>
  <si>
    <t>Инвойс</t>
  </si>
  <si>
    <t>2023A044</t>
  </si>
  <si>
    <t>2023A042</t>
  </si>
  <si>
    <t>Сталь</t>
  </si>
  <si>
    <t>Женские</t>
  </si>
  <si>
    <t>Стальной браслет</t>
  </si>
  <si>
    <t>Нет</t>
  </si>
  <si>
    <t>Ремешок из телячьей кожи</t>
  </si>
  <si>
    <t>Дата - число; Индикация заряда</t>
  </si>
  <si>
    <t>Сталь, стекло</t>
  </si>
  <si>
    <t>Дата - число</t>
  </si>
  <si>
    <t>Мужские</t>
  </si>
  <si>
    <t>Сталь, PVD покрытие из золота</t>
  </si>
  <si>
    <t>Стальной браслет с PVD покрытием из золота</t>
  </si>
  <si>
    <t>Бриллианты</t>
  </si>
  <si>
    <t>Перламутр</t>
  </si>
  <si>
    <t>Механическая</t>
  </si>
  <si>
    <t>Механическая, Цифровая</t>
  </si>
  <si>
    <t>Каучуковый ремешок</t>
  </si>
  <si>
    <t>Вечный календарь; Будильник; Индикация заряда</t>
  </si>
  <si>
    <t>Сталь, PVD покрытие из золота, стекло</t>
  </si>
  <si>
    <t>Рубины; Перламутр</t>
  </si>
  <si>
    <t>Дата - число; Хронограф; Секундомер</t>
  </si>
  <si>
    <t>п/э пакет, бирка, гарантийная карта, коробка для часов, инструкция, ремешок из телячьей кожи в комплекте</t>
  </si>
  <si>
    <t>Стекло</t>
  </si>
  <si>
    <t>п/э пакет, бирка, гарантийная карта, коробка для часов, инструкция, 3 ремешка из телячьей кожи в комплекте</t>
  </si>
  <si>
    <t>Индикация заряда</t>
  </si>
  <si>
    <t>Бриллианты; Перламутр</t>
  </si>
  <si>
    <t>Дата - число; Хронограф; Секундомер; Тахиметр</t>
  </si>
  <si>
    <t>Минеральное</t>
  </si>
  <si>
    <t>Индикация</t>
  </si>
  <si>
    <t>Сапфировое</t>
  </si>
  <si>
    <t>Часы наручные с механической/цифровой индикацией и минеральным/сапфировым стеклом</t>
  </si>
  <si>
    <t>инструкция 2-3 хронограф книжка</t>
  </si>
  <si>
    <t>гарантийная книжка</t>
  </si>
  <si>
    <t>инструкция big date книжка</t>
  </si>
  <si>
    <t>гарантийная книжка вечный календарь</t>
  </si>
  <si>
    <t>гарантийная книжка тач вочис</t>
  </si>
  <si>
    <t>карта-сертификат на рубины</t>
  </si>
  <si>
    <t>карта-сертификат на брил</t>
  </si>
  <si>
    <t>Сертификат на рубины</t>
  </si>
  <si>
    <t>п/э пакет, бирка, гарантийная карта, коробка для часов, инструкция, карт-сертификат на бриллианты</t>
  </si>
  <si>
    <t>п/э пакет, бирка, гарантийная карта, коробка для часов, инструкция, карта-сертификат на бриллианты</t>
  </si>
  <si>
    <t>Бриллианты, Перламутр</t>
  </si>
  <si>
    <t>гарантийная карта</t>
  </si>
  <si>
    <t>коробка для часов деревянная</t>
  </si>
  <si>
    <t>t810037773</t>
  </si>
  <si>
    <t>карточка юнгфрау (к коробкам)</t>
  </si>
  <si>
    <t>9FC5X6QRF, 316ZUDBN5, QLLNV66L4, FDA1MYKBF, J3L31RNF3</t>
  </si>
  <si>
    <t>SZKKG84CZ, UMUXLM71R, N0TMB0HLP, UG1VY88J5, E15EK11N9, F2P00MTJN, 8QQUU2Q4Y, Q546F6PEE, M71V72A77, CVR84ZAHN</t>
  </si>
  <si>
    <t>X9YRCMU3V, L5F4764LL, 836AG8E4T, NZ8VVKR0X, 5TPMMEYUX</t>
  </si>
  <si>
    <t>1FJFQ7VB1, URVW3S01G, 223HG6SJY</t>
  </si>
  <si>
    <t>6GGS72BXU, D8EN8NZNJ, ZX0CCPTVU, PYTBPCXC6, P6WNJ8XS8</t>
  </si>
  <si>
    <t xml:space="preserve">XN6L8XX4L, C62J6ECBN, S1G6RAJA9, 06HYHPLMC, C29N2AG23, 6TGE2J693, 22L1H9ZBJ, MP77UDSKL, 9D511G14N, SUGFYE4Y8, TRMP28FWN, D10US0YYJ, 4SKFQ5ADH, YU7NCSP4C, RFR4HM73L </t>
  </si>
  <si>
    <t>K2LGRCHQS, WT3778PUA, BALDP74EW, 4VN9T1SEK, KX8YA5U03, U0CA0758J, 4C6D3W5VT, B9ZGEK0RF, R04YNWK1R, WR6EKHNMD</t>
  </si>
  <si>
    <t>KTLW628U7, 3VZ5Y98QV, 64CGSERFR, PNJBPETL9, GGZM638KF, PYVLGPTP6, 4NAKBKKTG, 70154XBCL, ZAB4QHJ3Y, 9EDTENJ7P</t>
  </si>
  <si>
    <t>AFDHQ9TLP, ELFHAWPY7, 27RL6VSD8, VKNRZP0YF, BLAJDKC95, PJYV3ZS17, KUE4FJ3CL, LX8B6GEAB, 12HKTVV4A, AWYCVBXWZ</t>
  </si>
  <si>
    <t>HP8Y9QSTR, CDEDESFAC, KMDX5J3MR, 5M4ZC2XU7, ZYQ2S4B8Q</t>
  </si>
  <si>
    <t>75V87QVZ8, CDNRUZXD5, Q6SPVYXE2, EFGTDFLMD, 1YEK3T79F, 0EYRR041M, WGQRQ6586, 5HA3T2H7H, G98NSR258, ZS2WYQX4F</t>
  </si>
  <si>
    <t>1UVH9LZKM, BFT8SWF2G, Q72U4Q2LW, ZUMVFM26H, ATV7GMHA7, BGT4Z259N, Z3P6ALGVZ, 8EVSJAXCZ, 7VPMK7DFJ, PDYG30D9M, 8XBQKSLEA, PU274PPCM, AE2NY91VP, E0F3GYFDC, BP0S8B9CN, BNE6YS9UG, X8B6Q86ET, NH82FQRZ2, F13JAUAC3, EQDRBSY5G, 8RL0CSMDA, VP617X2SU, PRL63164W, 78S41K1VG, 0B49BDP6B</t>
  </si>
  <si>
    <t>Ремешок из телячьей кожи на резиновой подкладке</t>
  </si>
  <si>
    <t>22Q1WWUEF, CVHZW717W, 3M5HN552M</t>
  </si>
  <si>
    <t>F8SRSV79D, PEKWTZ34P, GK1ZHPEYN, R7EDWV4D5, GFB2S4EWJ</t>
  </si>
  <si>
    <t>6NQ92QHGR, 00VWEMUG9, QZ9C57NMN, CFV8LY0RU, W8EC3ULGF</t>
  </si>
  <si>
    <t>п/э пакет, бирка, гарантийная карта, коробка для часов, инструкция, в комплекте дополнительный ремешок из телячьей кожи</t>
  </si>
  <si>
    <t>U4RZD0GZZ, 6PBQEH6QP, N70UXRGWG, UBT5X9FT7, 941PA8VW7, ZG2KQM6CH, 9HNFW1A7C, JN3TU5ZNX, 8NFZ5JHFT, QJD46Q627</t>
  </si>
  <si>
    <t>11BC0546887, 11BC0546292, 11BC0546817</t>
  </si>
  <si>
    <t>Перламутр; Бриллианты</t>
  </si>
  <si>
    <t>14BC00113900, 13BC1334321, 14BC0014200</t>
  </si>
  <si>
    <t>HK1LGJ5H2, YGUHBYXGQ, BBNWK61BQ, FMFV11YZZ, ARWVPWFK0, MXR1CU5TE, CMEWNZQHV, 0LJYPB12X, C1DFUBLB0, LYYXAR4X3</t>
  </si>
  <si>
    <t>14BG0570872, 14BG0570893, 14BG0570887, 14BG0568057, 14BG0570878, 14BG0564344, 14BG0564242, 14BG0564241, 14BG0564190, 14BG0564119, 14BG0564308, 14BG0564266, 14BG0566117, 14BG0570422, 14BG0564297</t>
  </si>
  <si>
    <t>A7YTZ2VKZ, 0KH8SL5AG, D2X4X9SEY, JEX3UM4BJ, UPENT6K2H</t>
  </si>
  <si>
    <t>UM986GLH2, TX7A7QC89, WAZZQK1M9, RBCZEQUP0, 6KBMHFFLK, 0LHXF1HHK, L2PNMHXT8, FER7ML9N0, 3V2K99L0F, DEP4GGV1P</t>
  </si>
  <si>
    <t>CMQSRE2NE, VJ7EZN7YP, FQ8249SES, M0ZEANQ9S, AJSAN2AUB, 6PBM6J68G, 2Q7QL0DBG, R1B36UFU2, CE68AJRTS, 00AZ325AJ</t>
  </si>
  <si>
    <t>1DJV4BJRW, 5XR0NT17T, LMMSHGKRC, 5ZKNMSB48, KZ531KC83, VGRN0TG0H, YWSVY3M3N, P562KKVAS, VFZ1AAGK4, JH63Q4LYU</t>
  </si>
  <si>
    <t>9XPP8XLCF, Z11956JHV, JYM9TU1JR, TU3JT89RC, JTPUT0H3C, 49AGCU7QK, XJA7YGFX2, NKCWW7EZ2, 9XYMH0FZM, UDSAM2NWP</t>
  </si>
  <si>
    <t>11BC0547026, 11BC0547020, 11BC0547009</t>
  </si>
  <si>
    <t>п/э пакет, бирка, гарантийная карта, коробка для часов, инструкция, 3 сменных ремешка из телячьей кожи в комплекте</t>
  </si>
  <si>
    <t>37E6VLXNN, H5DPTNA5E, 3EU98NJVV</t>
  </si>
  <si>
    <t>N8VLLF9QX, AV3JP0257, 747SJPSPF</t>
  </si>
  <si>
    <t>11BC0508779, 10BC0826363, 10BC0826588</t>
  </si>
  <si>
    <t>11BC0510871, 11BC0511054, 11BC0511062</t>
  </si>
  <si>
    <t>14BG0578407, 14BG0577351, 14BG0578519, 14BG0574478, 14BG0578470, 14BG0578191, 14BG0575201, 14BG0578498, 14BG0574926, 14BG0575219, 14BG0578589, 14BG0577286, 14BG0578401, 14BG0576478, 14BG0575983</t>
  </si>
  <si>
    <t>DFL3TGHCF, A4MYFWUKR, MDB8Z3YX0</t>
  </si>
  <si>
    <t>EPZ8PUK8N, 0DR0XYY9T, GFU1J6Y0F, 1WBXRL0XJ, 93WS08NRG, AMPJBFTM7, Q27C8CTE1, 8EAWM26RN, KU4SS3R9E, ZWT6WDTDP, ZZG569GC8, LY2A5RPLJ, Y3CB4PZHS, K6LRRWSSH, 022X3RKPQ</t>
  </si>
  <si>
    <t>ZQX1BQD22, 2J7X7VUU6, QDX2A97TU, WEX1W895V, J7Y9GWMXE, E8XV64W36, 31ZB646R6, 1NTS41L8X, SSGSFJRN4, H5DMWUHTL, EAM858RPA, V0CG9ND7Z, 1ET0X0ZUQ, 5YZ7NZGKV, 1M6VBTTSC</t>
  </si>
  <si>
    <t>п/э пакет, бирка, гарантийная карта, коробка для часов, инструкция, карта-сертификат на рубины</t>
  </si>
  <si>
    <t>3ERDCHYLQ, SR636LU05, X8HEVYB6Z, HUMWA4SUX, HU5H6FA4M</t>
  </si>
  <si>
    <t>EGDK89MJ0, G3H0CSU0B, F9SRMBBSC, JAMW431AB, HWU1JZBA5, KDR2MA6G4, 4QGUJ8NLC, DGVDY3D6A, C06DR3LA1, K3548FNG0</t>
  </si>
  <si>
    <t>коробка стандартная</t>
  </si>
  <si>
    <t>J417EZG9K, LSJR20SVB, MS9NEWNY2, YGD557TS1, Q72NQ688R, CKDXYEEEA, C09500YZ2, GVQKSRP1J, 5YHY437LS, R19V8UA33, FFC0UBP2N, 6KC8V9DMP, DHXG11BK8, XFRG2AA28, D0XZ5UMD7, 4SPYNFSQD, 120W1NY3Z, 6G4TTS13V, VSN5QYBL3, K18N27M78</t>
  </si>
  <si>
    <t>DVMSR4QP3, PVGGV7SCT, LA380REU5, RLMD26HQW, AZNMFHE5M, 46NA353ZK, CE3NKTEG0, NE7E3F1J8, N8FP2GLT8, 5UJQS4F8N</t>
  </si>
  <si>
    <t>H0Y5T3D9H, 23G6P9TUH, GZNWX1SBY, 4SUGNW2ML, 7UV50YHPN</t>
  </si>
  <si>
    <t>Дата - число; Хронометр</t>
  </si>
  <si>
    <t>QG284RFTT, YCHLQD074, V9Z1V7QAZ</t>
  </si>
  <si>
    <t>1N1PNGBBB, 4YS8RHP5N, VDM0GTU34, W0Y4LCZJ4, 5X3A9YKAS, WES7S0NJ9, FXBD2TMSH</t>
  </si>
  <si>
    <t>WN52AUDWY, 1UU96QR9F</t>
  </si>
  <si>
    <t>LHY7U57VH, N1W8RNSP2, DWTF49M3Y</t>
  </si>
  <si>
    <t>T4EHUB891, 0SVY9D4L7, N4WK3NESV, 9HCPWVY0N, ZT8H3RQV5</t>
  </si>
  <si>
    <t>KV1Z3U175, UYLK3DSVE, UTDU9PHX7, R8393N3LW, CCH133DRN</t>
  </si>
  <si>
    <t>69K7VMFYU, 0TLBXGUFP, 0S7ARZYRZ</t>
  </si>
  <si>
    <t>CPHRV4UNE, 2XTHZVPRV, FAR4CZYXE, 6EV0SHBCF, BWFNYNDKV</t>
  </si>
  <si>
    <t>14BG0575533, 14BG0578583, 14BG0574251</t>
  </si>
  <si>
    <t>14BG0577479, 14BG0577836, 14BG0575209, 14BG0573994, 14BG0576873</t>
  </si>
  <si>
    <t>5DMXJVH1D, LSY2L1S4H, 2CP5NGF04, FVK2UCYLJ, 42PYAXZK3</t>
  </si>
  <si>
    <t>E4MTWX6GL, K8EGCF49V, G4KEN1K04, V7HXM2SY3, 0ZX2WGY9Q</t>
  </si>
  <si>
    <t>HX0YQCC8J, WGJ6EZ1RE, BZVYU36W6, 5LVWU1P7Y, AEP2AZK0Y</t>
  </si>
  <si>
    <t>6R2G3FR20, 90APJCNQG, 70ZL2VGJY, 1WUAH9L4T, 8BLBZ7UC7</t>
  </si>
  <si>
    <t>1JZUG45RX, FCVBHJ18Q, QNGAV5WEQ, R4D9YPWHZ, T4NFLKWES</t>
  </si>
  <si>
    <t>27NWD362Y, NDA415HXK, 1P58QJUYA, QSZ8Q2YFQ, 6WQ5EUVJA</t>
  </si>
  <si>
    <t>W7WVMTJF1, 58UZLF6AH, 75ZESK6PA, RPQ6VRAS1, WCK4S7W7T, 63GAE4MLC, 21KWB4C2S, BMJ7MW800, KGK4ZZWBD, ERZ2LZYWB</t>
  </si>
  <si>
    <t>14BG0571743, 14BG0571748, 14BG0571682, 14BG0568698, 14BG0571637, 14BG0568568, 14BG0568597, 14BG0568697, 14BG0568613, 14BG0571666</t>
  </si>
  <si>
    <t>0BVL5BP9C, UTV9KFGD4, 8T37Q0Q3P, X3GYAQZL5, 7C7U4FU1E</t>
  </si>
  <si>
    <t>S7NQYMTFN, 3GLEZW7G2, GAMU5FN30, UU31WPUXQ, 3UYSXWUET</t>
  </si>
  <si>
    <t>XS2GKH0XV, QRCVYXALG, EFUR8DRD6, EYN2HM0U3, LNMTDLPMG, C51WPGVM7, MDDUBZE0G, F4VR90HY3, 85THP2GQR, EK1LNUCGP</t>
  </si>
  <si>
    <t>EW08EGAB9, SJUXAAKAR, B92E10HXP, 4SLZ31R1Q, NCSM5L9JH</t>
  </si>
  <si>
    <t>11BC0509424, 11BC0511068</t>
  </si>
  <si>
    <t>11BC0546284, 11BC0546809</t>
  </si>
  <si>
    <t>SB74FX1TU, JWP4ZUZLA, A4BZXEF3R</t>
  </si>
  <si>
    <t>(20)</t>
  </si>
  <si>
    <t>сертификат на хронометр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</si>
</sst>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 x14ac:knownFonts="1">
    <font>
      <sz val="11"/>
      <name val="Calibri"/>
      <scheme val="minor"/>
    </font>
    <font>
      <sz val="14"/>
      <name val="Arial"/>
      <family val="2"/>
      <charset val="204"/>
    </font>
    <font>
      <sz val="14"/>
      <name val="Arial"/>
      <family val="2"/>
      <charset val="204"/>
    </font>
    <font>
      <b/>
      <i/>
      <sz val="14"/>
      <name val="Arial"/>
      <family val="2"/>
      <charset val="204"/>
    </font>
    <font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4"/>
      <color rgb="FFFF0000"/>
      <name val="Arial"/>
      <family val="2"/>
      <charset val="204"/>
    </font>
    <font>
      <i/>
      <sz val="16"/>
      <name val="Arial"/>
      <family val="2"/>
      <charset val="204"/>
    </font>
    <font>
      <b/>
      <sz val="14"/>
      <name val="Arial"/>
      <family val="2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1"/>
      <name val="Times New Roman"/>
      <family val="1"/>
      <charset val="204"/>
    </font>
    <font>
      <b/>
      <i/>
      <sz val="14"/>
      <name val="Arial"/>
      <family val="2"/>
      <charset val="204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2" fontId="2" fillId="0" borderId="0" xfId="0" applyNumberFormat="1" applyFont="1"/>
    <xf numFmtId="1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2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8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2" fontId="12" fillId="0" borderId="0" xfId="0" applyNumberFormat="1" applyFont="1" applyAlignment="1">
      <alignment horizontal="center" vertical="center"/>
    </xf>
    <xf numFmtId="0" fontId="12" fillId="0" borderId="2" xfId="0" applyFont="1" applyBorder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/>
    </xf>
    <xf numFmtId="2" fontId="12" fillId="0" borderId="0" xfId="0" applyNumberFormat="1" applyFont="1"/>
    <xf numFmtId="0" fontId="11" fillId="2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" fontId="14" fillId="0" borderId="0" xfId="0" quotePrefix="1" applyNumberFormat="1" applyFont="1" applyAlignment="1">
      <alignment horizontal="left" vertical="center"/>
    </xf>
    <xf numFmtId="2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4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  <xf numFmtId="0" fontId="10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2" fontId="13" fillId="4" borderId="1" xfId="0" applyNumberFormat="1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0" fillId="4" borderId="0" xfId="0" applyFont="1" applyFill="1" applyAlignment="1"/>
    <xf numFmtId="0" fontId="10" fillId="4" borderId="4" xfId="0" applyFont="1" applyFill="1" applyBorder="1" applyAlignment="1">
      <alignment horizontal="center" vertical="center" wrapText="1"/>
    </xf>
    <xf numFmtId="2" fontId="10" fillId="4" borderId="4" xfId="0" applyNumberFormat="1" applyFont="1" applyFill="1" applyBorder="1" applyAlignment="1">
      <alignment horizontal="center" vertical="center" wrapText="1"/>
    </xf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164" fontId="10" fillId="4" borderId="4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65" fontId="10" fillId="4" borderId="4" xfId="0" applyNumberFormat="1" applyFont="1" applyFill="1" applyBorder="1" applyAlignment="1">
      <alignment horizontal="center" vertical="center" wrapText="1"/>
    </xf>
    <xf numFmtId="165" fontId="10" fillId="4" borderId="1" xfId="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0" xfId="0" quotePrefix="1" applyFont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abSelected="1" view="pageBreakPreview" topLeftCell="A7" zoomScale="90" zoomScaleNormal="50" zoomScaleSheetLayoutView="90" workbookViewId="0">
      <selection activeCell="N9" sqref="N9"/>
    </sheetView>
  </sheetViews>
  <sheetFormatPr defaultColWidth="14.42578125" defaultRowHeight="15" customHeight="1" x14ac:dyDescent="0.25"/>
  <cols>
    <col min="1" max="1" width="5.42578125" customWidth="1"/>
    <col min="2" max="2" width="21.28515625" customWidth="1"/>
    <col min="3" max="3" width="27.28515625" customWidth="1"/>
    <col min="4" max="4" width="9.28515625" customWidth="1"/>
    <col min="5" max="5" width="58" customWidth="1"/>
    <col min="6" max="17" width="24.28515625" customWidth="1"/>
    <col min="18" max="18" width="23" customWidth="1"/>
    <col min="19" max="21" width="22" customWidth="1"/>
    <col min="22" max="22" width="28.85546875" customWidth="1"/>
    <col min="23" max="27" width="19.28515625" customWidth="1"/>
  </cols>
  <sheetData>
    <row r="1" spans="1:28" ht="24.75" customHeight="1" x14ac:dyDescent="0.25">
      <c r="A1" s="42" t="s">
        <v>44</v>
      </c>
      <c r="B1" s="1"/>
      <c r="C1" s="2"/>
      <c r="D1" s="3"/>
      <c r="E1" s="8"/>
      <c r="F1" s="3"/>
      <c r="G1" s="4"/>
      <c r="H1" s="4"/>
      <c r="I1" s="4"/>
      <c r="J1" s="4"/>
      <c r="K1" s="4"/>
      <c r="L1" s="4"/>
      <c r="M1" s="4"/>
      <c r="N1" s="4"/>
      <c r="O1" s="5"/>
      <c r="P1" s="1"/>
      <c r="Q1" s="6"/>
      <c r="R1" s="6"/>
      <c r="S1" s="1"/>
      <c r="T1" s="7"/>
      <c r="U1" s="7"/>
      <c r="V1" s="7"/>
      <c r="W1" s="7"/>
      <c r="X1" s="7"/>
      <c r="Y1" s="7"/>
      <c r="Z1" s="9"/>
      <c r="AA1" s="10"/>
    </row>
    <row r="2" spans="1:28" ht="24.75" customHeight="1" x14ac:dyDescent="0.25">
      <c r="A2" s="11"/>
      <c r="B2" s="11"/>
      <c r="C2" s="3"/>
      <c r="D2" s="3"/>
      <c r="E2" s="8"/>
      <c r="F2" s="3"/>
      <c r="G2" s="4"/>
      <c r="H2" s="4"/>
      <c r="I2" s="4"/>
      <c r="J2" s="4"/>
      <c r="K2" s="4"/>
      <c r="L2" s="4"/>
      <c r="M2" s="4"/>
      <c r="N2" s="4"/>
      <c r="O2" s="5"/>
      <c r="P2" s="12"/>
      <c r="Q2" s="13"/>
      <c r="R2" s="13"/>
      <c r="S2" s="1"/>
      <c r="T2" s="7"/>
      <c r="U2" s="7"/>
      <c r="V2" s="7"/>
      <c r="W2" s="7"/>
      <c r="X2" s="7"/>
      <c r="Y2" s="7"/>
      <c r="Z2" s="9"/>
      <c r="AA2" s="10"/>
    </row>
    <row r="3" spans="1:28" ht="24.75" customHeight="1" x14ac:dyDescent="0.25">
      <c r="A3" s="14" t="s">
        <v>0</v>
      </c>
      <c r="B3" s="11"/>
      <c r="C3" s="15"/>
      <c r="D3" s="3"/>
      <c r="E3" s="8"/>
      <c r="F3" s="3"/>
      <c r="G3" s="4"/>
      <c r="H3" s="4"/>
      <c r="I3" s="16"/>
      <c r="J3" s="4"/>
      <c r="K3" s="4"/>
      <c r="L3" s="4"/>
      <c r="M3" s="4"/>
      <c r="N3" s="4"/>
      <c r="O3" s="5"/>
      <c r="P3" s="12"/>
      <c r="Q3" s="17"/>
      <c r="R3" s="17"/>
      <c r="S3" s="12"/>
      <c r="T3" s="7"/>
      <c r="U3" s="7"/>
      <c r="V3" s="7"/>
      <c r="W3" s="7"/>
      <c r="X3" s="7"/>
      <c r="Y3" s="7"/>
      <c r="Z3" s="9"/>
      <c r="AA3" s="10"/>
    </row>
    <row r="4" spans="1:28" ht="24.75" customHeight="1" x14ac:dyDescent="0.25">
      <c r="A4" s="14" t="s">
        <v>1</v>
      </c>
      <c r="B4" s="11"/>
      <c r="C4" s="3"/>
      <c r="D4" s="3"/>
      <c r="E4" s="18"/>
      <c r="F4" s="3"/>
      <c r="G4" s="4"/>
      <c r="H4" s="4"/>
      <c r="I4" s="4"/>
      <c r="J4" s="7"/>
      <c r="K4" s="7"/>
      <c r="L4" s="7"/>
      <c r="M4" s="7"/>
      <c r="N4" s="7"/>
      <c r="O4" s="5"/>
      <c r="P4" s="12"/>
      <c r="Q4" s="17"/>
      <c r="R4" s="17"/>
      <c r="S4" s="12"/>
      <c r="T4" s="1"/>
      <c r="U4" s="1"/>
      <c r="V4" s="7"/>
      <c r="W4" s="7"/>
      <c r="X4" s="7"/>
      <c r="Y4" s="7"/>
      <c r="Z4" s="9"/>
      <c r="AA4" s="10"/>
    </row>
    <row r="5" spans="1:28" ht="24.75" customHeight="1" x14ac:dyDescent="0.25">
      <c r="A5" s="14" t="s">
        <v>2</v>
      </c>
      <c r="B5" s="19"/>
      <c r="C5" s="3"/>
      <c r="D5" s="3"/>
      <c r="E5" s="18"/>
      <c r="F5" s="3"/>
      <c r="G5" s="4"/>
      <c r="H5" s="4"/>
      <c r="I5" s="4"/>
      <c r="J5" s="4"/>
      <c r="K5" s="4"/>
      <c r="L5" s="4"/>
      <c r="M5" s="4"/>
      <c r="N5" s="4"/>
      <c r="O5" s="5"/>
      <c r="P5" s="12"/>
      <c r="Q5" s="17"/>
      <c r="R5" s="17"/>
      <c r="S5" s="12"/>
      <c r="T5" s="1"/>
      <c r="U5" s="1"/>
      <c r="V5" s="7"/>
      <c r="W5" s="7"/>
      <c r="X5" s="7"/>
      <c r="Y5" s="7"/>
      <c r="Z5" s="9"/>
      <c r="AA5" s="10"/>
    </row>
    <row r="6" spans="1:28" ht="24.75" customHeight="1" x14ac:dyDescent="0.25">
      <c r="A6" s="14" t="s">
        <v>3</v>
      </c>
      <c r="B6" s="11"/>
      <c r="C6" s="3"/>
      <c r="D6" s="3"/>
      <c r="E6" s="18"/>
      <c r="F6" s="3"/>
      <c r="G6" s="4"/>
      <c r="H6" s="4"/>
      <c r="I6" s="4"/>
      <c r="J6" s="4"/>
      <c r="K6" s="4"/>
      <c r="L6" s="4"/>
      <c r="M6" s="4"/>
      <c r="N6" s="4"/>
      <c r="O6" s="5"/>
      <c r="P6" s="12"/>
      <c r="Q6" s="17"/>
      <c r="R6" s="17"/>
      <c r="S6" s="12"/>
      <c r="T6" s="1"/>
      <c r="U6" s="1"/>
      <c r="V6" s="7"/>
      <c r="W6" s="7"/>
      <c r="X6" s="7"/>
      <c r="Y6" s="7"/>
      <c r="Z6" s="9"/>
      <c r="AA6" s="10"/>
    </row>
    <row r="7" spans="1:28" ht="24.75" customHeight="1" x14ac:dyDescent="0.25">
      <c r="A7" s="49" t="s">
        <v>130</v>
      </c>
      <c r="B7" s="50"/>
      <c r="C7" s="51"/>
      <c r="D7" s="51"/>
      <c r="E7" s="52"/>
      <c r="F7" s="51"/>
      <c r="G7" s="4"/>
      <c r="H7" s="4"/>
      <c r="I7" s="4"/>
      <c r="J7" s="20"/>
      <c r="K7" s="20"/>
      <c r="L7" s="20"/>
      <c r="M7" s="20"/>
      <c r="N7" s="20"/>
      <c r="O7" s="5"/>
      <c r="P7" s="20"/>
      <c r="Q7" s="21"/>
      <c r="R7" s="21"/>
      <c r="S7" s="1"/>
      <c r="T7" s="1"/>
      <c r="U7" s="1"/>
      <c r="V7" s="7"/>
      <c r="W7" s="7"/>
      <c r="X7" s="7"/>
      <c r="Y7" s="7"/>
      <c r="Z7" s="9"/>
      <c r="AA7" s="10"/>
    </row>
    <row r="8" spans="1:28" ht="24.75" customHeight="1" x14ac:dyDescent="0.25">
      <c r="A8" s="22" t="s">
        <v>4</v>
      </c>
      <c r="B8" s="23"/>
      <c r="C8" s="3"/>
      <c r="D8" s="3"/>
      <c r="E8" s="18"/>
      <c r="F8" s="3"/>
      <c r="G8" s="3"/>
      <c r="H8" s="3"/>
      <c r="I8" s="3"/>
      <c r="J8" s="24"/>
      <c r="K8" s="24"/>
      <c r="L8" s="24"/>
      <c r="M8" s="24"/>
      <c r="N8" s="24"/>
      <c r="O8" s="25"/>
      <c r="P8" s="26"/>
      <c r="Q8" s="26"/>
      <c r="R8" s="26"/>
      <c r="S8" s="1"/>
      <c r="T8" s="1"/>
      <c r="U8" s="1"/>
      <c r="V8" s="27"/>
      <c r="W8" s="27"/>
      <c r="X8" s="27"/>
      <c r="Y8" s="27"/>
      <c r="Z8" s="28"/>
      <c r="AA8" s="29"/>
    </row>
    <row r="9" spans="1:28" ht="52.5" customHeight="1" x14ac:dyDescent="0.25">
      <c r="A9" s="39" t="s">
        <v>5</v>
      </c>
      <c r="B9" s="39" t="s">
        <v>6</v>
      </c>
      <c r="C9" s="39" t="s">
        <v>7</v>
      </c>
      <c r="D9" s="39" t="s">
        <v>8</v>
      </c>
      <c r="E9" s="39" t="s">
        <v>19</v>
      </c>
      <c r="F9" s="39" t="s">
        <v>9</v>
      </c>
      <c r="G9" s="39" t="s">
        <v>10</v>
      </c>
      <c r="H9" s="39" t="s">
        <v>11</v>
      </c>
      <c r="I9" s="39" t="s">
        <v>12</v>
      </c>
      <c r="J9" s="39" t="s">
        <v>13</v>
      </c>
      <c r="K9" s="39" t="s">
        <v>128</v>
      </c>
      <c r="L9" s="39" t="s">
        <v>122</v>
      </c>
      <c r="M9" s="39" t="s">
        <v>64</v>
      </c>
      <c r="N9" s="39"/>
      <c r="O9" s="40" t="s">
        <v>14</v>
      </c>
      <c r="P9" s="39" t="s">
        <v>15</v>
      </c>
      <c r="Q9" s="40" t="s">
        <v>16</v>
      </c>
      <c r="R9" s="40" t="s">
        <v>17</v>
      </c>
      <c r="S9" s="39" t="s">
        <v>34</v>
      </c>
      <c r="T9" s="39" t="s">
        <v>18</v>
      </c>
      <c r="U9" s="41" t="s">
        <v>43</v>
      </c>
      <c r="V9" s="39" t="s">
        <v>20</v>
      </c>
      <c r="W9" s="47" t="s">
        <v>98</v>
      </c>
      <c r="X9" s="30" t="s">
        <v>41</v>
      </c>
      <c r="Y9" s="30" t="s">
        <v>21</v>
      </c>
      <c r="Z9" s="30" t="s">
        <v>22</v>
      </c>
      <c r="AA9" s="30" t="s">
        <v>25</v>
      </c>
      <c r="AB9" s="30" t="s">
        <v>138</v>
      </c>
    </row>
    <row r="10" spans="1:28" s="64" customFormat="1" ht="66.75" customHeight="1" x14ac:dyDescent="0.25">
      <c r="A10" s="55">
        <v>1</v>
      </c>
      <c r="B10" s="55" t="s">
        <v>45</v>
      </c>
      <c r="C10" s="56" t="s">
        <v>38</v>
      </c>
      <c r="D10" s="55">
        <v>10</v>
      </c>
      <c r="E10" s="57" t="s">
        <v>212</v>
      </c>
      <c r="F10" s="55" t="s">
        <v>101</v>
      </c>
      <c r="G10" s="55" t="s">
        <v>101</v>
      </c>
      <c r="H10" s="55" t="s">
        <v>102</v>
      </c>
      <c r="I10" s="56" t="s">
        <v>24</v>
      </c>
      <c r="J10" s="55" t="s">
        <v>103</v>
      </c>
      <c r="K10" s="55" t="s">
        <v>114</v>
      </c>
      <c r="L10" s="55" t="s">
        <v>129</v>
      </c>
      <c r="M10" s="58">
        <v>53.28</v>
      </c>
      <c r="N10" s="58">
        <v>57.72</v>
      </c>
      <c r="O10" s="59">
        <f>M10*D10</f>
        <v>532.79999999999995</v>
      </c>
      <c r="P10" s="59"/>
      <c r="Q10" s="59">
        <v>561</v>
      </c>
      <c r="R10" s="59">
        <f t="shared" ref="R10:R73" si="0">Q10*D10</f>
        <v>5610</v>
      </c>
      <c r="S10" s="55" t="s">
        <v>104</v>
      </c>
      <c r="T10" s="55" t="s">
        <v>104</v>
      </c>
      <c r="U10" s="55"/>
      <c r="V10" s="57" t="s">
        <v>42</v>
      </c>
      <c r="W10" s="61" t="s">
        <v>100</v>
      </c>
      <c r="X10" s="62"/>
      <c r="Y10" s="62"/>
      <c r="Z10" s="63"/>
      <c r="AA10" s="63"/>
    </row>
    <row r="11" spans="1:28" s="64" customFormat="1" ht="66.75" customHeight="1" x14ac:dyDescent="0.25">
      <c r="A11" s="55">
        <v>2</v>
      </c>
      <c r="B11" s="55" t="s">
        <v>46</v>
      </c>
      <c r="C11" s="56" t="s">
        <v>69</v>
      </c>
      <c r="D11" s="55">
        <v>7</v>
      </c>
      <c r="E11" s="57" t="s">
        <v>193</v>
      </c>
      <c r="F11" s="55" t="s">
        <v>101</v>
      </c>
      <c r="G11" s="55" t="s">
        <v>101</v>
      </c>
      <c r="H11" s="55" t="s">
        <v>102</v>
      </c>
      <c r="I11" s="56" t="s">
        <v>24</v>
      </c>
      <c r="J11" s="55" t="s">
        <v>105</v>
      </c>
      <c r="K11" s="55" t="s">
        <v>114</v>
      </c>
      <c r="L11" s="55" t="s">
        <v>129</v>
      </c>
      <c r="M11" s="58">
        <v>28.97</v>
      </c>
      <c r="N11" s="58">
        <v>30.44</v>
      </c>
      <c r="O11" s="59">
        <f t="shared" ref="O11:O73" si="1">M11*D11</f>
        <v>202.79</v>
      </c>
      <c r="P11" s="59"/>
      <c r="Q11" s="59">
        <v>940.84</v>
      </c>
      <c r="R11" s="59">
        <f t="shared" si="0"/>
        <v>6585.88</v>
      </c>
      <c r="S11" s="55" t="s">
        <v>106</v>
      </c>
      <c r="T11" s="55" t="s">
        <v>104</v>
      </c>
      <c r="U11" s="74"/>
      <c r="V11" s="57" t="s">
        <v>42</v>
      </c>
      <c r="W11" s="61" t="s">
        <v>100</v>
      </c>
      <c r="X11" s="62"/>
      <c r="Y11" s="62"/>
      <c r="Z11" s="63"/>
      <c r="AA11" s="63"/>
    </row>
    <row r="12" spans="1:28" s="64" customFormat="1" ht="66.75" customHeight="1" x14ac:dyDescent="0.25">
      <c r="A12" s="55">
        <v>3</v>
      </c>
      <c r="B12" s="55" t="s">
        <v>47</v>
      </c>
      <c r="C12" s="56" t="s">
        <v>35</v>
      </c>
      <c r="D12" s="55">
        <v>5</v>
      </c>
      <c r="E12" s="57" t="s">
        <v>210</v>
      </c>
      <c r="F12" s="55" t="s">
        <v>101</v>
      </c>
      <c r="G12" s="55" t="s">
        <v>107</v>
      </c>
      <c r="H12" s="55" t="s">
        <v>102</v>
      </c>
      <c r="I12" s="56" t="s">
        <v>23</v>
      </c>
      <c r="J12" s="55" t="s">
        <v>103</v>
      </c>
      <c r="K12" s="55" t="s">
        <v>114</v>
      </c>
      <c r="L12" s="55" t="s">
        <v>129</v>
      </c>
      <c r="M12" s="58">
        <v>76.67</v>
      </c>
      <c r="N12" s="58">
        <v>81.81</v>
      </c>
      <c r="O12" s="59">
        <f t="shared" si="1"/>
        <v>383.35</v>
      </c>
      <c r="P12" s="59"/>
      <c r="Q12" s="59">
        <v>752.68</v>
      </c>
      <c r="R12" s="59">
        <f t="shared" si="0"/>
        <v>3763.3999999999996</v>
      </c>
      <c r="S12" s="55" t="s">
        <v>108</v>
      </c>
      <c r="T12" s="55" t="s">
        <v>104</v>
      </c>
      <c r="U12" s="55"/>
      <c r="V12" s="57" t="s">
        <v>42</v>
      </c>
      <c r="W12" s="61" t="s">
        <v>100</v>
      </c>
      <c r="X12" s="62"/>
      <c r="Y12" s="62"/>
      <c r="Z12" s="63"/>
      <c r="AA12" s="63"/>
    </row>
    <row r="13" spans="1:28" s="64" customFormat="1" ht="66.75" customHeight="1" x14ac:dyDescent="0.25">
      <c r="A13" s="55">
        <v>4</v>
      </c>
      <c r="B13" s="55" t="s">
        <v>48</v>
      </c>
      <c r="C13" s="56" t="s">
        <v>35</v>
      </c>
      <c r="D13" s="55">
        <v>5</v>
      </c>
      <c r="E13" s="57" t="s">
        <v>213</v>
      </c>
      <c r="F13" s="55" t="s">
        <v>101</v>
      </c>
      <c r="G13" s="55" t="s">
        <v>107</v>
      </c>
      <c r="H13" s="55" t="s">
        <v>102</v>
      </c>
      <c r="I13" s="56" t="s">
        <v>23</v>
      </c>
      <c r="J13" s="55" t="s">
        <v>103</v>
      </c>
      <c r="K13" s="55" t="s">
        <v>114</v>
      </c>
      <c r="L13" s="55" t="s">
        <v>129</v>
      </c>
      <c r="M13" s="58">
        <v>76</v>
      </c>
      <c r="N13" s="58">
        <v>80.22</v>
      </c>
      <c r="O13" s="59">
        <f t="shared" si="1"/>
        <v>380</v>
      </c>
      <c r="P13" s="59"/>
      <c r="Q13" s="59">
        <v>940.84</v>
      </c>
      <c r="R13" s="59">
        <f t="shared" si="0"/>
        <v>4704.2</v>
      </c>
      <c r="S13" s="55" t="s">
        <v>108</v>
      </c>
      <c r="T13" s="55" t="s">
        <v>141</v>
      </c>
      <c r="U13" s="60">
        <f>0.046*D13</f>
        <v>0.22999999999999998</v>
      </c>
      <c r="V13" s="57" t="s">
        <v>140</v>
      </c>
      <c r="W13" s="61" t="s">
        <v>100</v>
      </c>
      <c r="X13" s="62"/>
      <c r="Y13" s="62"/>
      <c r="Z13" s="63"/>
      <c r="AA13" s="63">
        <v>1.78</v>
      </c>
    </row>
    <row r="14" spans="1:28" s="64" customFormat="1" ht="66.75" customHeight="1" x14ac:dyDescent="0.25">
      <c r="A14" s="55">
        <v>5</v>
      </c>
      <c r="B14" s="55" t="s">
        <v>26</v>
      </c>
      <c r="C14" s="55" t="s">
        <v>35</v>
      </c>
      <c r="D14" s="55">
        <v>5</v>
      </c>
      <c r="E14" s="57" t="s">
        <v>211</v>
      </c>
      <c r="F14" s="55" t="s">
        <v>110</v>
      </c>
      <c r="G14" s="55" t="s">
        <v>107</v>
      </c>
      <c r="H14" s="55" t="s">
        <v>109</v>
      </c>
      <c r="I14" s="56" t="s">
        <v>23</v>
      </c>
      <c r="J14" s="55" t="s">
        <v>111</v>
      </c>
      <c r="K14" s="55" t="s">
        <v>114</v>
      </c>
      <c r="L14" s="55" t="s">
        <v>129</v>
      </c>
      <c r="M14" s="58">
        <v>134.25</v>
      </c>
      <c r="N14" s="58">
        <v>138.71</v>
      </c>
      <c r="O14" s="59">
        <f t="shared" si="1"/>
        <v>671.25</v>
      </c>
      <c r="P14" s="59"/>
      <c r="Q14" s="59">
        <v>940.84</v>
      </c>
      <c r="R14" s="59">
        <f t="shared" si="0"/>
        <v>4704.2</v>
      </c>
      <c r="S14" s="55" t="s">
        <v>108</v>
      </c>
      <c r="T14" s="55" t="s">
        <v>104</v>
      </c>
      <c r="U14" s="55"/>
      <c r="V14" s="57" t="s">
        <v>42</v>
      </c>
      <c r="W14" s="61" t="s">
        <v>100</v>
      </c>
      <c r="X14" s="62"/>
      <c r="Y14" s="62"/>
      <c r="Z14" s="63"/>
      <c r="AA14" s="63"/>
    </row>
    <row r="15" spans="1:28" s="64" customFormat="1" ht="66.75" customHeight="1" x14ac:dyDescent="0.25">
      <c r="A15" s="55">
        <v>6</v>
      </c>
      <c r="B15" s="55" t="s">
        <v>49</v>
      </c>
      <c r="C15" s="56" t="s">
        <v>70</v>
      </c>
      <c r="D15" s="55">
        <v>5</v>
      </c>
      <c r="E15" s="57" t="s">
        <v>201</v>
      </c>
      <c r="F15" s="55" t="s">
        <v>101</v>
      </c>
      <c r="G15" s="55" t="s">
        <v>101</v>
      </c>
      <c r="H15" s="55" t="s">
        <v>102</v>
      </c>
      <c r="I15" s="55" t="s">
        <v>24</v>
      </c>
      <c r="J15" s="55" t="s">
        <v>103</v>
      </c>
      <c r="K15" s="55" t="s">
        <v>114</v>
      </c>
      <c r="L15" s="55" t="s">
        <v>129</v>
      </c>
      <c r="M15" s="58">
        <v>98.73</v>
      </c>
      <c r="N15" s="58">
        <v>102.95</v>
      </c>
      <c r="O15" s="59">
        <f t="shared" si="1"/>
        <v>493.65000000000003</v>
      </c>
      <c r="P15" s="59"/>
      <c r="Q15" s="59">
        <v>537.63</v>
      </c>
      <c r="R15" s="59">
        <f t="shared" si="0"/>
        <v>2688.15</v>
      </c>
      <c r="S15" s="55" t="s">
        <v>104</v>
      </c>
      <c r="T15" s="55" t="s">
        <v>113</v>
      </c>
      <c r="U15" s="55"/>
      <c r="V15" s="57" t="s">
        <v>42</v>
      </c>
      <c r="W15" s="61" t="s">
        <v>100</v>
      </c>
      <c r="X15" s="62"/>
      <c r="Y15" s="62"/>
      <c r="Z15" s="63"/>
      <c r="AA15" s="63"/>
    </row>
    <row r="16" spans="1:28" s="64" customFormat="1" ht="66.75" customHeight="1" x14ac:dyDescent="0.25">
      <c r="A16" s="55">
        <v>7</v>
      </c>
      <c r="B16" s="55" t="s">
        <v>50</v>
      </c>
      <c r="C16" s="55" t="s">
        <v>70</v>
      </c>
      <c r="D16" s="55">
        <v>3</v>
      </c>
      <c r="E16" s="57" t="s">
        <v>200</v>
      </c>
      <c r="F16" s="55" t="s">
        <v>101</v>
      </c>
      <c r="G16" s="55" t="s">
        <v>101</v>
      </c>
      <c r="H16" s="55" t="s">
        <v>102</v>
      </c>
      <c r="I16" s="56" t="s">
        <v>24</v>
      </c>
      <c r="J16" s="55" t="s">
        <v>105</v>
      </c>
      <c r="K16" s="55" t="s">
        <v>114</v>
      </c>
      <c r="L16" s="55" t="s">
        <v>129</v>
      </c>
      <c r="M16" s="58">
        <v>53.41</v>
      </c>
      <c r="N16" s="58">
        <v>57.75</v>
      </c>
      <c r="O16" s="59">
        <f t="shared" si="1"/>
        <v>160.22999999999999</v>
      </c>
      <c r="P16" s="59"/>
      <c r="Q16" s="59">
        <v>537.63</v>
      </c>
      <c r="R16" s="59">
        <f t="shared" si="0"/>
        <v>1612.8899999999999</v>
      </c>
      <c r="S16" s="55" t="s">
        <v>104</v>
      </c>
      <c r="T16" s="55" t="s">
        <v>113</v>
      </c>
      <c r="U16" s="55"/>
      <c r="V16" s="57" t="s">
        <v>42</v>
      </c>
      <c r="W16" s="61" t="s">
        <v>100</v>
      </c>
      <c r="X16" s="62"/>
      <c r="Y16" s="62"/>
      <c r="Z16" s="63"/>
      <c r="AA16" s="63"/>
    </row>
    <row r="17" spans="1:28" s="64" customFormat="1" ht="66.75" customHeight="1" x14ac:dyDescent="0.25">
      <c r="A17" s="55">
        <v>8</v>
      </c>
      <c r="B17" s="55" t="s">
        <v>51</v>
      </c>
      <c r="C17" s="56" t="s">
        <v>70</v>
      </c>
      <c r="D17" s="55">
        <v>10</v>
      </c>
      <c r="E17" s="57" t="s">
        <v>209</v>
      </c>
      <c r="F17" s="55" t="s">
        <v>101</v>
      </c>
      <c r="G17" s="55" t="s">
        <v>101</v>
      </c>
      <c r="H17" s="55" t="s">
        <v>109</v>
      </c>
      <c r="I17" s="56" t="s">
        <v>24</v>
      </c>
      <c r="J17" s="55" t="s">
        <v>105</v>
      </c>
      <c r="K17" s="55" t="s">
        <v>114</v>
      </c>
      <c r="L17" s="55" t="s">
        <v>129</v>
      </c>
      <c r="M17" s="58">
        <v>59.1</v>
      </c>
      <c r="N17" s="58">
        <v>61.55</v>
      </c>
      <c r="O17" s="59">
        <f t="shared" si="1"/>
        <v>591</v>
      </c>
      <c r="P17" s="59"/>
      <c r="Q17" s="59">
        <v>650.80999999999995</v>
      </c>
      <c r="R17" s="59">
        <f t="shared" si="0"/>
        <v>6508.0999999999995</v>
      </c>
      <c r="S17" s="55" t="s">
        <v>104</v>
      </c>
      <c r="T17" s="55" t="s">
        <v>104</v>
      </c>
      <c r="U17" s="55"/>
      <c r="V17" s="57" t="s">
        <v>42</v>
      </c>
      <c r="W17" s="61" t="s">
        <v>100</v>
      </c>
      <c r="X17" s="62"/>
      <c r="Y17" s="62"/>
      <c r="Z17" s="63"/>
      <c r="AA17" s="63"/>
    </row>
    <row r="18" spans="1:28" s="64" customFormat="1" ht="66.75" customHeight="1" x14ac:dyDescent="0.25">
      <c r="A18" s="55">
        <v>9</v>
      </c>
      <c r="B18" s="55" t="s">
        <v>52</v>
      </c>
      <c r="C18" s="56" t="s">
        <v>37</v>
      </c>
      <c r="D18" s="55">
        <v>2</v>
      </c>
      <c r="E18" s="57" t="s">
        <v>215</v>
      </c>
      <c r="F18" s="55" t="s">
        <v>101</v>
      </c>
      <c r="G18" s="55" t="s">
        <v>101</v>
      </c>
      <c r="H18" s="55" t="s">
        <v>109</v>
      </c>
      <c r="I18" s="56" t="s">
        <v>24</v>
      </c>
      <c r="J18" s="55" t="s">
        <v>116</v>
      </c>
      <c r="K18" s="55" t="s">
        <v>115</v>
      </c>
      <c r="L18" s="55" t="s">
        <v>129</v>
      </c>
      <c r="M18" s="58">
        <v>144.15</v>
      </c>
      <c r="N18" s="58">
        <v>148.11000000000001</v>
      </c>
      <c r="O18" s="59">
        <f t="shared" si="1"/>
        <v>288.3</v>
      </c>
      <c r="P18" s="59"/>
      <c r="Q18" s="59">
        <v>940.83</v>
      </c>
      <c r="R18" s="59">
        <f t="shared" si="0"/>
        <v>1881.66</v>
      </c>
      <c r="S18" s="55" t="s">
        <v>117</v>
      </c>
      <c r="T18" s="55" t="s">
        <v>104</v>
      </c>
      <c r="U18" s="55"/>
      <c r="V18" s="57" t="s">
        <v>42</v>
      </c>
      <c r="W18" s="61" t="s">
        <v>100</v>
      </c>
      <c r="X18" s="62"/>
      <c r="Y18" s="62"/>
      <c r="Z18" s="63"/>
      <c r="AA18" s="69"/>
    </row>
    <row r="19" spans="1:28" s="64" customFormat="1" ht="66.75" customHeight="1" x14ac:dyDescent="0.25">
      <c r="A19" s="55">
        <v>10</v>
      </c>
      <c r="B19" s="55" t="s">
        <v>27</v>
      </c>
      <c r="C19" s="56" t="s">
        <v>37</v>
      </c>
      <c r="D19" s="55">
        <v>2</v>
      </c>
      <c r="E19" s="57" t="s">
        <v>214</v>
      </c>
      <c r="F19" s="55" t="s">
        <v>101</v>
      </c>
      <c r="G19" s="55" t="s">
        <v>101</v>
      </c>
      <c r="H19" s="55" t="s">
        <v>109</v>
      </c>
      <c r="I19" s="56" t="s">
        <v>24</v>
      </c>
      <c r="J19" s="55" t="s">
        <v>116</v>
      </c>
      <c r="K19" s="55" t="s">
        <v>115</v>
      </c>
      <c r="L19" s="55" t="s">
        <v>129</v>
      </c>
      <c r="M19" s="58">
        <v>143.29</v>
      </c>
      <c r="N19" s="58">
        <v>147.21</v>
      </c>
      <c r="O19" s="59">
        <f t="shared" si="1"/>
        <v>286.58</v>
      </c>
      <c r="P19" s="59"/>
      <c r="Q19" s="59">
        <v>940.84</v>
      </c>
      <c r="R19" s="59">
        <f t="shared" si="0"/>
        <v>1881.68</v>
      </c>
      <c r="S19" s="55" t="s">
        <v>117</v>
      </c>
      <c r="T19" s="55" t="s">
        <v>104</v>
      </c>
      <c r="U19" s="55"/>
      <c r="V19" s="57" t="s">
        <v>42</v>
      </c>
      <c r="W19" s="61" t="s">
        <v>100</v>
      </c>
      <c r="X19" s="62"/>
      <c r="Y19" s="62"/>
      <c r="Z19" s="63"/>
      <c r="AA19" s="69"/>
    </row>
    <row r="20" spans="1:28" s="64" customFormat="1" ht="66.75" customHeight="1" x14ac:dyDescent="0.25">
      <c r="A20" s="55">
        <v>11</v>
      </c>
      <c r="B20" s="55" t="s">
        <v>53</v>
      </c>
      <c r="C20" s="72" t="s">
        <v>65</v>
      </c>
      <c r="D20" s="55">
        <v>3</v>
      </c>
      <c r="E20" s="57" t="s">
        <v>216</v>
      </c>
      <c r="F20" s="55" t="s">
        <v>110</v>
      </c>
      <c r="G20" s="55" t="s">
        <v>101</v>
      </c>
      <c r="H20" s="55" t="s">
        <v>102</v>
      </c>
      <c r="I20" s="56" t="s">
        <v>24</v>
      </c>
      <c r="J20" s="55" t="s">
        <v>105</v>
      </c>
      <c r="K20" s="55" t="s">
        <v>114</v>
      </c>
      <c r="L20" s="55" t="s">
        <v>129</v>
      </c>
      <c r="M20" s="58">
        <v>16.329999999999998</v>
      </c>
      <c r="N20" s="58">
        <v>157.06</v>
      </c>
      <c r="O20" s="59">
        <f t="shared" si="1"/>
        <v>48.989999999999995</v>
      </c>
      <c r="P20" s="59"/>
      <c r="Q20" s="59">
        <v>501.95</v>
      </c>
      <c r="R20" s="59">
        <f t="shared" si="0"/>
        <v>1505.85</v>
      </c>
      <c r="S20" s="55" t="s">
        <v>104</v>
      </c>
      <c r="T20" s="55" t="s">
        <v>104</v>
      </c>
      <c r="U20" s="55"/>
      <c r="V20" s="57" t="s">
        <v>175</v>
      </c>
      <c r="W20" s="61" t="s">
        <v>100</v>
      </c>
      <c r="X20" s="62"/>
      <c r="Y20" s="62"/>
      <c r="Z20" s="63"/>
      <c r="AA20" s="63"/>
    </row>
    <row r="21" spans="1:28" s="64" customFormat="1" ht="66.75" customHeight="1" x14ac:dyDescent="0.25">
      <c r="A21" s="55">
        <v>12</v>
      </c>
      <c r="B21" s="55" t="s">
        <v>54</v>
      </c>
      <c r="C21" s="72" t="s">
        <v>65</v>
      </c>
      <c r="D21" s="55">
        <v>3</v>
      </c>
      <c r="E21" s="57" t="s">
        <v>195</v>
      </c>
      <c r="F21" s="55" t="s">
        <v>110</v>
      </c>
      <c r="G21" s="55" t="s">
        <v>110</v>
      </c>
      <c r="H21" s="55" t="s">
        <v>102</v>
      </c>
      <c r="I21" s="56" t="s">
        <v>24</v>
      </c>
      <c r="J21" s="55" t="s">
        <v>105</v>
      </c>
      <c r="K21" s="55" t="s">
        <v>114</v>
      </c>
      <c r="L21" s="55" t="s">
        <v>129</v>
      </c>
      <c r="M21" s="58">
        <v>16.149999999999999</v>
      </c>
      <c r="N21" s="58">
        <v>17.54</v>
      </c>
      <c r="O21" s="59">
        <f t="shared" si="1"/>
        <v>48.449999999999996</v>
      </c>
      <c r="P21" s="59"/>
      <c r="Q21" s="59">
        <v>561</v>
      </c>
      <c r="R21" s="59">
        <f t="shared" si="0"/>
        <v>1683</v>
      </c>
      <c r="S21" s="70" t="s">
        <v>104</v>
      </c>
      <c r="T21" s="65" t="s">
        <v>141</v>
      </c>
      <c r="U21" s="66">
        <f>0.025*D21</f>
        <v>7.5000000000000011E-2</v>
      </c>
      <c r="V21" s="57" t="s">
        <v>140</v>
      </c>
      <c r="W21" s="61" t="s">
        <v>100</v>
      </c>
      <c r="X21" s="62"/>
      <c r="Y21" s="62"/>
      <c r="Z21" s="63"/>
      <c r="AA21" s="69">
        <v>1.22</v>
      </c>
    </row>
    <row r="22" spans="1:28" s="64" customFormat="1" ht="66.75" customHeight="1" x14ac:dyDescent="0.25">
      <c r="A22" s="55">
        <v>13</v>
      </c>
      <c r="B22" s="55" t="s">
        <v>28</v>
      </c>
      <c r="C22" s="55" t="s">
        <v>38</v>
      </c>
      <c r="D22" s="55">
        <v>5</v>
      </c>
      <c r="E22" s="57" t="s">
        <v>196</v>
      </c>
      <c r="F22" s="55" t="s">
        <v>110</v>
      </c>
      <c r="G22" s="55" t="s">
        <v>110</v>
      </c>
      <c r="H22" s="55" t="s">
        <v>102</v>
      </c>
      <c r="I22" s="56" t="s">
        <v>24</v>
      </c>
      <c r="J22" s="55" t="s">
        <v>105</v>
      </c>
      <c r="K22" s="55" t="s">
        <v>114</v>
      </c>
      <c r="L22" s="55" t="s">
        <v>129</v>
      </c>
      <c r="M22" s="58">
        <v>24.17</v>
      </c>
      <c r="N22" s="58">
        <v>25.59</v>
      </c>
      <c r="O22" s="59">
        <f t="shared" si="1"/>
        <v>120.85000000000001</v>
      </c>
      <c r="P22" s="59"/>
      <c r="Q22" s="59">
        <v>509.33</v>
      </c>
      <c r="R22" s="59">
        <f t="shared" si="0"/>
        <v>2546.65</v>
      </c>
      <c r="S22" s="55" t="s">
        <v>104</v>
      </c>
      <c r="T22" s="55" t="s">
        <v>104</v>
      </c>
      <c r="U22" s="75"/>
      <c r="V22" s="57" t="s">
        <v>42</v>
      </c>
      <c r="W22" s="61" t="s">
        <v>100</v>
      </c>
      <c r="X22" s="62"/>
      <c r="Y22" s="62"/>
      <c r="Z22" s="63"/>
      <c r="AA22" s="69"/>
    </row>
    <row r="23" spans="1:28" s="64" customFormat="1" ht="66.75" customHeight="1" x14ac:dyDescent="0.25">
      <c r="A23" s="55">
        <v>14</v>
      </c>
      <c r="B23" s="55" t="s">
        <v>29</v>
      </c>
      <c r="C23" s="55" t="s">
        <v>38</v>
      </c>
      <c r="D23" s="55">
        <v>5</v>
      </c>
      <c r="E23" s="57" t="s">
        <v>207</v>
      </c>
      <c r="F23" s="55" t="s">
        <v>101</v>
      </c>
      <c r="G23" s="55" t="s">
        <v>101</v>
      </c>
      <c r="H23" s="55" t="s">
        <v>102</v>
      </c>
      <c r="I23" s="56" t="s">
        <v>24</v>
      </c>
      <c r="J23" s="55" t="s">
        <v>103</v>
      </c>
      <c r="K23" s="55" t="s">
        <v>114</v>
      </c>
      <c r="L23" s="55" t="s">
        <v>129</v>
      </c>
      <c r="M23" s="58">
        <v>65.88</v>
      </c>
      <c r="N23" s="58">
        <v>70.180000000000007</v>
      </c>
      <c r="O23" s="59">
        <f t="shared" si="1"/>
        <v>329.4</v>
      </c>
      <c r="P23" s="59"/>
      <c r="Q23" s="59">
        <v>505.86</v>
      </c>
      <c r="R23" s="59">
        <f t="shared" si="0"/>
        <v>2529.3000000000002</v>
      </c>
      <c r="S23" s="55" t="s">
        <v>104</v>
      </c>
      <c r="T23" s="55" t="s">
        <v>104</v>
      </c>
      <c r="U23" s="65"/>
      <c r="V23" s="57" t="s">
        <v>42</v>
      </c>
      <c r="W23" s="61" t="s">
        <v>100</v>
      </c>
      <c r="X23" s="62"/>
      <c r="Y23" s="62"/>
      <c r="Z23" s="63"/>
      <c r="AA23" s="69"/>
    </row>
    <row r="24" spans="1:28" s="64" customFormat="1" ht="66.75" customHeight="1" x14ac:dyDescent="0.25">
      <c r="A24" s="55">
        <v>15</v>
      </c>
      <c r="B24" s="55" t="s">
        <v>55</v>
      </c>
      <c r="C24" s="55" t="s">
        <v>38</v>
      </c>
      <c r="D24" s="55">
        <v>2</v>
      </c>
      <c r="E24" s="57" t="s">
        <v>194</v>
      </c>
      <c r="F24" s="55" t="s">
        <v>110</v>
      </c>
      <c r="G24" s="55" t="s">
        <v>118</v>
      </c>
      <c r="H24" s="55" t="s">
        <v>109</v>
      </c>
      <c r="I24" s="56" t="s">
        <v>23</v>
      </c>
      <c r="J24" s="55" t="s">
        <v>105</v>
      </c>
      <c r="K24" s="55" t="s">
        <v>114</v>
      </c>
      <c r="L24" s="55" t="s">
        <v>129</v>
      </c>
      <c r="M24" s="58">
        <v>74.64</v>
      </c>
      <c r="N24" s="58">
        <v>76.98</v>
      </c>
      <c r="O24" s="59">
        <f t="shared" si="1"/>
        <v>149.28</v>
      </c>
      <c r="P24" s="59"/>
      <c r="Q24" s="59">
        <v>505.86</v>
      </c>
      <c r="R24" s="59">
        <f t="shared" si="0"/>
        <v>1011.72</v>
      </c>
      <c r="S24" s="55" t="s">
        <v>108</v>
      </c>
      <c r="T24" s="55" t="s">
        <v>104</v>
      </c>
      <c r="U24" s="65"/>
      <c r="V24" s="57" t="s">
        <v>42</v>
      </c>
      <c r="W24" s="61" t="s">
        <v>100</v>
      </c>
      <c r="X24" s="62"/>
      <c r="Y24" s="62"/>
      <c r="Z24" s="63"/>
      <c r="AA24" s="69"/>
    </row>
    <row r="25" spans="1:28" s="64" customFormat="1" ht="66.75" customHeight="1" x14ac:dyDescent="0.25">
      <c r="A25" s="55">
        <v>16</v>
      </c>
      <c r="B25" s="55" t="s">
        <v>56</v>
      </c>
      <c r="C25" s="55" t="s">
        <v>69</v>
      </c>
      <c r="D25" s="55">
        <v>10</v>
      </c>
      <c r="E25" s="57" t="s">
        <v>208</v>
      </c>
      <c r="F25" s="55" t="s">
        <v>110</v>
      </c>
      <c r="G25" s="55" t="s">
        <v>101</v>
      </c>
      <c r="H25" s="55" t="s">
        <v>102</v>
      </c>
      <c r="I25" s="56" t="s">
        <v>24</v>
      </c>
      <c r="J25" s="55" t="s">
        <v>111</v>
      </c>
      <c r="K25" s="55" t="s">
        <v>114</v>
      </c>
      <c r="L25" s="55" t="s">
        <v>129</v>
      </c>
      <c r="M25" s="58">
        <v>78.180000000000007</v>
      </c>
      <c r="N25" s="58">
        <v>82.45</v>
      </c>
      <c r="O25" s="59">
        <f t="shared" si="1"/>
        <v>781.80000000000007</v>
      </c>
      <c r="P25" s="59"/>
      <c r="Q25" s="59">
        <v>981.6</v>
      </c>
      <c r="R25" s="59">
        <f t="shared" si="0"/>
        <v>9816</v>
      </c>
      <c r="S25" s="55" t="s">
        <v>108</v>
      </c>
      <c r="T25" s="55" t="s">
        <v>104</v>
      </c>
      <c r="U25" s="65"/>
      <c r="V25" s="57" t="s">
        <v>42</v>
      </c>
      <c r="W25" s="61" t="s">
        <v>100</v>
      </c>
      <c r="X25" s="62"/>
      <c r="Y25" s="62"/>
      <c r="Z25" s="63"/>
      <c r="AA25" s="69"/>
    </row>
    <row r="26" spans="1:28" s="64" customFormat="1" ht="66.75" customHeight="1" x14ac:dyDescent="0.25">
      <c r="A26" s="55">
        <v>17</v>
      </c>
      <c r="B26" s="55" t="s">
        <v>57</v>
      </c>
      <c r="C26" s="56" t="s">
        <v>67</v>
      </c>
      <c r="D26" s="55">
        <v>3</v>
      </c>
      <c r="E26" s="57" t="s">
        <v>198</v>
      </c>
      <c r="F26" s="55" t="s">
        <v>101</v>
      </c>
      <c r="G26" s="55" t="s">
        <v>107</v>
      </c>
      <c r="H26" s="55" t="s">
        <v>102</v>
      </c>
      <c r="I26" s="56" t="s">
        <v>23</v>
      </c>
      <c r="J26" s="55" t="s">
        <v>103</v>
      </c>
      <c r="K26" s="55" t="s">
        <v>114</v>
      </c>
      <c r="L26" s="55" t="s">
        <v>129</v>
      </c>
      <c r="M26" s="58">
        <v>107.77</v>
      </c>
      <c r="N26" s="58">
        <v>112.16</v>
      </c>
      <c r="O26" s="59">
        <f t="shared" si="1"/>
        <v>323.31</v>
      </c>
      <c r="P26" s="59"/>
      <c r="Q26" s="59">
        <v>928.63</v>
      </c>
      <c r="R26" s="59">
        <f t="shared" si="0"/>
        <v>2785.89</v>
      </c>
      <c r="S26" s="55" t="s">
        <v>108</v>
      </c>
      <c r="T26" s="75" t="s">
        <v>113</v>
      </c>
      <c r="U26" s="65"/>
      <c r="V26" s="57" t="s">
        <v>42</v>
      </c>
      <c r="W26" s="61" t="s">
        <v>100</v>
      </c>
      <c r="X26" s="62"/>
      <c r="Y26" s="62"/>
      <c r="Z26" s="63"/>
      <c r="AA26" s="69"/>
    </row>
    <row r="27" spans="1:28" s="64" customFormat="1" ht="66.75" customHeight="1" x14ac:dyDescent="0.25">
      <c r="A27" s="55">
        <v>18</v>
      </c>
      <c r="B27" s="55" t="s">
        <v>58</v>
      </c>
      <c r="C27" s="55" t="s">
        <v>67</v>
      </c>
      <c r="D27" s="55">
        <v>5</v>
      </c>
      <c r="E27" s="57" t="s">
        <v>199</v>
      </c>
      <c r="F27" s="55" t="s">
        <v>110</v>
      </c>
      <c r="G27" s="55" t="s">
        <v>118</v>
      </c>
      <c r="H27" s="55" t="s">
        <v>109</v>
      </c>
      <c r="I27" s="56" t="s">
        <v>23</v>
      </c>
      <c r="J27" s="55" t="s">
        <v>111</v>
      </c>
      <c r="K27" s="55" t="s">
        <v>114</v>
      </c>
      <c r="L27" s="55" t="s">
        <v>129</v>
      </c>
      <c r="M27" s="58">
        <v>155.68</v>
      </c>
      <c r="N27" s="58">
        <v>160.22</v>
      </c>
      <c r="O27" s="59">
        <f t="shared" si="1"/>
        <v>778.40000000000009</v>
      </c>
      <c r="P27" s="59"/>
      <c r="Q27" s="59">
        <v>483.86</v>
      </c>
      <c r="R27" s="59">
        <f t="shared" si="0"/>
        <v>2419.3000000000002</v>
      </c>
      <c r="S27" s="55" t="s">
        <v>108</v>
      </c>
      <c r="T27" s="55" t="s">
        <v>104</v>
      </c>
      <c r="U27" s="65"/>
      <c r="V27" s="57" t="s">
        <v>42</v>
      </c>
      <c r="W27" s="61" t="s">
        <v>100</v>
      </c>
      <c r="X27" s="62"/>
      <c r="Y27" s="62"/>
      <c r="Z27" s="63"/>
      <c r="AA27" s="69"/>
    </row>
    <row r="28" spans="1:28" s="64" customFormat="1" ht="66.75" customHeight="1" x14ac:dyDescent="0.25">
      <c r="A28" s="55">
        <v>19</v>
      </c>
      <c r="B28" s="55" t="s">
        <v>30</v>
      </c>
      <c r="C28" s="55" t="s">
        <v>36</v>
      </c>
      <c r="D28" s="55">
        <v>5</v>
      </c>
      <c r="E28" s="57" t="s">
        <v>206</v>
      </c>
      <c r="F28" s="55" t="s">
        <v>101</v>
      </c>
      <c r="G28" s="55" t="s">
        <v>107</v>
      </c>
      <c r="H28" s="55" t="s">
        <v>102</v>
      </c>
      <c r="I28" s="56" t="s">
        <v>23</v>
      </c>
      <c r="J28" s="55" t="s">
        <v>103</v>
      </c>
      <c r="K28" s="55" t="s">
        <v>114</v>
      </c>
      <c r="L28" s="55" t="s">
        <v>129</v>
      </c>
      <c r="M28" s="58">
        <v>82.41</v>
      </c>
      <c r="N28" s="58">
        <v>86.81</v>
      </c>
      <c r="O28" s="59">
        <f t="shared" si="1"/>
        <v>412.04999999999995</v>
      </c>
      <c r="P28" s="59"/>
      <c r="Q28" s="59">
        <v>1129.01</v>
      </c>
      <c r="R28" s="59">
        <f t="shared" si="0"/>
        <v>5645.05</v>
      </c>
      <c r="S28" s="55" t="s">
        <v>108</v>
      </c>
      <c r="T28" s="55" t="s">
        <v>119</v>
      </c>
      <c r="U28" s="71">
        <f>0.04*D28</f>
        <v>0.2</v>
      </c>
      <c r="V28" s="57" t="s">
        <v>184</v>
      </c>
      <c r="W28" s="61" t="s">
        <v>100</v>
      </c>
      <c r="X28" s="62"/>
      <c r="Y28" s="62"/>
      <c r="Z28" s="63"/>
      <c r="AA28" s="69"/>
      <c r="AB28" s="38">
        <v>4.55</v>
      </c>
    </row>
    <row r="29" spans="1:28" s="64" customFormat="1" ht="66.75" customHeight="1" x14ac:dyDescent="0.25">
      <c r="A29" s="55">
        <v>20</v>
      </c>
      <c r="B29" s="55" t="s">
        <v>59</v>
      </c>
      <c r="C29" s="55" t="s">
        <v>66</v>
      </c>
      <c r="D29" s="55">
        <v>5</v>
      </c>
      <c r="E29" s="57" t="s">
        <v>190</v>
      </c>
      <c r="F29" s="55" t="s">
        <v>110</v>
      </c>
      <c r="G29" s="55" t="s">
        <v>110</v>
      </c>
      <c r="H29" s="55" t="s">
        <v>102</v>
      </c>
      <c r="I29" s="55" t="s">
        <v>24</v>
      </c>
      <c r="J29" s="55" t="s">
        <v>111</v>
      </c>
      <c r="K29" s="55" t="s">
        <v>114</v>
      </c>
      <c r="L29" s="55" t="s">
        <v>129</v>
      </c>
      <c r="M29" s="58">
        <v>69.94</v>
      </c>
      <c r="N29" s="58">
        <v>74.28</v>
      </c>
      <c r="O29" s="59">
        <f t="shared" si="1"/>
        <v>349.7</v>
      </c>
      <c r="P29" s="59"/>
      <c r="Q29" s="59">
        <v>1393.64</v>
      </c>
      <c r="R29" s="59">
        <f t="shared" si="0"/>
        <v>6968.2000000000007</v>
      </c>
      <c r="S29" s="55" t="s">
        <v>108</v>
      </c>
      <c r="T29" s="55" t="s">
        <v>104</v>
      </c>
      <c r="U29" s="66"/>
      <c r="V29" s="57" t="s">
        <v>42</v>
      </c>
      <c r="W29" s="61" t="s">
        <v>100</v>
      </c>
      <c r="X29" s="62"/>
      <c r="Y29" s="62"/>
      <c r="Z29" s="63"/>
      <c r="AA29" s="63"/>
    </row>
    <row r="30" spans="1:28" s="64" customFormat="1" ht="66.75" customHeight="1" x14ac:dyDescent="0.25">
      <c r="A30" s="55">
        <v>21</v>
      </c>
      <c r="B30" s="55" t="s">
        <v>60</v>
      </c>
      <c r="C30" s="55" t="s">
        <v>68</v>
      </c>
      <c r="D30" s="55">
        <v>3</v>
      </c>
      <c r="E30" s="57" t="s">
        <v>192</v>
      </c>
      <c r="F30" s="55" t="s">
        <v>110</v>
      </c>
      <c r="G30" s="55" t="s">
        <v>118</v>
      </c>
      <c r="H30" s="55" t="s">
        <v>102</v>
      </c>
      <c r="I30" s="56" t="s">
        <v>23</v>
      </c>
      <c r="J30" s="55" t="s">
        <v>111</v>
      </c>
      <c r="K30" s="55" t="s">
        <v>114</v>
      </c>
      <c r="L30" s="55" t="s">
        <v>129</v>
      </c>
      <c r="M30" s="58">
        <v>88.67</v>
      </c>
      <c r="N30" s="58">
        <v>93.07</v>
      </c>
      <c r="O30" s="59">
        <f t="shared" si="1"/>
        <v>266.01</v>
      </c>
      <c r="P30" s="59"/>
      <c r="Q30" s="59">
        <v>1397.83</v>
      </c>
      <c r="R30" s="59">
        <f t="shared" si="0"/>
        <v>4193.49</v>
      </c>
      <c r="S30" s="55" t="s">
        <v>191</v>
      </c>
      <c r="T30" s="65" t="s">
        <v>113</v>
      </c>
      <c r="U30" s="66"/>
      <c r="V30" s="57" t="s">
        <v>42</v>
      </c>
      <c r="W30" s="61" t="s">
        <v>100</v>
      </c>
      <c r="X30" s="67"/>
      <c r="Y30" s="67"/>
      <c r="Z30" s="68"/>
      <c r="AA30" s="69"/>
    </row>
    <row r="31" spans="1:28" s="64" customFormat="1" ht="66.75" customHeight="1" x14ac:dyDescent="0.25">
      <c r="A31" s="55">
        <v>22</v>
      </c>
      <c r="B31" s="55" t="s">
        <v>61</v>
      </c>
      <c r="C31" s="55" t="s">
        <v>39</v>
      </c>
      <c r="D31" s="55">
        <v>10</v>
      </c>
      <c r="E31" s="57" t="s">
        <v>189</v>
      </c>
      <c r="F31" s="55" t="s">
        <v>110</v>
      </c>
      <c r="G31" s="55" t="s">
        <v>118</v>
      </c>
      <c r="H31" s="55" t="s">
        <v>109</v>
      </c>
      <c r="I31" s="56" t="s">
        <v>23</v>
      </c>
      <c r="J31" s="55" t="s">
        <v>105</v>
      </c>
      <c r="K31" s="55" t="s">
        <v>114</v>
      </c>
      <c r="L31" s="55" t="s">
        <v>129</v>
      </c>
      <c r="M31" s="58">
        <v>86.17</v>
      </c>
      <c r="N31" s="58">
        <v>88.55</v>
      </c>
      <c r="O31" s="59">
        <f t="shared" si="1"/>
        <v>861.7</v>
      </c>
      <c r="P31" s="59"/>
      <c r="Q31" s="59">
        <v>620.27</v>
      </c>
      <c r="R31" s="59">
        <f t="shared" si="0"/>
        <v>6202.7</v>
      </c>
      <c r="S31" s="55" t="s">
        <v>108</v>
      </c>
      <c r="T31" s="55" t="s">
        <v>104</v>
      </c>
      <c r="U31" s="66"/>
      <c r="V31" s="57" t="s">
        <v>42</v>
      </c>
      <c r="W31" s="61" t="s">
        <v>100</v>
      </c>
      <c r="X31" s="67"/>
      <c r="Y31" s="67"/>
      <c r="Z31" s="68"/>
      <c r="AA31" s="69"/>
    </row>
    <row r="32" spans="1:28" s="64" customFormat="1" ht="66.75" customHeight="1" x14ac:dyDescent="0.25">
      <c r="A32" s="55">
        <v>23</v>
      </c>
      <c r="B32" s="55" t="s">
        <v>31</v>
      </c>
      <c r="C32" s="55" t="s">
        <v>39</v>
      </c>
      <c r="D32" s="55">
        <v>5</v>
      </c>
      <c r="E32" s="57" t="s">
        <v>197</v>
      </c>
      <c r="F32" s="55" t="s">
        <v>101</v>
      </c>
      <c r="G32" s="55" t="s">
        <v>101</v>
      </c>
      <c r="H32" s="55" t="s">
        <v>109</v>
      </c>
      <c r="I32" s="56" t="s">
        <v>24</v>
      </c>
      <c r="J32" s="55" t="s">
        <v>105</v>
      </c>
      <c r="K32" s="55" t="s">
        <v>114</v>
      </c>
      <c r="L32" s="55" t="s">
        <v>129</v>
      </c>
      <c r="M32" s="58">
        <v>66.040000000000006</v>
      </c>
      <c r="N32" s="58">
        <v>86.47</v>
      </c>
      <c r="O32" s="59">
        <f t="shared" si="1"/>
        <v>330.20000000000005</v>
      </c>
      <c r="P32" s="59"/>
      <c r="Q32" s="59">
        <v>449.65</v>
      </c>
      <c r="R32" s="59">
        <f t="shared" si="0"/>
        <v>2248.25</v>
      </c>
      <c r="S32" s="55" t="s">
        <v>108</v>
      </c>
      <c r="T32" s="55" t="s">
        <v>104</v>
      </c>
      <c r="U32" s="66"/>
      <c r="V32" s="57" t="s">
        <v>162</v>
      </c>
      <c r="W32" s="61" t="s">
        <v>100</v>
      </c>
      <c r="X32" s="67"/>
      <c r="Y32" s="67"/>
      <c r="Z32" s="68"/>
      <c r="AA32" s="69"/>
    </row>
    <row r="33" spans="1:27" s="64" customFormat="1" ht="66.75" customHeight="1" x14ac:dyDescent="0.25">
      <c r="A33" s="55">
        <v>24</v>
      </c>
      <c r="B33" s="55" t="s">
        <v>32</v>
      </c>
      <c r="C33" s="56" t="s">
        <v>40</v>
      </c>
      <c r="D33" s="55">
        <v>5</v>
      </c>
      <c r="E33" s="57" t="s">
        <v>204</v>
      </c>
      <c r="F33" s="55" t="s">
        <v>101</v>
      </c>
      <c r="G33" s="55" t="s">
        <v>101</v>
      </c>
      <c r="H33" s="55" t="s">
        <v>109</v>
      </c>
      <c r="I33" s="56" t="s">
        <v>24</v>
      </c>
      <c r="J33" s="55" t="s">
        <v>105</v>
      </c>
      <c r="K33" s="55" t="s">
        <v>114</v>
      </c>
      <c r="L33" s="55" t="s">
        <v>129</v>
      </c>
      <c r="M33" s="58">
        <v>82.58</v>
      </c>
      <c r="N33" s="58">
        <v>101.99</v>
      </c>
      <c r="O33" s="59">
        <f t="shared" si="1"/>
        <v>412.9</v>
      </c>
      <c r="P33" s="59"/>
      <c r="Q33" s="59">
        <v>591.39</v>
      </c>
      <c r="R33" s="59">
        <f t="shared" si="0"/>
        <v>2956.95</v>
      </c>
      <c r="S33" s="55" t="s">
        <v>120</v>
      </c>
      <c r="T33" s="55" t="s">
        <v>104</v>
      </c>
      <c r="U33" s="66"/>
      <c r="V33" s="57" t="s">
        <v>121</v>
      </c>
      <c r="W33" s="61" t="s">
        <v>100</v>
      </c>
      <c r="X33" s="67"/>
      <c r="Y33" s="67"/>
      <c r="Z33" s="68"/>
      <c r="AA33" s="69"/>
    </row>
    <row r="34" spans="1:27" s="64" customFormat="1" ht="66.75" customHeight="1" x14ac:dyDescent="0.25">
      <c r="A34" s="55">
        <v>25</v>
      </c>
      <c r="B34" s="55" t="s">
        <v>62</v>
      </c>
      <c r="C34" s="56" t="s">
        <v>69</v>
      </c>
      <c r="D34" s="55">
        <v>5</v>
      </c>
      <c r="E34" s="57" t="s">
        <v>205</v>
      </c>
      <c r="F34" s="55" t="s">
        <v>110</v>
      </c>
      <c r="G34" s="55" t="s">
        <v>118</v>
      </c>
      <c r="H34" s="55" t="s">
        <v>102</v>
      </c>
      <c r="I34" s="56" t="s">
        <v>23</v>
      </c>
      <c r="J34" s="55" t="s">
        <v>105</v>
      </c>
      <c r="K34" s="55" t="s">
        <v>114</v>
      </c>
      <c r="L34" s="55" t="s">
        <v>129</v>
      </c>
      <c r="M34" s="58">
        <v>35.35</v>
      </c>
      <c r="N34" s="58">
        <v>36.76</v>
      </c>
      <c r="O34" s="59">
        <f t="shared" si="1"/>
        <v>176.75</v>
      </c>
      <c r="P34" s="59"/>
      <c r="Q34" s="59">
        <v>940.84</v>
      </c>
      <c r="R34" s="59">
        <f t="shared" si="0"/>
        <v>4704.2</v>
      </c>
      <c r="S34" s="70" t="s">
        <v>108</v>
      </c>
      <c r="T34" s="65" t="s">
        <v>104</v>
      </c>
      <c r="U34" s="66"/>
      <c r="V34" s="57" t="s">
        <v>42</v>
      </c>
      <c r="W34" s="61" t="s">
        <v>100</v>
      </c>
      <c r="X34" s="67"/>
      <c r="Y34" s="67"/>
      <c r="Z34" s="68"/>
      <c r="AA34" s="69"/>
    </row>
    <row r="35" spans="1:27" s="64" customFormat="1" ht="66.75" customHeight="1" x14ac:dyDescent="0.25">
      <c r="A35" s="55">
        <v>26</v>
      </c>
      <c r="B35" s="55" t="s">
        <v>63</v>
      </c>
      <c r="C35" s="55" t="s">
        <v>35</v>
      </c>
      <c r="D35" s="55">
        <v>5</v>
      </c>
      <c r="E35" s="57" t="s">
        <v>202</v>
      </c>
      <c r="F35" s="55" t="s">
        <v>101</v>
      </c>
      <c r="G35" s="55" t="s">
        <v>101</v>
      </c>
      <c r="H35" s="55" t="s">
        <v>102</v>
      </c>
      <c r="I35" s="56" t="s">
        <v>23</v>
      </c>
      <c r="J35" s="55" t="s">
        <v>103</v>
      </c>
      <c r="K35" s="55" t="s">
        <v>114</v>
      </c>
      <c r="L35" s="55" t="s">
        <v>129</v>
      </c>
      <c r="M35" s="59">
        <v>63.45</v>
      </c>
      <c r="N35" s="58">
        <v>67.760000000000005</v>
      </c>
      <c r="O35" s="59">
        <f t="shared" si="1"/>
        <v>317.25</v>
      </c>
      <c r="P35" s="59"/>
      <c r="Q35" s="59">
        <v>645.15</v>
      </c>
      <c r="R35" s="59">
        <f t="shared" si="0"/>
        <v>3225.75</v>
      </c>
      <c r="S35" s="70" t="s">
        <v>108</v>
      </c>
      <c r="T35" s="65" t="s">
        <v>104</v>
      </c>
      <c r="U35" s="66"/>
      <c r="V35" s="57" t="s">
        <v>42</v>
      </c>
      <c r="W35" s="61" t="s">
        <v>100</v>
      </c>
      <c r="X35" s="67"/>
      <c r="Y35" s="67"/>
      <c r="Z35" s="68"/>
      <c r="AA35" s="69"/>
    </row>
    <row r="36" spans="1:27" s="64" customFormat="1" ht="66.75" customHeight="1" x14ac:dyDescent="0.25">
      <c r="A36" s="55">
        <v>27</v>
      </c>
      <c r="B36" s="55" t="s">
        <v>33</v>
      </c>
      <c r="C36" s="55" t="s">
        <v>35</v>
      </c>
      <c r="D36" s="55">
        <v>5</v>
      </c>
      <c r="E36" s="57" t="s">
        <v>203</v>
      </c>
      <c r="F36" s="55" t="s">
        <v>101</v>
      </c>
      <c r="G36" s="55" t="s">
        <v>101</v>
      </c>
      <c r="H36" s="55" t="s">
        <v>102</v>
      </c>
      <c r="I36" s="56" t="s">
        <v>23</v>
      </c>
      <c r="J36" s="55" t="s">
        <v>103</v>
      </c>
      <c r="K36" s="55" t="s">
        <v>114</v>
      </c>
      <c r="L36" s="55" t="s">
        <v>129</v>
      </c>
      <c r="M36" s="58">
        <v>63.47</v>
      </c>
      <c r="N36" s="58">
        <v>68.33</v>
      </c>
      <c r="O36" s="59">
        <f t="shared" si="1"/>
        <v>317.35000000000002</v>
      </c>
      <c r="P36" s="59"/>
      <c r="Q36" s="59">
        <v>928.63</v>
      </c>
      <c r="R36" s="59">
        <f t="shared" si="0"/>
        <v>4643.1499999999996</v>
      </c>
      <c r="S36" s="70" t="s">
        <v>108</v>
      </c>
      <c r="T36" s="65" t="s">
        <v>112</v>
      </c>
      <c r="U36" s="71">
        <f>0.01*D36</f>
        <v>0.05</v>
      </c>
      <c r="V36" s="57" t="s">
        <v>140</v>
      </c>
      <c r="W36" s="61" t="s">
        <v>100</v>
      </c>
      <c r="X36" s="67"/>
      <c r="Y36" s="67"/>
      <c r="Z36" s="68"/>
      <c r="AA36" s="69">
        <v>1.78</v>
      </c>
    </row>
    <row r="37" spans="1:27" s="64" customFormat="1" ht="121.5" customHeight="1" x14ac:dyDescent="0.25">
      <c r="A37" s="55">
        <v>28</v>
      </c>
      <c r="B37" s="55" t="s">
        <v>47</v>
      </c>
      <c r="C37" s="55" t="s">
        <v>35</v>
      </c>
      <c r="D37" s="55">
        <v>25</v>
      </c>
      <c r="E37" s="57" t="s">
        <v>157</v>
      </c>
      <c r="F37" s="55" t="s">
        <v>101</v>
      </c>
      <c r="G37" s="55" t="s">
        <v>107</v>
      </c>
      <c r="H37" s="55" t="s">
        <v>102</v>
      </c>
      <c r="I37" s="56" t="s">
        <v>23</v>
      </c>
      <c r="J37" s="55" t="s">
        <v>103</v>
      </c>
      <c r="K37" s="55" t="s">
        <v>114</v>
      </c>
      <c r="L37" s="55" t="s">
        <v>129</v>
      </c>
      <c r="M37" s="58">
        <v>76.67</v>
      </c>
      <c r="N37" s="58">
        <v>81.81</v>
      </c>
      <c r="O37" s="59">
        <f t="shared" si="1"/>
        <v>1916.75</v>
      </c>
      <c r="P37" s="59"/>
      <c r="Q37" s="59">
        <v>752.6</v>
      </c>
      <c r="R37" s="59">
        <f t="shared" si="0"/>
        <v>18815</v>
      </c>
      <c r="S37" s="70" t="s">
        <v>108</v>
      </c>
      <c r="T37" s="65" t="s">
        <v>104</v>
      </c>
      <c r="U37" s="66"/>
      <c r="V37" s="57" t="s">
        <v>42</v>
      </c>
      <c r="W37" s="61" t="s">
        <v>99</v>
      </c>
      <c r="X37" s="67"/>
      <c r="Y37" s="67"/>
      <c r="Z37" s="68"/>
      <c r="AA37" s="69"/>
    </row>
    <row r="38" spans="1:27" s="64" customFormat="1" ht="66.75" customHeight="1" x14ac:dyDescent="0.25">
      <c r="A38" s="55">
        <v>29</v>
      </c>
      <c r="B38" s="55" t="s">
        <v>48</v>
      </c>
      <c r="C38" s="55" t="s">
        <v>35</v>
      </c>
      <c r="D38" s="55">
        <v>15</v>
      </c>
      <c r="E38" s="57" t="s">
        <v>182</v>
      </c>
      <c r="F38" s="55" t="s">
        <v>101</v>
      </c>
      <c r="G38" s="55" t="s">
        <v>107</v>
      </c>
      <c r="H38" s="55" t="s">
        <v>102</v>
      </c>
      <c r="I38" s="56" t="s">
        <v>23</v>
      </c>
      <c r="J38" s="55" t="s">
        <v>103</v>
      </c>
      <c r="K38" s="55" t="s">
        <v>114</v>
      </c>
      <c r="L38" s="55" t="s">
        <v>129</v>
      </c>
      <c r="M38" s="58">
        <v>76</v>
      </c>
      <c r="N38" s="58">
        <v>80.22</v>
      </c>
      <c r="O38" s="59">
        <f t="shared" si="1"/>
        <v>1140</v>
      </c>
      <c r="P38" s="59"/>
      <c r="Q38" s="59">
        <v>940.84</v>
      </c>
      <c r="R38" s="59">
        <f t="shared" si="0"/>
        <v>14112.6</v>
      </c>
      <c r="S38" s="55" t="s">
        <v>108</v>
      </c>
      <c r="T38" s="55" t="s">
        <v>141</v>
      </c>
      <c r="U38" s="60">
        <f>0.046*D38</f>
        <v>0.69</v>
      </c>
      <c r="V38" s="57" t="s">
        <v>140</v>
      </c>
      <c r="W38" s="61" t="s">
        <v>99</v>
      </c>
      <c r="X38" s="67"/>
      <c r="Y38" s="67"/>
      <c r="Z38" s="68"/>
      <c r="AA38" s="69">
        <v>4.55</v>
      </c>
    </row>
    <row r="39" spans="1:27" s="64" customFormat="1" ht="66.75" customHeight="1" x14ac:dyDescent="0.25">
      <c r="A39" s="55">
        <v>30</v>
      </c>
      <c r="B39" s="55" t="s">
        <v>26</v>
      </c>
      <c r="C39" s="55" t="s">
        <v>35</v>
      </c>
      <c r="D39" s="55">
        <v>15</v>
      </c>
      <c r="E39" s="57" t="s">
        <v>183</v>
      </c>
      <c r="F39" s="55" t="s">
        <v>110</v>
      </c>
      <c r="G39" s="55" t="s">
        <v>107</v>
      </c>
      <c r="H39" s="55" t="s">
        <v>109</v>
      </c>
      <c r="I39" s="56" t="s">
        <v>23</v>
      </c>
      <c r="J39" s="55" t="s">
        <v>111</v>
      </c>
      <c r="K39" s="55" t="s">
        <v>114</v>
      </c>
      <c r="L39" s="55" t="s">
        <v>129</v>
      </c>
      <c r="M39" s="58">
        <v>134.25</v>
      </c>
      <c r="N39" s="58">
        <v>138.71</v>
      </c>
      <c r="O39" s="59">
        <f t="shared" si="1"/>
        <v>2013.75</v>
      </c>
      <c r="P39" s="59"/>
      <c r="Q39" s="59">
        <v>1263.42</v>
      </c>
      <c r="R39" s="59">
        <f t="shared" si="0"/>
        <v>18951.300000000003</v>
      </c>
      <c r="S39" s="55" t="s">
        <v>108</v>
      </c>
      <c r="T39" s="55" t="s">
        <v>104</v>
      </c>
      <c r="U39" s="66"/>
      <c r="V39" s="57" t="s">
        <v>42</v>
      </c>
      <c r="W39" s="61" t="s">
        <v>99</v>
      </c>
      <c r="X39" s="67"/>
      <c r="Y39" s="67"/>
      <c r="Z39" s="68"/>
      <c r="AA39" s="69"/>
    </row>
    <row r="40" spans="1:27" s="64" customFormat="1" ht="66.75" customHeight="1" x14ac:dyDescent="0.25">
      <c r="A40" s="55">
        <v>31</v>
      </c>
      <c r="B40" s="55" t="s">
        <v>71</v>
      </c>
      <c r="C40" s="55" t="s">
        <v>35</v>
      </c>
      <c r="D40" s="55">
        <v>15</v>
      </c>
      <c r="E40" s="57" t="s">
        <v>151</v>
      </c>
      <c r="F40" s="55" t="s">
        <v>110</v>
      </c>
      <c r="G40" s="55" t="s">
        <v>118</v>
      </c>
      <c r="H40" s="55" t="s">
        <v>109</v>
      </c>
      <c r="I40" s="56" t="s">
        <v>23</v>
      </c>
      <c r="J40" s="55" t="s">
        <v>105</v>
      </c>
      <c r="K40" s="55" t="s">
        <v>114</v>
      </c>
      <c r="L40" s="55" t="s">
        <v>129</v>
      </c>
      <c r="M40" s="58">
        <v>80.2</v>
      </c>
      <c r="N40" s="58">
        <v>82.36</v>
      </c>
      <c r="O40" s="59">
        <f t="shared" si="1"/>
        <v>1203</v>
      </c>
      <c r="P40" s="59"/>
      <c r="Q40" s="59">
        <v>1021.49</v>
      </c>
      <c r="R40" s="59">
        <f t="shared" si="0"/>
        <v>15322.35</v>
      </c>
      <c r="S40" s="55" t="s">
        <v>108</v>
      </c>
      <c r="T40" s="55" t="s">
        <v>104</v>
      </c>
      <c r="U40" s="66"/>
      <c r="V40" s="57" t="s">
        <v>42</v>
      </c>
      <c r="W40" s="61" t="s">
        <v>99</v>
      </c>
      <c r="X40" s="67"/>
      <c r="Y40" s="67"/>
      <c r="Z40" s="68"/>
      <c r="AA40" s="69"/>
    </row>
    <row r="41" spans="1:27" s="64" customFormat="1" ht="66.75" customHeight="1" x14ac:dyDescent="0.25">
      <c r="A41" s="55">
        <v>32</v>
      </c>
      <c r="B41" s="55" t="s">
        <v>49</v>
      </c>
      <c r="C41" s="55" t="s">
        <v>70</v>
      </c>
      <c r="D41" s="55">
        <v>15</v>
      </c>
      <c r="E41" s="57" t="s">
        <v>180</v>
      </c>
      <c r="F41" s="55" t="s">
        <v>101</v>
      </c>
      <c r="G41" s="55" t="s">
        <v>101</v>
      </c>
      <c r="H41" s="55" t="s">
        <v>102</v>
      </c>
      <c r="I41" s="55" t="s">
        <v>24</v>
      </c>
      <c r="J41" s="55" t="s">
        <v>103</v>
      </c>
      <c r="K41" s="55" t="s">
        <v>114</v>
      </c>
      <c r="L41" s="55" t="s">
        <v>129</v>
      </c>
      <c r="M41" s="58">
        <v>98.73</v>
      </c>
      <c r="N41" s="59">
        <v>102.95</v>
      </c>
      <c r="O41" s="59">
        <f t="shared" si="1"/>
        <v>1480.95</v>
      </c>
      <c r="P41" s="59"/>
      <c r="Q41" s="59">
        <v>537.63</v>
      </c>
      <c r="R41" s="59">
        <f t="shared" si="0"/>
        <v>8064.45</v>
      </c>
      <c r="S41" s="55" t="s">
        <v>104</v>
      </c>
      <c r="T41" s="55" t="s">
        <v>113</v>
      </c>
      <c r="U41" s="66"/>
      <c r="V41" s="57" t="s">
        <v>42</v>
      </c>
      <c r="W41" s="61" t="s">
        <v>99</v>
      </c>
      <c r="X41" s="67"/>
      <c r="Y41" s="67"/>
      <c r="Z41" s="68"/>
      <c r="AA41" s="69"/>
    </row>
    <row r="42" spans="1:27" s="64" customFormat="1" ht="66.75" customHeight="1" x14ac:dyDescent="0.25">
      <c r="A42" s="55">
        <v>33</v>
      </c>
      <c r="B42" s="55" t="s">
        <v>51</v>
      </c>
      <c r="C42" s="55" t="s">
        <v>70</v>
      </c>
      <c r="D42" s="55">
        <v>15</v>
      </c>
      <c r="E42" s="57" t="s">
        <v>168</v>
      </c>
      <c r="F42" s="55" t="s">
        <v>101</v>
      </c>
      <c r="G42" s="55" t="s">
        <v>101</v>
      </c>
      <c r="H42" s="55" t="s">
        <v>109</v>
      </c>
      <c r="I42" s="56" t="s">
        <v>24</v>
      </c>
      <c r="J42" s="55" t="s">
        <v>105</v>
      </c>
      <c r="K42" s="55" t="s">
        <v>114</v>
      </c>
      <c r="L42" s="55" t="s">
        <v>129</v>
      </c>
      <c r="M42" s="58">
        <v>59.1</v>
      </c>
      <c r="N42" s="58">
        <v>61.55</v>
      </c>
      <c r="O42" s="59">
        <f t="shared" si="1"/>
        <v>886.5</v>
      </c>
      <c r="P42" s="59"/>
      <c r="Q42" s="59">
        <v>650.80999999999995</v>
      </c>
      <c r="R42" s="59">
        <f t="shared" si="0"/>
        <v>9762.15</v>
      </c>
      <c r="S42" s="55" t="s">
        <v>104</v>
      </c>
      <c r="T42" s="55" t="s">
        <v>104</v>
      </c>
      <c r="U42" s="66"/>
      <c r="V42" s="57" t="s">
        <v>42</v>
      </c>
      <c r="W42" s="61" t="s">
        <v>99</v>
      </c>
      <c r="X42" s="67"/>
      <c r="Y42" s="67"/>
      <c r="Z42" s="68"/>
      <c r="AA42" s="69"/>
    </row>
    <row r="43" spans="1:27" s="64" customFormat="1" ht="66.75" customHeight="1" x14ac:dyDescent="0.25">
      <c r="A43" s="55">
        <v>34</v>
      </c>
      <c r="B43" s="55" t="s">
        <v>72</v>
      </c>
      <c r="C43" s="55" t="s">
        <v>37</v>
      </c>
      <c r="D43" s="55">
        <v>3</v>
      </c>
      <c r="E43" s="57" t="s">
        <v>174</v>
      </c>
      <c r="F43" s="55" t="s">
        <v>101</v>
      </c>
      <c r="G43" s="55" t="s">
        <v>101</v>
      </c>
      <c r="H43" s="55" t="s">
        <v>109</v>
      </c>
      <c r="I43" s="56" t="s">
        <v>24</v>
      </c>
      <c r="J43" s="55" t="s">
        <v>103</v>
      </c>
      <c r="K43" s="55" t="s">
        <v>115</v>
      </c>
      <c r="L43" s="55" t="s">
        <v>129</v>
      </c>
      <c r="M43" s="58">
        <v>178.63</v>
      </c>
      <c r="N43" s="58">
        <v>183.23</v>
      </c>
      <c r="O43" s="59">
        <f t="shared" si="1"/>
        <v>535.89</v>
      </c>
      <c r="P43" s="59"/>
      <c r="Q43" s="59">
        <v>1129.01</v>
      </c>
      <c r="R43" s="59">
        <f t="shared" si="0"/>
        <v>3387.0299999999997</v>
      </c>
      <c r="S43" s="70" t="s">
        <v>117</v>
      </c>
      <c r="T43" s="65" t="s">
        <v>104</v>
      </c>
      <c r="U43" s="66"/>
      <c r="V43" s="57" t="s">
        <v>42</v>
      </c>
      <c r="W43" s="61" t="s">
        <v>99</v>
      </c>
      <c r="X43" s="67"/>
      <c r="Y43" s="67"/>
      <c r="Z43" s="68"/>
      <c r="AA43" s="69"/>
    </row>
    <row r="44" spans="1:27" s="64" customFormat="1" ht="66.75" customHeight="1" x14ac:dyDescent="0.25">
      <c r="A44" s="55">
        <v>35</v>
      </c>
      <c r="B44" s="55" t="s">
        <v>73</v>
      </c>
      <c r="C44" s="55" t="s">
        <v>37</v>
      </c>
      <c r="D44" s="55">
        <v>3</v>
      </c>
      <c r="E44" s="57" t="s">
        <v>178</v>
      </c>
      <c r="F44" s="55" t="s">
        <v>101</v>
      </c>
      <c r="G44" s="55" t="s">
        <v>101</v>
      </c>
      <c r="H44" s="55" t="s">
        <v>109</v>
      </c>
      <c r="I44" s="56" t="s">
        <v>24</v>
      </c>
      <c r="J44" s="55" t="s">
        <v>116</v>
      </c>
      <c r="K44" s="55" t="s">
        <v>115</v>
      </c>
      <c r="L44" s="55" t="s">
        <v>129</v>
      </c>
      <c r="M44" s="58">
        <v>144.31</v>
      </c>
      <c r="N44" s="58">
        <v>148.72</v>
      </c>
      <c r="O44" s="59">
        <f t="shared" si="1"/>
        <v>432.93</v>
      </c>
      <c r="P44" s="59"/>
      <c r="Q44" s="59">
        <v>940.84</v>
      </c>
      <c r="R44" s="59">
        <f t="shared" si="0"/>
        <v>2822.52</v>
      </c>
      <c r="S44" s="70" t="s">
        <v>117</v>
      </c>
      <c r="T44" s="65" t="s">
        <v>104</v>
      </c>
      <c r="U44" s="66"/>
      <c r="V44" s="57" t="s">
        <v>42</v>
      </c>
      <c r="W44" s="61" t="s">
        <v>99</v>
      </c>
      <c r="X44" s="67"/>
      <c r="Y44" s="67"/>
      <c r="Z44" s="68"/>
      <c r="AA44" s="69"/>
    </row>
    <row r="45" spans="1:27" s="64" customFormat="1" ht="66.75" customHeight="1" x14ac:dyDescent="0.25">
      <c r="A45" s="55">
        <v>36</v>
      </c>
      <c r="B45" s="55" t="s">
        <v>52</v>
      </c>
      <c r="C45" s="55" t="s">
        <v>37</v>
      </c>
      <c r="D45" s="55">
        <v>3</v>
      </c>
      <c r="E45" s="57" t="s">
        <v>164</v>
      </c>
      <c r="F45" s="55" t="s">
        <v>101</v>
      </c>
      <c r="G45" s="55" t="s">
        <v>101</v>
      </c>
      <c r="H45" s="55" t="s">
        <v>109</v>
      </c>
      <c r="I45" s="56" t="s">
        <v>24</v>
      </c>
      <c r="J45" s="55" t="s">
        <v>116</v>
      </c>
      <c r="K45" s="55" t="s">
        <v>115</v>
      </c>
      <c r="L45" s="55" t="s">
        <v>129</v>
      </c>
      <c r="M45" s="58">
        <v>144.15</v>
      </c>
      <c r="N45" s="58">
        <v>148.11000000000001</v>
      </c>
      <c r="O45" s="59">
        <f t="shared" si="1"/>
        <v>432.45000000000005</v>
      </c>
      <c r="P45" s="59"/>
      <c r="Q45" s="59">
        <v>940.84</v>
      </c>
      <c r="R45" s="59">
        <f t="shared" si="0"/>
        <v>2822.52</v>
      </c>
      <c r="S45" s="70" t="s">
        <v>117</v>
      </c>
      <c r="T45" s="65" t="s">
        <v>104</v>
      </c>
      <c r="U45" s="66"/>
      <c r="V45" s="57" t="s">
        <v>42</v>
      </c>
      <c r="W45" s="61" t="s">
        <v>99</v>
      </c>
      <c r="X45" s="67"/>
      <c r="Y45" s="67"/>
      <c r="Z45" s="68"/>
      <c r="AA45" s="69"/>
    </row>
    <row r="46" spans="1:27" s="64" customFormat="1" ht="66.75" customHeight="1" x14ac:dyDescent="0.25">
      <c r="A46" s="55">
        <v>37</v>
      </c>
      <c r="B46" s="55" t="s">
        <v>27</v>
      </c>
      <c r="C46" s="55" t="s">
        <v>37</v>
      </c>
      <c r="D46" s="55">
        <v>3</v>
      </c>
      <c r="E46" s="57" t="s">
        <v>179</v>
      </c>
      <c r="F46" s="55" t="s">
        <v>101</v>
      </c>
      <c r="G46" s="55" t="s">
        <v>101</v>
      </c>
      <c r="H46" s="55" t="s">
        <v>109</v>
      </c>
      <c r="I46" s="56" t="s">
        <v>24</v>
      </c>
      <c r="J46" s="55" t="s">
        <v>116</v>
      </c>
      <c r="K46" s="55" t="s">
        <v>115</v>
      </c>
      <c r="L46" s="55" t="s">
        <v>129</v>
      </c>
      <c r="M46" s="58">
        <v>143.29</v>
      </c>
      <c r="N46" s="58">
        <v>147.21</v>
      </c>
      <c r="O46" s="59">
        <f t="shared" si="1"/>
        <v>429.87</v>
      </c>
      <c r="P46" s="59"/>
      <c r="Q46" s="59">
        <v>940.84</v>
      </c>
      <c r="R46" s="59">
        <f t="shared" si="0"/>
        <v>2822.52</v>
      </c>
      <c r="S46" s="70" t="s">
        <v>117</v>
      </c>
      <c r="T46" s="65" t="s">
        <v>104</v>
      </c>
      <c r="U46" s="66"/>
      <c r="V46" s="57" t="s">
        <v>42</v>
      </c>
      <c r="W46" s="61" t="s">
        <v>99</v>
      </c>
      <c r="X46" s="67"/>
      <c r="Y46" s="67"/>
      <c r="Z46" s="68"/>
      <c r="AA46" s="69"/>
    </row>
    <row r="47" spans="1:27" s="64" customFormat="1" ht="66.75" customHeight="1" x14ac:dyDescent="0.25">
      <c r="A47" s="55">
        <v>38</v>
      </c>
      <c r="B47" s="55" t="s">
        <v>74</v>
      </c>
      <c r="C47" s="55" t="s">
        <v>65</v>
      </c>
      <c r="D47" s="55">
        <v>5</v>
      </c>
      <c r="E47" s="57" t="s">
        <v>161</v>
      </c>
      <c r="F47" s="55" t="s">
        <v>101</v>
      </c>
      <c r="G47" s="55" t="s">
        <v>101</v>
      </c>
      <c r="H47" s="55" t="s">
        <v>102</v>
      </c>
      <c r="I47" s="55" t="s">
        <v>24</v>
      </c>
      <c r="J47" s="55" t="s">
        <v>105</v>
      </c>
      <c r="K47" s="55" t="s">
        <v>114</v>
      </c>
      <c r="L47" s="55" t="s">
        <v>129</v>
      </c>
      <c r="M47" s="58">
        <v>16.04</v>
      </c>
      <c r="N47" s="58">
        <v>17.420000000000002</v>
      </c>
      <c r="O47" s="59">
        <f t="shared" si="1"/>
        <v>80.199999999999989</v>
      </c>
      <c r="P47" s="59"/>
      <c r="Q47" s="59">
        <v>501.95</v>
      </c>
      <c r="R47" s="59">
        <f t="shared" si="0"/>
        <v>2509.75</v>
      </c>
      <c r="S47" s="70" t="s">
        <v>104</v>
      </c>
      <c r="T47" s="65" t="s">
        <v>112</v>
      </c>
      <c r="U47" s="66">
        <f>0.025*D47</f>
        <v>0.125</v>
      </c>
      <c r="V47" s="57" t="s">
        <v>140</v>
      </c>
      <c r="W47" s="61" t="s">
        <v>99</v>
      </c>
      <c r="X47" s="67"/>
      <c r="Y47" s="67"/>
      <c r="Z47" s="68"/>
      <c r="AA47" s="69">
        <v>1.22</v>
      </c>
    </row>
    <row r="48" spans="1:27" s="64" customFormat="1" ht="66.75" customHeight="1" x14ac:dyDescent="0.25">
      <c r="A48" s="55">
        <v>39</v>
      </c>
      <c r="B48" s="55" t="s">
        <v>54</v>
      </c>
      <c r="C48" s="55" t="s">
        <v>65</v>
      </c>
      <c r="D48" s="55">
        <v>5</v>
      </c>
      <c r="E48" s="57" t="s">
        <v>160</v>
      </c>
      <c r="F48" s="55" t="s">
        <v>110</v>
      </c>
      <c r="G48" s="55" t="s">
        <v>110</v>
      </c>
      <c r="H48" s="55" t="s">
        <v>102</v>
      </c>
      <c r="I48" s="56" t="s">
        <v>24</v>
      </c>
      <c r="J48" s="55" t="s">
        <v>105</v>
      </c>
      <c r="K48" s="55" t="s">
        <v>114</v>
      </c>
      <c r="L48" s="55" t="s">
        <v>129</v>
      </c>
      <c r="M48" s="58">
        <v>16.149999999999999</v>
      </c>
      <c r="N48" s="58">
        <v>17.54</v>
      </c>
      <c r="O48" s="59">
        <f t="shared" si="1"/>
        <v>80.75</v>
      </c>
      <c r="P48" s="59"/>
      <c r="Q48" s="59">
        <v>561</v>
      </c>
      <c r="R48" s="59">
        <f t="shared" si="0"/>
        <v>2805</v>
      </c>
      <c r="S48" s="70" t="s">
        <v>104</v>
      </c>
      <c r="T48" s="65" t="s">
        <v>141</v>
      </c>
      <c r="U48" s="66">
        <f>0.025*D48</f>
        <v>0.125</v>
      </c>
      <c r="V48" s="57" t="s">
        <v>140</v>
      </c>
      <c r="W48" s="61" t="s">
        <v>99</v>
      </c>
      <c r="X48" s="67"/>
      <c r="Y48" s="67"/>
      <c r="Z48" s="68"/>
      <c r="AA48" s="69">
        <v>1.22</v>
      </c>
    </row>
    <row r="49" spans="1:28" s="64" customFormat="1" ht="66.75" customHeight="1" x14ac:dyDescent="0.25">
      <c r="A49" s="55">
        <v>40</v>
      </c>
      <c r="B49" s="55" t="s">
        <v>29</v>
      </c>
      <c r="C49" s="55" t="s">
        <v>38</v>
      </c>
      <c r="D49" s="55">
        <v>10</v>
      </c>
      <c r="E49" s="57" t="s">
        <v>156</v>
      </c>
      <c r="F49" s="55" t="s">
        <v>101</v>
      </c>
      <c r="G49" s="55" t="s">
        <v>101</v>
      </c>
      <c r="H49" s="55" t="s">
        <v>102</v>
      </c>
      <c r="I49" s="56" t="s">
        <v>24</v>
      </c>
      <c r="J49" s="55" t="s">
        <v>103</v>
      </c>
      <c r="K49" s="55" t="s">
        <v>114</v>
      </c>
      <c r="L49" s="55" t="s">
        <v>129</v>
      </c>
      <c r="M49" s="58">
        <v>65.88</v>
      </c>
      <c r="N49" s="58">
        <v>70.180000000000007</v>
      </c>
      <c r="O49" s="59">
        <f t="shared" si="1"/>
        <v>658.8</v>
      </c>
      <c r="P49" s="59"/>
      <c r="Q49" s="59">
        <v>505.85</v>
      </c>
      <c r="R49" s="59">
        <f t="shared" si="0"/>
        <v>5058.5</v>
      </c>
      <c r="S49" s="70" t="s">
        <v>104</v>
      </c>
      <c r="T49" s="65" t="s">
        <v>104</v>
      </c>
      <c r="U49" s="66"/>
      <c r="V49" s="57" t="s">
        <v>42</v>
      </c>
      <c r="W49" s="61" t="s">
        <v>99</v>
      </c>
      <c r="X49" s="67"/>
      <c r="Y49" s="67"/>
      <c r="Z49" s="68"/>
      <c r="AA49" s="69"/>
    </row>
    <row r="50" spans="1:28" s="64" customFormat="1" ht="66.75" customHeight="1" x14ac:dyDescent="0.25">
      <c r="A50" s="55">
        <v>41</v>
      </c>
      <c r="B50" s="55" t="s">
        <v>75</v>
      </c>
      <c r="C50" s="55" t="s">
        <v>38</v>
      </c>
      <c r="D50" s="55">
        <v>10</v>
      </c>
      <c r="E50" s="57" t="s">
        <v>147</v>
      </c>
      <c r="F50" s="55" t="s">
        <v>110</v>
      </c>
      <c r="G50" s="55" t="s">
        <v>110</v>
      </c>
      <c r="H50" s="55" t="s">
        <v>102</v>
      </c>
      <c r="I50" s="55" t="s">
        <v>24</v>
      </c>
      <c r="J50" s="55" t="s">
        <v>105</v>
      </c>
      <c r="K50" s="55" t="s">
        <v>114</v>
      </c>
      <c r="L50" s="55" t="s">
        <v>129</v>
      </c>
      <c r="M50" s="58">
        <v>28.73</v>
      </c>
      <c r="N50" s="58">
        <v>30.1</v>
      </c>
      <c r="O50" s="59">
        <f t="shared" si="1"/>
        <v>287.3</v>
      </c>
      <c r="P50" s="59"/>
      <c r="Q50" s="59">
        <v>505.85</v>
      </c>
      <c r="R50" s="59">
        <f t="shared" si="0"/>
        <v>5058.5</v>
      </c>
      <c r="S50" s="70" t="s">
        <v>104</v>
      </c>
      <c r="T50" s="65" t="s">
        <v>104</v>
      </c>
      <c r="U50" s="66"/>
      <c r="V50" s="57" t="s">
        <v>42</v>
      </c>
      <c r="W50" s="61" t="s">
        <v>99</v>
      </c>
      <c r="X50" s="67"/>
      <c r="Y50" s="67"/>
      <c r="Z50" s="68"/>
      <c r="AA50" s="69"/>
    </row>
    <row r="51" spans="1:28" s="64" customFormat="1" ht="66.75" customHeight="1" x14ac:dyDescent="0.25">
      <c r="A51" s="55">
        <v>42</v>
      </c>
      <c r="B51" s="55" t="s">
        <v>57</v>
      </c>
      <c r="C51" s="55" t="s">
        <v>67</v>
      </c>
      <c r="D51" s="55">
        <v>10</v>
      </c>
      <c r="E51" s="57" t="s">
        <v>154</v>
      </c>
      <c r="F51" s="55" t="s">
        <v>101</v>
      </c>
      <c r="G51" s="55" t="s">
        <v>107</v>
      </c>
      <c r="H51" s="55" t="s">
        <v>102</v>
      </c>
      <c r="I51" s="56" t="s">
        <v>23</v>
      </c>
      <c r="J51" s="55" t="s">
        <v>103</v>
      </c>
      <c r="K51" s="55" t="s">
        <v>114</v>
      </c>
      <c r="L51" s="55" t="s">
        <v>129</v>
      </c>
      <c r="M51" s="58">
        <v>107.77</v>
      </c>
      <c r="N51" s="58">
        <v>112.16</v>
      </c>
      <c r="O51" s="59">
        <f t="shared" si="1"/>
        <v>1077.7</v>
      </c>
      <c r="P51" s="59"/>
      <c r="Q51" s="59">
        <v>928.63</v>
      </c>
      <c r="R51" s="59">
        <f t="shared" si="0"/>
        <v>9286.2999999999993</v>
      </c>
      <c r="S51" s="70" t="s">
        <v>108</v>
      </c>
      <c r="T51" s="65" t="s">
        <v>113</v>
      </c>
      <c r="U51" s="66"/>
      <c r="V51" s="57" t="s">
        <v>42</v>
      </c>
      <c r="W51" s="61" t="s">
        <v>99</v>
      </c>
      <c r="X51" s="67"/>
      <c r="Y51" s="67"/>
      <c r="Z51" s="68"/>
      <c r="AA51" s="69"/>
    </row>
    <row r="52" spans="1:28" s="64" customFormat="1" ht="66.75" customHeight="1" x14ac:dyDescent="0.25">
      <c r="A52" s="55">
        <v>43</v>
      </c>
      <c r="B52" s="55" t="s">
        <v>76</v>
      </c>
      <c r="C52" s="55" t="s">
        <v>67</v>
      </c>
      <c r="D52" s="55">
        <v>3</v>
      </c>
      <c r="E52" s="57" t="s">
        <v>166</v>
      </c>
      <c r="F52" s="55" t="s">
        <v>110</v>
      </c>
      <c r="G52" s="55" t="s">
        <v>118</v>
      </c>
      <c r="H52" s="55" t="s">
        <v>102</v>
      </c>
      <c r="I52" s="55" t="s">
        <v>23</v>
      </c>
      <c r="J52" s="55" t="s">
        <v>111</v>
      </c>
      <c r="K52" s="55" t="s">
        <v>114</v>
      </c>
      <c r="L52" s="55" t="s">
        <v>129</v>
      </c>
      <c r="M52" s="58">
        <v>108.44</v>
      </c>
      <c r="N52" s="58">
        <v>112.86</v>
      </c>
      <c r="O52" s="59">
        <f t="shared" si="1"/>
        <v>325.32</v>
      </c>
      <c r="P52" s="59"/>
      <c r="Q52" s="59">
        <v>1577.48</v>
      </c>
      <c r="R52" s="59">
        <f t="shared" si="0"/>
        <v>4732.4400000000005</v>
      </c>
      <c r="S52" s="70" t="s">
        <v>104</v>
      </c>
      <c r="T52" s="65" t="s">
        <v>165</v>
      </c>
      <c r="U52" s="66"/>
      <c r="V52" s="57" t="s">
        <v>140</v>
      </c>
      <c r="W52" s="61" t="s">
        <v>99</v>
      </c>
      <c r="X52" s="67"/>
      <c r="Y52" s="67"/>
      <c r="Z52" s="68"/>
      <c r="AA52" s="69">
        <v>4.55</v>
      </c>
    </row>
    <row r="53" spans="1:28" s="64" customFormat="1" ht="66.75" customHeight="1" x14ac:dyDescent="0.25">
      <c r="A53" s="55">
        <v>44</v>
      </c>
      <c r="B53" s="55" t="s">
        <v>56</v>
      </c>
      <c r="C53" s="55" t="s">
        <v>69</v>
      </c>
      <c r="D53" s="55">
        <v>10</v>
      </c>
      <c r="E53" s="57" t="s">
        <v>171</v>
      </c>
      <c r="F53" s="55" t="s">
        <v>110</v>
      </c>
      <c r="G53" s="55" t="s">
        <v>101</v>
      </c>
      <c r="H53" s="55" t="s">
        <v>102</v>
      </c>
      <c r="I53" s="56" t="s">
        <v>24</v>
      </c>
      <c r="J53" s="55" t="s">
        <v>111</v>
      </c>
      <c r="K53" s="55" t="s">
        <v>114</v>
      </c>
      <c r="L53" s="55" t="s">
        <v>129</v>
      </c>
      <c r="M53" s="58">
        <v>78.180000000000007</v>
      </c>
      <c r="N53" s="58">
        <v>82.45</v>
      </c>
      <c r="O53" s="59">
        <f t="shared" si="1"/>
        <v>781.80000000000007</v>
      </c>
      <c r="P53" s="59"/>
      <c r="Q53" s="59">
        <v>483.86</v>
      </c>
      <c r="R53" s="59">
        <f t="shared" si="0"/>
        <v>4838.6000000000004</v>
      </c>
      <c r="S53" s="70" t="s">
        <v>108</v>
      </c>
      <c r="T53" s="65" t="s">
        <v>104</v>
      </c>
      <c r="U53" s="66"/>
      <c r="V53" s="57" t="s">
        <v>42</v>
      </c>
      <c r="W53" s="61" t="s">
        <v>99</v>
      </c>
      <c r="X53" s="67"/>
      <c r="Y53" s="67"/>
      <c r="Z53" s="68"/>
      <c r="AA53" s="69"/>
    </row>
    <row r="54" spans="1:28" s="64" customFormat="1" ht="66.75" customHeight="1" x14ac:dyDescent="0.25">
      <c r="A54" s="55">
        <v>45</v>
      </c>
      <c r="B54" s="55" t="s">
        <v>63</v>
      </c>
      <c r="C54" s="55" t="s">
        <v>35</v>
      </c>
      <c r="D54" s="55">
        <v>10</v>
      </c>
      <c r="E54" s="57" t="s">
        <v>186</v>
      </c>
      <c r="F54" s="55" t="s">
        <v>101</v>
      </c>
      <c r="G54" s="55" t="s">
        <v>101</v>
      </c>
      <c r="H54" s="55" t="s">
        <v>102</v>
      </c>
      <c r="I54" s="56" t="s">
        <v>23</v>
      </c>
      <c r="J54" s="55" t="s">
        <v>103</v>
      </c>
      <c r="K54" s="55" t="s">
        <v>114</v>
      </c>
      <c r="L54" s="55" t="s">
        <v>129</v>
      </c>
      <c r="M54" s="58">
        <v>63.45</v>
      </c>
      <c r="N54" s="58">
        <v>67.760000000000005</v>
      </c>
      <c r="O54" s="59">
        <f t="shared" si="1"/>
        <v>634.5</v>
      </c>
      <c r="P54" s="59"/>
      <c r="Q54" s="59">
        <v>792.29</v>
      </c>
      <c r="R54" s="59">
        <f t="shared" si="0"/>
        <v>7922.9</v>
      </c>
      <c r="S54" s="70" t="s">
        <v>108</v>
      </c>
      <c r="T54" s="65" t="s">
        <v>104</v>
      </c>
      <c r="U54" s="66"/>
      <c r="V54" s="57" t="s">
        <v>42</v>
      </c>
      <c r="W54" s="61" t="s">
        <v>99</v>
      </c>
      <c r="X54" s="67"/>
      <c r="Y54" s="67"/>
      <c r="Z54" s="68"/>
      <c r="AA54" s="69"/>
    </row>
    <row r="55" spans="1:28" s="64" customFormat="1" ht="66.75" customHeight="1" x14ac:dyDescent="0.25">
      <c r="A55" s="55">
        <v>46</v>
      </c>
      <c r="B55" s="55" t="s">
        <v>77</v>
      </c>
      <c r="C55" s="48" t="s">
        <v>65</v>
      </c>
      <c r="D55" s="55">
        <v>3</v>
      </c>
      <c r="E55" s="57" t="s">
        <v>177</v>
      </c>
      <c r="F55" s="55" t="s">
        <v>101</v>
      </c>
      <c r="G55" s="55" t="s">
        <v>101</v>
      </c>
      <c r="H55" s="55" t="s">
        <v>102</v>
      </c>
      <c r="I55" s="55" t="s">
        <v>24</v>
      </c>
      <c r="J55" s="55" t="s">
        <v>105</v>
      </c>
      <c r="K55" s="55" t="s">
        <v>114</v>
      </c>
      <c r="L55" s="55" t="s">
        <v>129</v>
      </c>
      <c r="M55" s="58">
        <v>16.43</v>
      </c>
      <c r="N55" s="58">
        <v>172.97</v>
      </c>
      <c r="O55" s="59">
        <f t="shared" si="1"/>
        <v>49.29</v>
      </c>
      <c r="P55" s="59"/>
      <c r="Q55" s="59">
        <v>612.22</v>
      </c>
      <c r="R55" s="59">
        <f t="shared" si="0"/>
        <v>1836.66</v>
      </c>
      <c r="S55" s="70" t="s">
        <v>104</v>
      </c>
      <c r="T55" s="65" t="s">
        <v>104</v>
      </c>
      <c r="U55" s="66"/>
      <c r="V55" s="57" t="s">
        <v>123</v>
      </c>
      <c r="W55" s="61" t="s">
        <v>99</v>
      </c>
      <c r="X55" s="67"/>
      <c r="Y55" s="67"/>
      <c r="Z55" s="68"/>
      <c r="AA55" s="69"/>
    </row>
    <row r="56" spans="1:28" s="64" customFormat="1" ht="66.75" customHeight="1" x14ac:dyDescent="0.25">
      <c r="A56" s="55">
        <v>47</v>
      </c>
      <c r="B56" s="55" t="s">
        <v>53</v>
      </c>
      <c r="C56" s="48" t="s">
        <v>65</v>
      </c>
      <c r="D56" s="55">
        <v>3</v>
      </c>
      <c r="E56" s="57" t="s">
        <v>176</v>
      </c>
      <c r="F56" s="55" t="s">
        <v>110</v>
      </c>
      <c r="G56" s="55" t="s">
        <v>101</v>
      </c>
      <c r="H56" s="55" t="s">
        <v>102</v>
      </c>
      <c r="I56" s="56" t="s">
        <v>24</v>
      </c>
      <c r="J56" s="55" t="s">
        <v>105</v>
      </c>
      <c r="K56" s="55" t="s">
        <v>114</v>
      </c>
      <c r="L56" s="55" t="s">
        <v>129</v>
      </c>
      <c r="M56" s="58">
        <v>16.329999999999998</v>
      </c>
      <c r="N56" s="58">
        <v>157.06</v>
      </c>
      <c r="O56" s="59">
        <f t="shared" si="1"/>
        <v>48.989999999999995</v>
      </c>
      <c r="P56" s="59"/>
      <c r="Q56" s="59">
        <v>577.24</v>
      </c>
      <c r="R56" s="59">
        <f t="shared" si="0"/>
        <v>1731.72</v>
      </c>
      <c r="S56" s="70" t="s">
        <v>104</v>
      </c>
      <c r="T56" s="65" t="s">
        <v>104</v>
      </c>
      <c r="U56" s="66"/>
      <c r="V56" s="57" t="s">
        <v>175</v>
      </c>
      <c r="W56" s="61" t="s">
        <v>99</v>
      </c>
      <c r="X56" s="67"/>
      <c r="Y56" s="67"/>
      <c r="Z56" s="68"/>
      <c r="AA56" s="69"/>
    </row>
    <row r="57" spans="1:28" s="64" customFormat="1" ht="66.75" customHeight="1" x14ac:dyDescent="0.25">
      <c r="A57" s="55">
        <v>48</v>
      </c>
      <c r="B57" s="55" t="s">
        <v>55</v>
      </c>
      <c r="C57" s="55" t="s">
        <v>38</v>
      </c>
      <c r="D57" s="55">
        <v>5</v>
      </c>
      <c r="E57" s="57" t="s">
        <v>169</v>
      </c>
      <c r="F57" s="55" t="s">
        <v>110</v>
      </c>
      <c r="G57" s="55" t="s">
        <v>118</v>
      </c>
      <c r="H57" s="55" t="s">
        <v>109</v>
      </c>
      <c r="I57" s="56" t="s">
        <v>23</v>
      </c>
      <c r="J57" s="55" t="s">
        <v>105</v>
      </c>
      <c r="K57" s="55" t="s">
        <v>114</v>
      </c>
      <c r="L57" s="55" t="s">
        <v>129</v>
      </c>
      <c r="M57" s="58">
        <v>74.64</v>
      </c>
      <c r="N57" s="58">
        <v>76.98</v>
      </c>
      <c r="O57" s="59">
        <f t="shared" si="1"/>
        <v>373.2</v>
      </c>
      <c r="P57" s="59"/>
      <c r="Q57" s="59">
        <v>962.07</v>
      </c>
      <c r="R57" s="59">
        <f t="shared" si="0"/>
        <v>4810.3500000000004</v>
      </c>
      <c r="S57" s="55" t="s">
        <v>108</v>
      </c>
      <c r="T57" s="55" t="s">
        <v>104</v>
      </c>
      <c r="U57" s="66"/>
      <c r="V57" s="57" t="s">
        <v>42</v>
      </c>
      <c r="W57" s="61" t="s">
        <v>99</v>
      </c>
      <c r="X57" s="67"/>
      <c r="Y57" s="67"/>
      <c r="Z57" s="68"/>
      <c r="AA57" s="69"/>
    </row>
    <row r="58" spans="1:28" s="64" customFormat="1" ht="66.75" customHeight="1" x14ac:dyDescent="0.25">
      <c r="A58" s="55">
        <v>49</v>
      </c>
      <c r="B58" s="55" t="s">
        <v>78</v>
      </c>
      <c r="C58" s="55" t="s">
        <v>97</v>
      </c>
      <c r="D58" s="55">
        <v>5</v>
      </c>
      <c r="E58" s="57" t="s">
        <v>146</v>
      </c>
      <c r="F58" s="55" t="s">
        <v>110</v>
      </c>
      <c r="G58" s="55" t="s">
        <v>101</v>
      </c>
      <c r="H58" s="55" t="s">
        <v>102</v>
      </c>
      <c r="I58" s="55" t="s">
        <v>24</v>
      </c>
      <c r="J58" s="55" t="s">
        <v>111</v>
      </c>
      <c r="K58" s="55" t="s">
        <v>114</v>
      </c>
      <c r="L58" s="55" t="s">
        <v>129</v>
      </c>
      <c r="M58" s="58">
        <v>71.87</v>
      </c>
      <c r="N58" s="58">
        <v>76.19</v>
      </c>
      <c r="O58" s="59">
        <f t="shared" si="1"/>
        <v>359.35</v>
      </c>
      <c r="P58" s="59"/>
      <c r="Q58" s="59">
        <v>537.63</v>
      </c>
      <c r="R58" s="59">
        <f t="shared" si="0"/>
        <v>2688.15</v>
      </c>
      <c r="S58" s="55" t="s">
        <v>108</v>
      </c>
      <c r="T58" s="65" t="s">
        <v>113</v>
      </c>
      <c r="U58" s="66"/>
      <c r="V58" s="57" t="s">
        <v>42</v>
      </c>
      <c r="W58" s="61" t="s">
        <v>99</v>
      </c>
      <c r="X58" s="67"/>
      <c r="Y58" s="67"/>
      <c r="Z58" s="68"/>
      <c r="AA58" s="69"/>
    </row>
    <row r="59" spans="1:28" s="64" customFormat="1" ht="66.75" customHeight="1" x14ac:dyDescent="0.25">
      <c r="A59" s="55">
        <v>50</v>
      </c>
      <c r="B59" s="55" t="s">
        <v>30</v>
      </c>
      <c r="C59" s="55" t="s">
        <v>36</v>
      </c>
      <c r="D59" s="55">
        <v>5</v>
      </c>
      <c r="E59" s="57" t="s">
        <v>185</v>
      </c>
      <c r="F59" s="55" t="s">
        <v>101</v>
      </c>
      <c r="G59" s="55" t="s">
        <v>107</v>
      </c>
      <c r="H59" s="55" t="s">
        <v>102</v>
      </c>
      <c r="I59" s="56" t="s">
        <v>23</v>
      </c>
      <c r="J59" s="55" t="s">
        <v>103</v>
      </c>
      <c r="K59" s="55" t="s">
        <v>114</v>
      </c>
      <c r="L59" s="55" t="s">
        <v>129</v>
      </c>
      <c r="M59" s="58">
        <v>82.41</v>
      </c>
      <c r="N59" s="58">
        <v>86.81</v>
      </c>
      <c r="O59" s="59">
        <f t="shared" si="1"/>
        <v>412.04999999999995</v>
      </c>
      <c r="P59" s="59"/>
      <c r="Q59" s="59">
        <v>1129.01</v>
      </c>
      <c r="R59" s="59">
        <f t="shared" si="0"/>
        <v>5645.05</v>
      </c>
      <c r="S59" s="55" t="s">
        <v>108</v>
      </c>
      <c r="T59" s="55" t="s">
        <v>119</v>
      </c>
      <c r="U59" s="71">
        <f>0.04*D59</f>
        <v>0.2</v>
      </c>
      <c r="V59" s="57" t="s">
        <v>184</v>
      </c>
      <c r="W59" s="61" t="s">
        <v>99</v>
      </c>
      <c r="X59" s="67"/>
      <c r="Y59" s="67"/>
      <c r="Z59" s="68"/>
      <c r="AA59" s="69"/>
      <c r="AB59" s="38">
        <v>4.55</v>
      </c>
    </row>
    <row r="60" spans="1:28" s="64" customFormat="1" ht="66.75" customHeight="1" x14ac:dyDescent="0.25">
      <c r="A60" s="55">
        <v>51</v>
      </c>
      <c r="B60" s="55" t="s">
        <v>79</v>
      </c>
      <c r="C60" s="55" t="s">
        <v>66</v>
      </c>
      <c r="D60" s="55">
        <v>5</v>
      </c>
      <c r="E60" s="57" t="s">
        <v>150</v>
      </c>
      <c r="F60" s="55" t="s">
        <v>110</v>
      </c>
      <c r="G60" s="55" t="s">
        <v>118</v>
      </c>
      <c r="H60" s="55" t="s">
        <v>102</v>
      </c>
      <c r="I60" s="55" t="s">
        <v>23</v>
      </c>
      <c r="J60" s="55" t="s">
        <v>105</v>
      </c>
      <c r="K60" s="55" t="s">
        <v>114</v>
      </c>
      <c r="L60" s="55" t="s">
        <v>129</v>
      </c>
      <c r="M60" s="58">
        <v>44.57</v>
      </c>
      <c r="N60" s="58">
        <v>46.11</v>
      </c>
      <c r="O60" s="59">
        <f t="shared" si="1"/>
        <v>222.85</v>
      </c>
      <c r="P60" s="59"/>
      <c r="Q60" s="59">
        <v>887.08</v>
      </c>
      <c r="R60" s="59">
        <f t="shared" si="0"/>
        <v>4435.4000000000005</v>
      </c>
      <c r="S60" s="55" t="s">
        <v>108</v>
      </c>
      <c r="T60" s="55" t="s">
        <v>104</v>
      </c>
      <c r="U60" s="66"/>
      <c r="V60" s="57" t="s">
        <v>42</v>
      </c>
      <c r="W60" s="61" t="s">
        <v>99</v>
      </c>
      <c r="X60" s="67"/>
      <c r="Y60" s="67"/>
      <c r="Z60" s="68"/>
      <c r="AA60" s="69"/>
    </row>
    <row r="61" spans="1:28" s="64" customFormat="1" ht="66.75" customHeight="1" x14ac:dyDescent="0.25">
      <c r="A61" s="55">
        <v>52</v>
      </c>
      <c r="B61" s="55" t="s">
        <v>80</v>
      </c>
      <c r="C61" s="55" t="s">
        <v>91</v>
      </c>
      <c r="D61" s="55">
        <v>3</v>
      </c>
      <c r="E61" s="57" t="s">
        <v>181</v>
      </c>
      <c r="F61" s="55" t="s">
        <v>110</v>
      </c>
      <c r="G61" s="55" t="s">
        <v>118</v>
      </c>
      <c r="H61" s="55" t="s">
        <v>102</v>
      </c>
      <c r="I61" s="55" t="s">
        <v>24</v>
      </c>
      <c r="J61" s="55" t="s">
        <v>111</v>
      </c>
      <c r="K61" s="55" t="s">
        <v>114</v>
      </c>
      <c r="L61" s="55" t="s">
        <v>129</v>
      </c>
      <c r="M61" s="58">
        <v>75.36</v>
      </c>
      <c r="N61" s="58">
        <v>79.67</v>
      </c>
      <c r="O61" s="59">
        <f t="shared" si="1"/>
        <v>226.07999999999998</v>
      </c>
      <c r="P61" s="59"/>
      <c r="Q61" s="59">
        <v>905.47</v>
      </c>
      <c r="R61" s="59">
        <f t="shared" si="0"/>
        <v>2716.41</v>
      </c>
      <c r="S61" s="70" t="s">
        <v>124</v>
      </c>
      <c r="T61" s="65" t="s">
        <v>125</v>
      </c>
      <c r="U61" s="73">
        <f>0.056*D61</f>
        <v>0.16800000000000001</v>
      </c>
      <c r="V61" s="57" t="s">
        <v>139</v>
      </c>
      <c r="W61" s="61" t="s">
        <v>99</v>
      </c>
      <c r="X61" s="67"/>
      <c r="Y61" s="67"/>
      <c r="Z61" s="68"/>
      <c r="AA61" s="69">
        <v>4.5999999999999996</v>
      </c>
    </row>
    <row r="62" spans="1:28" s="64" customFormat="1" ht="66.75" customHeight="1" x14ac:dyDescent="0.25">
      <c r="A62" s="55">
        <v>53</v>
      </c>
      <c r="B62" s="55" t="s">
        <v>81</v>
      </c>
      <c r="C62" s="55" t="s">
        <v>96</v>
      </c>
      <c r="D62" s="55">
        <v>3</v>
      </c>
      <c r="E62" s="57" t="s">
        <v>159</v>
      </c>
      <c r="F62" s="55" t="s">
        <v>101</v>
      </c>
      <c r="G62" s="55" t="s">
        <v>107</v>
      </c>
      <c r="H62" s="55" t="s">
        <v>109</v>
      </c>
      <c r="I62" s="55" t="s">
        <v>23</v>
      </c>
      <c r="J62" s="55" t="s">
        <v>158</v>
      </c>
      <c r="K62" s="55" t="s">
        <v>114</v>
      </c>
      <c r="L62" s="55" t="s">
        <v>129</v>
      </c>
      <c r="M62" s="58">
        <v>152.58000000000001</v>
      </c>
      <c r="N62" s="58">
        <v>157.19</v>
      </c>
      <c r="O62" s="59">
        <f t="shared" si="1"/>
        <v>457.74</v>
      </c>
      <c r="P62" s="59"/>
      <c r="Q62" s="59">
        <v>1505.35</v>
      </c>
      <c r="R62" s="59">
        <f t="shared" si="0"/>
        <v>4516.0499999999993</v>
      </c>
      <c r="S62" s="55" t="s">
        <v>126</v>
      </c>
      <c r="T62" s="55" t="s">
        <v>104</v>
      </c>
      <c r="U62" s="66"/>
      <c r="V62" s="57" t="s">
        <v>42</v>
      </c>
      <c r="W62" s="61" t="s">
        <v>99</v>
      </c>
      <c r="X62" s="67"/>
      <c r="Y62" s="67"/>
      <c r="Z62" s="68"/>
      <c r="AA62" s="69"/>
    </row>
    <row r="63" spans="1:28" s="64" customFormat="1" ht="66.75" customHeight="1" x14ac:dyDescent="0.25">
      <c r="A63" s="55">
        <v>54</v>
      </c>
      <c r="B63" s="55" t="s">
        <v>61</v>
      </c>
      <c r="C63" s="55" t="s">
        <v>39</v>
      </c>
      <c r="D63" s="55">
        <v>10</v>
      </c>
      <c r="E63" s="57" t="s">
        <v>167</v>
      </c>
      <c r="F63" s="55" t="s">
        <v>110</v>
      </c>
      <c r="G63" s="55" t="s">
        <v>118</v>
      </c>
      <c r="H63" s="55" t="s">
        <v>109</v>
      </c>
      <c r="I63" s="56" t="s">
        <v>23</v>
      </c>
      <c r="J63" s="55" t="s">
        <v>105</v>
      </c>
      <c r="K63" s="55" t="s">
        <v>114</v>
      </c>
      <c r="L63" s="55" t="s">
        <v>129</v>
      </c>
      <c r="M63" s="58">
        <v>86.17</v>
      </c>
      <c r="N63" s="58">
        <v>88.55</v>
      </c>
      <c r="O63" s="59">
        <f t="shared" si="1"/>
        <v>861.7</v>
      </c>
      <c r="P63" s="59"/>
      <c r="Q63" s="59">
        <v>620.27</v>
      </c>
      <c r="R63" s="59">
        <f t="shared" si="0"/>
        <v>6202.7</v>
      </c>
      <c r="S63" s="55" t="s">
        <v>108</v>
      </c>
      <c r="T63" s="55" t="s">
        <v>104</v>
      </c>
      <c r="U63" s="66"/>
      <c r="V63" s="57" t="s">
        <v>42</v>
      </c>
      <c r="W63" s="61" t="s">
        <v>99</v>
      </c>
      <c r="X63" s="67"/>
      <c r="Y63" s="67"/>
      <c r="Z63" s="68"/>
      <c r="AA63" s="69"/>
    </row>
    <row r="64" spans="1:28" s="64" customFormat="1" ht="66.75" customHeight="1" x14ac:dyDescent="0.25">
      <c r="A64" s="55">
        <v>55</v>
      </c>
      <c r="B64" s="55" t="s">
        <v>82</v>
      </c>
      <c r="C64" s="55" t="s">
        <v>39</v>
      </c>
      <c r="D64" s="55">
        <v>10</v>
      </c>
      <c r="E64" s="57" t="s">
        <v>152</v>
      </c>
      <c r="F64" s="55" t="s">
        <v>101</v>
      </c>
      <c r="G64" s="55" t="s">
        <v>107</v>
      </c>
      <c r="H64" s="55" t="s">
        <v>109</v>
      </c>
      <c r="I64" s="55" t="s">
        <v>23</v>
      </c>
      <c r="J64" s="55" t="s">
        <v>105</v>
      </c>
      <c r="K64" s="55" t="s">
        <v>114</v>
      </c>
      <c r="L64" s="55" t="s">
        <v>129</v>
      </c>
      <c r="M64" s="58">
        <v>86.29</v>
      </c>
      <c r="N64" s="58">
        <v>88.85</v>
      </c>
      <c r="O64" s="59">
        <f t="shared" si="1"/>
        <v>862.90000000000009</v>
      </c>
      <c r="P64" s="59"/>
      <c r="Q64" s="59">
        <v>622.51</v>
      </c>
      <c r="R64" s="59">
        <f t="shared" si="0"/>
        <v>6225.1</v>
      </c>
      <c r="S64" s="55" t="s">
        <v>108</v>
      </c>
      <c r="T64" s="55" t="s">
        <v>104</v>
      </c>
      <c r="U64" s="66"/>
      <c r="V64" s="57" t="s">
        <v>42</v>
      </c>
      <c r="W64" s="61" t="s">
        <v>99</v>
      </c>
      <c r="X64" s="67"/>
      <c r="Y64" s="67"/>
      <c r="Z64" s="68"/>
      <c r="AA64" s="69"/>
    </row>
    <row r="65" spans="1:27" s="64" customFormat="1" ht="66.75" customHeight="1" x14ac:dyDescent="0.25">
      <c r="A65" s="55">
        <v>56</v>
      </c>
      <c r="B65" s="55" t="s">
        <v>31</v>
      </c>
      <c r="C65" s="55" t="s">
        <v>39</v>
      </c>
      <c r="D65" s="55">
        <v>10</v>
      </c>
      <c r="E65" s="57" t="s">
        <v>163</v>
      </c>
      <c r="F65" s="55" t="s">
        <v>101</v>
      </c>
      <c r="G65" s="55" t="s">
        <v>101</v>
      </c>
      <c r="H65" s="55" t="s">
        <v>109</v>
      </c>
      <c r="I65" s="56" t="s">
        <v>24</v>
      </c>
      <c r="J65" s="55" t="s">
        <v>105</v>
      </c>
      <c r="K65" s="55" t="s">
        <v>114</v>
      </c>
      <c r="L65" s="55" t="s">
        <v>129</v>
      </c>
      <c r="M65" s="58">
        <v>66.040000000000006</v>
      </c>
      <c r="N65" s="58">
        <v>86.47</v>
      </c>
      <c r="O65" s="59">
        <f t="shared" si="1"/>
        <v>660.40000000000009</v>
      </c>
      <c r="P65" s="59"/>
      <c r="Q65" s="59">
        <v>449.65</v>
      </c>
      <c r="R65" s="59">
        <f t="shared" si="0"/>
        <v>4496.5</v>
      </c>
      <c r="S65" s="55" t="s">
        <v>108</v>
      </c>
      <c r="T65" s="55" t="s">
        <v>104</v>
      </c>
      <c r="U65" s="66"/>
      <c r="V65" s="57" t="s">
        <v>162</v>
      </c>
      <c r="W65" s="61" t="s">
        <v>99</v>
      </c>
      <c r="X65" s="67"/>
      <c r="Y65" s="67"/>
      <c r="Z65" s="68"/>
      <c r="AA65" s="69"/>
    </row>
    <row r="66" spans="1:27" s="64" customFormat="1" ht="66.75" customHeight="1" x14ac:dyDescent="0.25">
      <c r="A66" s="55">
        <v>57</v>
      </c>
      <c r="B66" s="55" t="s">
        <v>32</v>
      </c>
      <c r="C66" s="55" t="s">
        <v>40</v>
      </c>
      <c r="D66" s="55">
        <v>10</v>
      </c>
      <c r="E66" s="57" t="s">
        <v>170</v>
      </c>
      <c r="F66" s="55" t="s">
        <v>101</v>
      </c>
      <c r="G66" s="55" t="s">
        <v>101</v>
      </c>
      <c r="H66" s="55" t="s">
        <v>109</v>
      </c>
      <c r="I66" s="56" t="s">
        <v>24</v>
      </c>
      <c r="J66" s="55" t="s">
        <v>105</v>
      </c>
      <c r="K66" s="55" t="s">
        <v>114</v>
      </c>
      <c r="L66" s="55" t="s">
        <v>129</v>
      </c>
      <c r="M66" s="58">
        <v>82.58</v>
      </c>
      <c r="N66" s="58">
        <v>101.99</v>
      </c>
      <c r="O66" s="59">
        <f t="shared" si="1"/>
        <v>825.8</v>
      </c>
      <c r="P66" s="59"/>
      <c r="Q66" s="59">
        <v>591.39</v>
      </c>
      <c r="R66" s="59">
        <f t="shared" si="0"/>
        <v>5913.9</v>
      </c>
      <c r="S66" s="55" t="s">
        <v>120</v>
      </c>
      <c r="T66" s="55" t="s">
        <v>104</v>
      </c>
      <c r="U66" s="66"/>
      <c r="V66" s="57" t="s">
        <v>121</v>
      </c>
      <c r="W66" s="61" t="s">
        <v>99</v>
      </c>
      <c r="X66" s="67"/>
      <c r="Y66" s="67"/>
      <c r="Z66" s="68"/>
      <c r="AA66" s="69"/>
    </row>
    <row r="67" spans="1:27" s="64" customFormat="1" ht="66.75" customHeight="1" x14ac:dyDescent="0.25">
      <c r="A67" s="55">
        <v>58</v>
      </c>
      <c r="B67" s="55" t="s">
        <v>83</v>
      </c>
      <c r="C67" s="55" t="s">
        <v>92</v>
      </c>
      <c r="D67" s="55">
        <v>10</v>
      </c>
      <c r="E67" s="57" t="s">
        <v>153</v>
      </c>
      <c r="F67" s="55" t="s">
        <v>110</v>
      </c>
      <c r="G67" s="55" t="s">
        <v>110</v>
      </c>
      <c r="H67" s="55" t="s">
        <v>102</v>
      </c>
      <c r="I67" s="55" t="s">
        <v>24</v>
      </c>
      <c r="J67" s="55" t="s">
        <v>105</v>
      </c>
      <c r="K67" s="55" t="s">
        <v>114</v>
      </c>
      <c r="L67" s="55" t="s">
        <v>129</v>
      </c>
      <c r="M67" s="58">
        <v>51.82</v>
      </c>
      <c r="N67" s="58">
        <v>54.23</v>
      </c>
      <c r="O67" s="59">
        <f t="shared" si="1"/>
        <v>518.20000000000005</v>
      </c>
      <c r="P67" s="59"/>
      <c r="Q67" s="59">
        <v>483.86</v>
      </c>
      <c r="R67" s="59">
        <f t="shared" si="0"/>
        <v>4838.6000000000004</v>
      </c>
      <c r="S67" s="70" t="s">
        <v>108</v>
      </c>
      <c r="T67" s="65" t="s">
        <v>104</v>
      </c>
      <c r="U67" s="66"/>
      <c r="V67" s="57" t="s">
        <v>42</v>
      </c>
      <c r="W67" s="61" t="s">
        <v>99</v>
      </c>
      <c r="X67" s="67"/>
      <c r="Y67" s="67"/>
      <c r="Z67" s="68"/>
      <c r="AA67" s="69"/>
    </row>
    <row r="68" spans="1:27" s="64" customFormat="1" ht="66.75" customHeight="1" x14ac:dyDescent="0.25">
      <c r="A68" s="55">
        <v>59</v>
      </c>
      <c r="B68" s="55" t="s">
        <v>62</v>
      </c>
      <c r="C68" s="55" t="s">
        <v>69</v>
      </c>
      <c r="D68" s="55">
        <v>5</v>
      </c>
      <c r="E68" s="57" t="s">
        <v>148</v>
      </c>
      <c r="F68" s="55" t="s">
        <v>110</v>
      </c>
      <c r="G68" s="55" t="s">
        <v>118</v>
      </c>
      <c r="H68" s="55" t="s">
        <v>102</v>
      </c>
      <c r="I68" s="56" t="s">
        <v>23</v>
      </c>
      <c r="J68" s="55" t="s">
        <v>105</v>
      </c>
      <c r="K68" s="55" t="s">
        <v>114</v>
      </c>
      <c r="L68" s="55" t="s">
        <v>129</v>
      </c>
      <c r="M68" s="58">
        <v>35.35</v>
      </c>
      <c r="N68" s="58">
        <v>36.76</v>
      </c>
      <c r="O68" s="59">
        <f t="shared" si="1"/>
        <v>176.75</v>
      </c>
      <c r="P68" s="59"/>
      <c r="Q68" s="59">
        <v>940.84</v>
      </c>
      <c r="R68" s="59">
        <f t="shared" si="0"/>
        <v>4704.2</v>
      </c>
      <c r="S68" s="70" t="s">
        <v>108</v>
      </c>
      <c r="T68" s="65" t="s">
        <v>104</v>
      </c>
      <c r="U68" s="66"/>
      <c r="V68" s="57" t="s">
        <v>42</v>
      </c>
      <c r="W68" s="61" t="s">
        <v>99</v>
      </c>
      <c r="X68" s="67"/>
      <c r="Y68" s="67"/>
      <c r="Z68" s="68"/>
      <c r="AA68" s="69"/>
    </row>
    <row r="69" spans="1:27" s="64" customFormat="1" ht="66.75" customHeight="1" x14ac:dyDescent="0.25">
      <c r="A69" s="55">
        <v>60</v>
      </c>
      <c r="B69" s="55" t="s">
        <v>84</v>
      </c>
      <c r="C69" s="55" t="s">
        <v>93</v>
      </c>
      <c r="D69" s="55">
        <v>3</v>
      </c>
      <c r="E69" s="57" t="s">
        <v>149</v>
      </c>
      <c r="F69" s="55" t="s">
        <v>101</v>
      </c>
      <c r="G69" s="55" t="s">
        <v>101</v>
      </c>
      <c r="H69" s="55" t="s">
        <v>109</v>
      </c>
      <c r="I69" s="55" t="s">
        <v>24</v>
      </c>
      <c r="J69" s="55" t="s">
        <v>105</v>
      </c>
      <c r="K69" s="55" t="s">
        <v>114</v>
      </c>
      <c r="L69" s="55" t="s">
        <v>127</v>
      </c>
      <c r="M69" s="58">
        <v>51.04</v>
      </c>
      <c r="N69" s="58">
        <v>53.51</v>
      </c>
      <c r="O69" s="59">
        <f t="shared" si="1"/>
        <v>153.12</v>
      </c>
      <c r="P69" s="59"/>
      <c r="Q69" s="59">
        <v>592.08000000000004</v>
      </c>
      <c r="R69" s="59">
        <f t="shared" si="0"/>
        <v>1776.2400000000002</v>
      </c>
      <c r="S69" s="70" t="s">
        <v>124</v>
      </c>
      <c r="T69" s="65" t="s">
        <v>104</v>
      </c>
      <c r="U69" s="66"/>
      <c r="V69" s="57" t="s">
        <v>42</v>
      </c>
      <c r="W69" s="61" t="s">
        <v>99</v>
      </c>
      <c r="X69" s="67"/>
      <c r="Y69" s="67"/>
      <c r="Z69" s="68"/>
      <c r="AA69" s="69"/>
    </row>
    <row r="70" spans="1:27" s="64" customFormat="1" ht="66.75" customHeight="1" x14ac:dyDescent="0.25">
      <c r="A70" s="55">
        <v>61</v>
      </c>
      <c r="B70" s="55" t="s">
        <v>85</v>
      </c>
      <c r="C70" s="55" t="s">
        <v>95</v>
      </c>
      <c r="D70" s="55">
        <v>5</v>
      </c>
      <c r="E70" s="57" t="s">
        <v>155</v>
      </c>
      <c r="F70" s="55" t="s">
        <v>110</v>
      </c>
      <c r="G70" s="55" t="s">
        <v>107</v>
      </c>
      <c r="H70" s="55" t="s">
        <v>109</v>
      </c>
      <c r="I70" s="55" t="s">
        <v>23</v>
      </c>
      <c r="J70" s="55" t="s">
        <v>111</v>
      </c>
      <c r="K70" s="55" t="s">
        <v>114</v>
      </c>
      <c r="L70" s="55" t="s">
        <v>129</v>
      </c>
      <c r="M70" s="58">
        <v>148.88</v>
      </c>
      <c r="N70" s="58">
        <v>153.47999999999999</v>
      </c>
      <c r="O70" s="59">
        <f t="shared" si="1"/>
        <v>744.4</v>
      </c>
      <c r="P70" s="59"/>
      <c r="Q70" s="59">
        <v>724.1</v>
      </c>
      <c r="R70" s="59">
        <f t="shared" si="0"/>
        <v>3620.5</v>
      </c>
      <c r="S70" s="70" t="s">
        <v>108</v>
      </c>
      <c r="T70" s="65" t="s">
        <v>104</v>
      </c>
      <c r="U70" s="66"/>
      <c r="V70" s="57" t="s">
        <v>42</v>
      </c>
      <c r="W70" s="61" t="s">
        <v>99</v>
      </c>
      <c r="X70" s="67"/>
      <c r="Y70" s="67"/>
      <c r="Z70" s="68"/>
      <c r="AA70" s="69"/>
    </row>
    <row r="71" spans="1:27" s="64" customFormat="1" ht="66.75" customHeight="1" x14ac:dyDescent="0.25">
      <c r="A71" s="55">
        <v>62</v>
      </c>
      <c r="B71" s="55" t="s">
        <v>86</v>
      </c>
      <c r="C71" s="55" t="s">
        <v>35</v>
      </c>
      <c r="D71" s="55">
        <v>10</v>
      </c>
      <c r="E71" s="57" t="s">
        <v>172</v>
      </c>
      <c r="F71" s="55" t="s">
        <v>101</v>
      </c>
      <c r="G71" s="55" t="s">
        <v>101</v>
      </c>
      <c r="H71" s="55" t="s">
        <v>102</v>
      </c>
      <c r="I71" s="56" t="s">
        <v>23</v>
      </c>
      <c r="J71" s="55" t="s">
        <v>105</v>
      </c>
      <c r="K71" s="55" t="s">
        <v>114</v>
      </c>
      <c r="L71" s="55" t="s">
        <v>129</v>
      </c>
      <c r="M71" s="58">
        <v>30.95</v>
      </c>
      <c r="N71" s="58">
        <v>32.380000000000003</v>
      </c>
      <c r="O71" s="59">
        <f t="shared" si="1"/>
        <v>309.5</v>
      </c>
      <c r="P71" s="59"/>
      <c r="Q71" s="59">
        <v>645.15</v>
      </c>
      <c r="R71" s="59">
        <f t="shared" si="0"/>
        <v>6451.5</v>
      </c>
      <c r="S71" s="70" t="s">
        <v>108</v>
      </c>
      <c r="T71" s="65" t="s">
        <v>104</v>
      </c>
      <c r="U71" s="66"/>
      <c r="V71" s="57" t="s">
        <v>42</v>
      </c>
      <c r="W71" s="61" t="s">
        <v>99</v>
      </c>
      <c r="X71" s="67"/>
      <c r="Y71" s="67"/>
      <c r="Z71" s="68"/>
      <c r="AA71" s="69"/>
    </row>
    <row r="72" spans="1:27" s="64" customFormat="1" ht="66.75" customHeight="1" x14ac:dyDescent="0.25">
      <c r="A72" s="55">
        <v>63</v>
      </c>
      <c r="B72" s="55" t="s">
        <v>33</v>
      </c>
      <c r="C72" s="55" t="s">
        <v>35</v>
      </c>
      <c r="D72" s="55">
        <v>10</v>
      </c>
      <c r="E72" s="57" t="s">
        <v>173</v>
      </c>
      <c r="F72" s="55" t="s">
        <v>101</v>
      </c>
      <c r="G72" s="55" t="s">
        <v>101</v>
      </c>
      <c r="H72" s="55" t="s">
        <v>102</v>
      </c>
      <c r="I72" s="56" t="s">
        <v>23</v>
      </c>
      <c r="J72" s="55" t="s">
        <v>103</v>
      </c>
      <c r="K72" s="55" t="s">
        <v>114</v>
      </c>
      <c r="L72" s="55" t="s">
        <v>129</v>
      </c>
      <c r="M72" s="58">
        <v>63.47</v>
      </c>
      <c r="N72" s="58">
        <v>68.33</v>
      </c>
      <c r="O72" s="59">
        <f t="shared" si="1"/>
        <v>634.70000000000005</v>
      </c>
      <c r="P72" s="59"/>
      <c r="Q72" s="59">
        <v>928.63</v>
      </c>
      <c r="R72" s="59">
        <f t="shared" si="0"/>
        <v>9286.2999999999993</v>
      </c>
      <c r="S72" s="70" t="s">
        <v>108</v>
      </c>
      <c r="T72" s="65" t="s">
        <v>112</v>
      </c>
      <c r="U72" s="71">
        <f>0.01*D72</f>
        <v>0.1</v>
      </c>
      <c r="V72" s="57" t="s">
        <v>140</v>
      </c>
      <c r="W72" s="61" t="s">
        <v>99</v>
      </c>
      <c r="X72" s="67"/>
      <c r="Y72" s="67"/>
      <c r="Z72" s="68"/>
      <c r="AA72" s="69">
        <v>1.78</v>
      </c>
    </row>
    <row r="73" spans="1:27" s="64" customFormat="1" ht="82.5" customHeight="1" x14ac:dyDescent="0.25">
      <c r="A73" s="55">
        <v>64</v>
      </c>
      <c r="B73" s="55" t="s">
        <v>87</v>
      </c>
      <c r="C73" s="55" t="s">
        <v>94</v>
      </c>
      <c r="D73" s="55">
        <v>20</v>
      </c>
      <c r="E73" s="57" t="s">
        <v>188</v>
      </c>
      <c r="F73" s="55" t="s">
        <v>101</v>
      </c>
      <c r="G73" s="55" t="s">
        <v>101</v>
      </c>
      <c r="H73" s="55" t="s">
        <v>102</v>
      </c>
      <c r="I73" s="55" t="s">
        <v>24</v>
      </c>
      <c r="J73" s="55" t="s">
        <v>103</v>
      </c>
      <c r="K73" s="55" t="s">
        <v>114</v>
      </c>
      <c r="L73" s="55" t="s">
        <v>129</v>
      </c>
      <c r="M73" s="58">
        <v>62.74</v>
      </c>
      <c r="N73" s="58">
        <v>67.02</v>
      </c>
      <c r="O73" s="59">
        <f t="shared" si="1"/>
        <v>1254.8</v>
      </c>
      <c r="P73" s="59"/>
      <c r="Q73" s="59">
        <v>424.44</v>
      </c>
      <c r="R73" s="59">
        <f t="shared" si="0"/>
        <v>8488.7999999999993</v>
      </c>
      <c r="S73" s="70" t="s">
        <v>108</v>
      </c>
      <c r="T73" s="65" t="s">
        <v>104</v>
      </c>
      <c r="U73" s="66"/>
      <c r="V73" s="57" t="s">
        <v>42</v>
      </c>
      <c r="W73" s="61" t="s">
        <v>99</v>
      </c>
      <c r="X73" s="67"/>
      <c r="Y73" s="67"/>
      <c r="Z73" s="68"/>
      <c r="AA73" s="69"/>
    </row>
    <row r="74" spans="1:27" ht="30" customHeight="1" x14ac:dyDescent="0.25">
      <c r="A74" s="32"/>
      <c r="B74" s="32"/>
      <c r="C74" s="45" t="s">
        <v>89</v>
      </c>
      <c r="D74" s="46">
        <f>SUM(D10:D73)</f>
        <v>448</v>
      </c>
      <c r="E74" s="35"/>
      <c r="F74" s="32"/>
      <c r="G74" s="32"/>
      <c r="H74" s="32"/>
      <c r="I74" s="32"/>
      <c r="J74" s="32"/>
      <c r="K74" s="32"/>
      <c r="L74" s="32"/>
      <c r="M74" s="32"/>
      <c r="N74" s="32"/>
      <c r="O74" s="44" t="s">
        <v>90</v>
      </c>
      <c r="P74" s="43">
        <f>SUM(P10:P73)</f>
        <v>0</v>
      </c>
      <c r="Q74" s="44" t="s">
        <v>88</v>
      </c>
      <c r="R74" s="43">
        <f>SUM(R10:R73)</f>
        <v>334504.16999999993</v>
      </c>
      <c r="S74" s="32"/>
      <c r="T74" s="34"/>
      <c r="U74" s="34"/>
      <c r="V74" s="32"/>
      <c r="W74" s="32"/>
      <c r="X74" s="32"/>
      <c r="Y74" s="32"/>
      <c r="Z74" s="36"/>
      <c r="AA74" s="31"/>
    </row>
    <row r="75" spans="1:27" ht="14.25" customHeight="1" x14ac:dyDescent="0.25">
      <c r="A75" s="32"/>
      <c r="B75" s="32"/>
      <c r="C75" s="32"/>
      <c r="D75" s="32"/>
      <c r="E75" s="35"/>
      <c r="F75" s="32"/>
      <c r="G75" s="32"/>
      <c r="H75" s="32"/>
      <c r="I75" s="32"/>
      <c r="J75" s="32"/>
      <c r="K75" s="32"/>
      <c r="L75" s="32"/>
      <c r="M75" s="32"/>
      <c r="N75" s="32"/>
      <c r="O75" s="33"/>
      <c r="P75" s="32"/>
      <c r="Q75" s="37"/>
      <c r="R75" s="37"/>
      <c r="S75" s="32"/>
      <c r="T75" s="34"/>
      <c r="U75" s="34"/>
      <c r="V75" s="32"/>
      <c r="W75" s="32"/>
      <c r="X75" s="32"/>
      <c r="Y75" s="32"/>
      <c r="Z75" s="36"/>
      <c r="AA75" s="31"/>
    </row>
    <row r="76" spans="1:27" ht="14.25" customHeight="1" x14ac:dyDescent="0.25">
      <c r="A76" s="32"/>
      <c r="B76" s="32"/>
      <c r="C76" s="32"/>
      <c r="D76" s="32"/>
      <c r="E76" s="35"/>
      <c r="F76" s="32"/>
      <c r="G76" s="32"/>
      <c r="H76" s="32"/>
      <c r="I76" s="32"/>
      <c r="J76" s="32"/>
      <c r="K76" s="32"/>
      <c r="L76" s="32"/>
      <c r="M76" s="32"/>
      <c r="N76" s="32"/>
      <c r="O76" s="33"/>
      <c r="P76" s="32"/>
      <c r="Q76" s="37"/>
      <c r="R76" s="37"/>
      <c r="S76" s="32"/>
      <c r="T76" s="34"/>
      <c r="U76" s="34"/>
      <c r="V76" s="32"/>
      <c r="W76" s="32"/>
      <c r="X76" s="32"/>
      <c r="Y76" s="32"/>
      <c r="Z76" s="36"/>
      <c r="AA76" s="31"/>
    </row>
    <row r="77" spans="1:27" ht="14.25" customHeight="1" x14ac:dyDescent="0.25">
      <c r="A77" s="32"/>
      <c r="B77" s="32"/>
      <c r="C77" s="32"/>
      <c r="D77" s="32"/>
      <c r="E77" s="35"/>
      <c r="F77" s="32"/>
      <c r="G77" s="32"/>
      <c r="H77" s="32"/>
      <c r="I77" s="32"/>
      <c r="J77" s="32"/>
      <c r="K77" s="32"/>
      <c r="L77" s="32"/>
      <c r="M77" s="32"/>
      <c r="N77" s="32"/>
      <c r="O77" s="33"/>
      <c r="P77" s="32"/>
      <c r="Q77" s="37"/>
      <c r="R77" s="37"/>
      <c r="S77" s="32"/>
      <c r="T77" s="34"/>
      <c r="U77" s="34"/>
      <c r="V77" s="32"/>
      <c r="W77" s="32"/>
      <c r="X77" s="32"/>
      <c r="Y77" s="32"/>
      <c r="Z77" s="36"/>
      <c r="AA77" s="31"/>
    </row>
    <row r="78" spans="1:27" ht="14.25" customHeight="1" x14ac:dyDescent="0.25">
      <c r="A78" s="32"/>
      <c r="B78" s="32"/>
      <c r="C78" s="32"/>
      <c r="D78" s="32"/>
      <c r="E78" s="35"/>
      <c r="F78" s="32"/>
      <c r="G78" s="32"/>
      <c r="H78" s="32"/>
      <c r="I78" s="32"/>
      <c r="J78" s="32"/>
      <c r="K78" s="32"/>
      <c r="L78" s="32"/>
      <c r="M78" s="32"/>
      <c r="N78" s="32"/>
      <c r="O78" s="33"/>
      <c r="P78" s="32"/>
      <c r="Q78" s="37"/>
      <c r="R78" s="37"/>
      <c r="S78" s="32"/>
      <c r="T78" s="34"/>
      <c r="U78" s="34"/>
      <c r="V78" s="32"/>
      <c r="W78" s="32"/>
      <c r="X78" s="32"/>
      <c r="Y78" s="32"/>
      <c r="Z78" s="36"/>
      <c r="AA78" s="31"/>
    </row>
    <row r="79" spans="1:27" ht="14.25" customHeight="1" x14ac:dyDescent="0.25">
      <c r="A79" s="32"/>
      <c r="B79" s="32"/>
      <c r="C79" s="32"/>
      <c r="D79" s="32"/>
      <c r="E79" s="35"/>
      <c r="F79" s="32"/>
      <c r="G79" s="32"/>
      <c r="H79" s="32"/>
      <c r="I79" s="32"/>
      <c r="J79" s="32"/>
      <c r="K79" s="32"/>
      <c r="L79" s="32"/>
      <c r="M79" s="32"/>
      <c r="N79" s="32"/>
      <c r="O79" s="33"/>
      <c r="P79" s="32"/>
      <c r="Q79" s="37"/>
      <c r="R79" s="37"/>
      <c r="S79" s="32"/>
      <c r="T79" s="34"/>
      <c r="U79" s="34"/>
      <c r="V79" s="32"/>
      <c r="W79" s="32"/>
      <c r="X79" s="32"/>
      <c r="Y79" s="32"/>
      <c r="Z79" s="36"/>
      <c r="AA79" s="31"/>
    </row>
    <row r="80" spans="1:27" ht="14.25" customHeight="1" x14ac:dyDescent="0.25">
      <c r="A80" s="32"/>
      <c r="B80" s="32"/>
      <c r="C80" s="32"/>
      <c r="D80" s="32"/>
      <c r="E80" s="35"/>
      <c r="F80" s="32"/>
      <c r="G80" s="32"/>
      <c r="H80" s="32"/>
      <c r="I80" s="32"/>
      <c r="J80" s="32"/>
      <c r="K80" s="32"/>
      <c r="L80" s="32"/>
      <c r="M80" s="32"/>
      <c r="N80" s="32"/>
      <c r="O80" s="33"/>
      <c r="P80" s="32"/>
      <c r="Q80" s="37"/>
      <c r="R80" s="37"/>
      <c r="S80" s="32"/>
      <c r="T80" s="34"/>
      <c r="U80" s="34"/>
      <c r="V80" s="32"/>
      <c r="W80" s="32"/>
      <c r="X80" s="32"/>
      <c r="Y80" s="32"/>
      <c r="Z80" s="36"/>
      <c r="AA80" s="31"/>
    </row>
    <row r="81" spans="1:27" ht="14.25" customHeight="1" x14ac:dyDescent="0.25">
      <c r="A81" s="32"/>
      <c r="B81" s="32"/>
      <c r="C81" s="32"/>
      <c r="D81" s="32"/>
      <c r="E81" s="35"/>
      <c r="F81" s="32"/>
      <c r="G81" s="32"/>
      <c r="H81" s="32"/>
      <c r="I81" s="32"/>
      <c r="J81" s="32"/>
      <c r="K81" s="32"/>
      <c r="L81" s="32"/>
      <c r="M81" s="32"/>
      <c r="N81" s="32"/>
      <c r="O81" s="33"/>
      <c r="P81" s="32"/>
      <c r="Q81" s="37"/>
      <c r="R81" s="37"/>
      <c r="S81" s="32"/>
      <c r="T81" s="34"/>
      <c r="U81" s="34"/>
      <c r="V81" s="32"/>
      <c r="W81" s="32"/>
      <c r="X81" s="32"/>
      <c r="Y81" s="32"/>
      <c r="Z81" s="36"/>
      <c r="AA81" s="31"/>
    </row>
    <row r="82" spans="1:27" ht="14.25" customHeight="1" x14ac:dyDescent="0.25">
      <c r="A82" s="32"/>
      <c r="B82" s="32"/>
      <c r="C82" s="32"/>
      <c r="D82" s="32"/>
      <c r="E82" s="35"/>
      <c r="F82" s="32"/>
      <c r="G82" s="32"/>
      <c r="H82" s="32"/>
      <c r="I82" s="32"/>
      <c r="J82" s="32"/>
      <c r="K82" s="32"/>
      <c r="L82" s="32"/>
      <c r="M82" s="32"/>
      <c r="N82" s="32"/>
      <c r="O82" s="33"/>
      <c r="P82" s="32"/>
      <c r="Q82" s="37"/>
      <c r="R82" s="37"/>
      <c r="S82" s="32"/>
      <c r="T82" s="34"/>
      <c r="U82" s="34"/>
      <c r="V82" s="32"/>
      <c r="W82" s="32"/>
      <c r="X82" s="32"/>
      <c r="Y82" s="32"/>
      <c r="Z82" s="36"/>
      <c r="AA82" s="31"/>
    </row>
    <row r="83" spans="1:27" ht="14.25" customHeight="1" x14ac:dyDescent="0.25">
      <c r="A83" s="32"/>
      <c r="B83" s="32"/>
      <c r="C83" s="32"/>
      <c r="D83" s="32"/>
      <c r="E83" s="35"/>
      <c r="F83" s="32"/>
      <c r="G83" s="32"/>
      <c r="H83" s="32"/>
      <c r="I83" s="32"/>
      <c r="J83" s="32"/>
      <c r="K83" s="32"/>
      <c r="L83" s="32"/>
      <c r="M83" s="32"/>
      <c r="N83" s="32"/>
      <c r="O83" s="33"/>
      <c r="P83" s="32"/>
      <c r="Q83" s="37"/>
      <c r="R83" s="37"/>
      <c r="S83" s="32"/>
      <c r="T83" s="34"/>
      <c r="U83" s="34"/>
      <c r="V83" s="32"/>
      <c r="W83" s="32"/>
      <c r="X83" s="32"/>
      <c r="Y83" s="32"/>
      <c r="Z83" s="36"/>
      <c r="AA83" s="31"/>
    </row>
    <row r="84" spans="1:27" ht="14.25" customHeight="1" x14ac:dyDescent="0.25">
      <c r="A84" s="32"/>
      <c r="B84" s="32"/>
      <c r="C84" s="32"/>
      <c r="D84" s="32"/>
      <c r="E84" s="35"/>
      <c r="F84" s="32"/>
      <c r="G84" s="32"/>
      <c r="H84" s="32"/>
      <c r="I84" s="32"/>
      <c r="J84" s="32"/>
      <c r="K84" s="32"/>
      <c r="L84" s="32"/>
      <c r="M84" s="32"/>
      <c r="N84" s="32"/>
      <c r="O84" s="33"/>
      <c r="P84" s="32"/>
      <c r="Q84" s="37"/>
      <c r="R84" s="37"/>
      <c r="S84" s="32"/>
      <c r="T84" s="34"/>
      <c r="U84" s="34"/>
      <c r="V84" s="32"/>
      <c r="W84" s="32"/>
      <c r="X84" s="32"/>
      <c r="Y84" s="32"/>
      <c r="Z84" s="36"/>
      <c r="AA84" s="31"/>
    </row>
    <row r="85" spans="1:27" ht="14.25" customHeight="1" x14ac:dyDescent="0.25">
      <c r="A85" s="32"/>
      <c r="B85" s="32"/>
      <c r="C85" s="32"/>
      <c r="D85" s="32"/>
      <c r="E85" s="35"/>
      <c r="F85" s="32"/>
      <c r="G85" s="32"/>
      <c r="H85" s="32"/>
      <c r="I85" s="32"/>
      <c r="J85" s="32"/>
      <c r="K85" s="32"/>
      <c r="L85" s="32"/>
      <c r="M85" s="32"/>
      <c r="N85" s="32"/>
      <c r="O85" s="33"/>
      <c r="P85" s="32"/>
      <c r="Q85" s="37"/>
      <c r="R85" s="37"/>
      <c r="S85" s="32"/>
      <c r="T85" s="34"/>
      <c r="U85" s="34"/>
      <c r="V85" s="32"/>
      <c r="W85" s="32"/>
      <c r="X85" s="32"/>
      <c r="Y85" s="32"/>
      <c r="Z85" s="36"/>
      <c r="AA85" s="31"/>
    </row>
    <row r="86" spans="1:27" ht="14.25" customHeight="1" x14ac:dyDescent="0.25">
      <c r="A86" s="32"/>
      <c r="B86" s="32"/>
      <c r="C86" s="32"/>
      <c r="D86" s="32"/>
      <c r="E86" s="35"/>
      <c r="F86" s="32"/>
      <c r="G86" s="32"/>
      <c r="H86" s="32"/>
      <c r="I86" s="32"/>
      <c r="J86" s="32"/>
      <c r="K86" s="32"/>
      <c r="L86" s="32"/>
      <c r="M86" s="32"/>
      <c r="N86" s="32"/>
      <c r="O86" s="33"/>
      <c r="P86" s="32"/>
      <c r="Q86" s="37"/>
      <c r="R86" s="37"/>
      <c r="S86" s="32"/>
      <c r="T86" s="34"/>
      <c r="U86" s="34"/>
      <c r="V86" s="32"/>
      <c r="W86" s="32"/>
      <c r="X86" s="32"/>
      <c r="Y86" s="32"/>
      <c r="Z86" s="36"/>
      <c r="AA86" s="31"/>
    </row>
    <row r="87" spans="1:27" ht="14.25" customHeight="1" x14ac:dyDescent="0.25">
      <c r="A87" s="32"/>
      <c r="B87" s="32"/>
      <c r="C87" s="32"/>
      <c r="D87" s="32"/>
      <c r="E87" s="35"/>
      <c r="F87" s="32"/>
      <c r="G87" s="32"/>
      <c r="H87" s="32"/>
      <c r="I87" s="32"/>
      <c r="J87" s="32"/>
      <c r="K87" s="32"/>
      <c r="L87" s="32"/>
      <c r="M87" s="32"/>
      <c r="N87" s="32"/>
      <c r="O87" s="33"/>
      <c r="P87" s="32"/>
      <c r="Q87" s="37"/>
      <c r="R87" s="37"/>
      <c r="S87" s="32"/>
      <c r="T87" s="34"/>
      <c r="U87" s="34"/>
      <c r="V87" s="32"/>
      <c r="W87" s="32"/>
      <c r="X87" s="32"/>
      <c r="Y87" s="32"/>
      <c r="Z87" s="36"/>
      <c r="AA87" s="31"/>
    </row>
    <row r="88" spans="1:27" ht="14.25" customHeight="1" x14ac:dyDescent="0.25">
      <c r="A88" s="32"/>
      <c r="B88" s="32"/>
      <c r="C88" s="32"/>
      <c r="D88" s="32"/>
      <c r="E88" s="35"/>
      <c r="F88" s="32"/>
      <c r="G88" s="32"/>
      <c r="H88" s="32"/>
      <c r="I88" s="32"/>
      <c r="J88" s="32"/>
      <c r="K88" s="32"/>
      <c r="L88" s="32"/>
      <c r="M88" s="32"/>
      <c r="N88" s="32"/>
      <c r="O88" s="33"/>
      <c r="P88" s="32"/>
      <c r="Q88" s="37"/>
      <c r="R88" s="37"/>
      <c r="S88" s="32"/>
      <c r="T88" s="34"/>
      <c r="U88" s="34"/>
      <c r="V88" s="32"/>
      <c r="W88" s="32"/>
      <c r="X88" s="32"/>
      <c r="Y88" s="32"/>
      <c r="Z88" s="36"/>
      <c r="AA88" s="31"/>
    </row>
    <row r="89" spans="1:27" ht="14.25" customHeight="1" x14ac:dyDescent="0.25">
      <c r="A89" s="32"/>
      <c r="B89" s="32"/>
      <c r="C89" s="32"/>
      <c r="D89" s="32"/>
      <c r="E89" s="35"/>
      <c r="F89" s="32"/>
      <c r="G89" s="32"/>
      <c r="H89" s="32"/>
      <c r="I89" s="32"/>
      <c r="J89" s="32"/>
      <c r="K89" s="32"/>
      <c r="L89" s="32"/>
      <c r="M89" s="32"/>
      <c r="N89" s="32"/>
      <c r="O89" s="33"/>
      <c r="P89" s="32"/>
      <c r="Q89" s="37"/>
      <c r="R89" s="37"/>
      <c r="S89" s="32"/>
      <c r="T89" s="34"/>
      <c r="U89" s="34"/>
      <c r="V89" s="32"/>
      <c r="W89" s="32"/>
      <c r="X89" s="32"/>
      <c r="Y89" s="32"/>
      <c r="Z89" s="36"/>
      <c r="AA89" s="31"/>
    </row>
    <row r="90" spans="1:27" ht="14.25" customHeight="1" x14ac:dyDescent="0.25">
      <c r="A90" s="32"/>
      <c r="B90" s="32"/>
      <c r="C90" s="32"/>
      <c r="D90" s="32"/>
      <c r="E90" s="35"/>
      <c r="F90" s="32"/>
      <c r="G90" s="32"/>
      <c r="H90" s="32"/>
      <c r="I90" s="32"/>
      <c r="J90" s="32"/>
      <c r="K90" s="32"/>
      <c r="L90" s="32"/>
      <c r="M90" s="32"/>
      <c r="N90" s="32"/>
      <c r="O90" s="33"/>
      <c r="P90" s="32"/>
      <c r="Q90" s="37"/>
      <c r="R90" s="37"/>
      <c r="S90" s="32"/>
      <c r="T90" s="34"/>
      <c r="U90" s="34"/>
      <c r="V90" s="32"/>
      <c r="W90" s="32"/>
      <c r="X90" s="32"/>
      <c r="Y90" s="32"/>
      <c r="Z90" s="36"/>
      <c r="AA90" s="31"/>
    </row>
    <row r="91" spans="1:27" ht="14.25" customHeight="1" x14ac:dyDescent="0.25">
      <c r="A91" s="32"/>
      <c r="B91" s="32"/>
      <c r="C91" s="32"/>
      <c r="D91" s="32"/>
      <c r="E91" s="35"/>
      <c r="F91" s="32"/>
      <c r="G91" s="32"/>
      <c r="H91" s="32"/>
      <c r="I91" s="32"/>
      <c r="J91" s="32"/>
      <c r="K91" s="32"/>
      <c r="L91" s="32"/>
      <c r="M91" s="32"/>
      <c r="N91" s="32"/>
      <c r="O91" s="33"/>
      <c r="P91" s="32"/>
      <c r="Q91" s="37"/>
      <c r="R91" s="37"/>
      <c r="S91" s="32"/>
      <c r="T91" s="34"/>
      <c r="U91" s="34"/>
      <c r="V91" s="32"/>
      <c r="W91" s="32"/>
      <c r="X91" s="32"/>
      <c r="Y91" s="32"/>
      <c r="Z91" s="36"/>
      <c r="AA91" s="31"/>
    </row>
    <row r="92" spans="1:27" ht="14.25" customHeight="1" x14ac:dyDescent="0.25">
      <c r="A92" s="32"/>
      <c r="B92" s="32"/>
      <c r="C92" s="32"/>
      <c r="D92" s="32"/>
      <c r="E92" s="35"/>
      <c r="F92" s="32"/>
      <c r="G92" s="32"/>
      <c r="H92" s="32"/>
      <c r="I92" s="32"/>
      <c r="J92" s="32"/>
      <c r="K92" s="32"/>
      <c r="L92" s="32"/>
      <c r="M92" s="32"/>
      <c r="N92" s="32"/>
      <c r="O92" s="33"/>
      <c r="P92" s="32"/>
      <c r="Q92" s="37"/>
      <c r="R92" s="37"/>
      <c r="S92" s="32"/>
      <c r="T92" s="34"/>
      <c r="U92" s="34"/>
      <c r="V92" s="32"/>
      <c r="W92" s="32"/>
      <c r="X92" s="32"/>
      <c r="Y92" s="32"/>
      <c r="Z92" s="36"/>
      <c r="AA92" s="31"/>
    </row>
    <row r="93" spans="1:27" ht="14.25" customHeight="1" x14ac:dyDescent="0.25">
      <c r="A93" s="32"/>
      <c r="B93" s="32"/>
      <c r="C93" s="32"/>
      <c r="D93" s="32"/>
      <c r="E93" s="35"/>
      <c r="F93" s="32"/>
      <c r="G93" s="32"/>
      <c r="H93" s="32"/>
      <c r="I93" s="32"/>
      <c r="J93" s="32"/>
      <c r="K93" s="32"/>
      <c r="L93" s="32"/>
      <c r="M93" s="32"/>
      <c r="N93" s="32"/>
      <c r="O93" s="33"/>
      <c r="P93" s="32"/>
      <c r="Q93" s="37"/>
      <c r="R93" s="37"/>
      <c r="S93" s="32"/>
      <c r="T93" s="34"/>
      <c r="U93" s="34"/>
      <c r="V93" s="32"/>
      <c r="W93" s="32"/>
      <c r="X93" s="32"/>
      <c r="Y93" s="32"/>
      <c r="Z93" s="36"/>
      <c r="AA93" s="31"/>
    </row>
    <row r="94" spans="1:27" ht="14.25" customHeight="1" x14ac:dyDescent="0.25">
      <c r="A94" s="32"/>
      <c r="B94" s="32"/>
      <c r="C94" s="32"/>
      <c r="D94" s="32"/>
      <c r="E94" s="35"/>
      <c r="F94" s="32"/>
      <c r="G94" s="32"/>
      <c r="H94" s="32"/>
      <c r="I94" s="32"/>
      <c r="J94" s="32"/>
      <c r="K94" s="32"/>
      <c r="L94" s="32"/>
      <c r="M94" s="32"/>
      <c r="N94" s="32"/>
      <c r="O94" s="33"/>
      <c r="P94" s="32"/>
      <c r="Q94" s="37"/>
      <c r="R94" s="37"/>
      <c r="S94" s="32"/>
      <c r="T94" s="34"/>
      <c r="U94" s="34"/>
      <c r="V94" s="32"/>
      <c r="W94" s="32"/>
      <c r="X94" s="32"/>
      <c r="Y94" s="32"/>
      <c r="Z94" s="36"/>
      <c r="AA94" s="31"/>
    </row>
    <row r="95" spans="1:27" ht="14.25" customHeight="1" x14ac:dyDescent="0.25">
      <c r="A95" s="32"/>
      <c r="B95" s="32"/>
      <c r="C95" s="32"/>
      <c r="D95" s="32"/>
      <c r="E95" s="35"/>
      <c r="F95" s="32"/>
      <c r="G95" s="32"/>
      <c r="H95" s="32"/>
      <c r="I95" s="32"/>
      <c r="J95" s="32"/>
      <c r="K95" s="32"/>
      <c r="L95" s="32"/>
      <c r="M95" s="32"/>
      <c r="N95" s="32"/>
      <c r="O95" s="33"/>
      <c r="P95" s="32"/>
      <c r="Q95" s="37"/>
      <c r="R95" s="37"/>
      <c r="S95" s="32"/>
      <c r="T95" s="34"/>
      <c r="U95" s="34"/>
      <c r="V95" s="32"/>
      <c r="W95" s="32"/>
      <c r="X95" s="32"/>
      <c r="Y95" s="32"/>
      <c r="Z95" s="36"/>
      <c r="AA95" s="31"/>
    </row>
    <row r="96" spans="1:27" ht="14.25" customHeight="1" x14ac:dyDescent="0.25">
      <c r="A96" s="32"/>
      <c r="B96" s="32"/>
      <c r="C96" s="32"/>
      <c r="D96" s="32"/>
      <c r="E96" s="35"/>
      <c r="F96" s="32"/>
      <c r="G96" s="32"/>
      <c r="H96" s="32"/>
      <c r="I96" s="32"/>
      <c r="J96" s="32"/>
      <c r="K96" s="32"/>
      <c r="L96" s="32"/>
      <c r="M96" s="32"/>
      <c r="N96" s="32"/>
      <c r="O96" s="33"/>
      <c r="P96" s="32"/>
      <c r="Q96" s="37"/>
      <c r="R96" s="37"/>
      <c r="S96" s="32"/>
      <c r="T96" s="34"/>
      <c r="U96" s="34"/>
      <c r="V96" s="32"/>
      <c r="W96" s="32"/>
      <c r="X96" s="32"/>
      <c r="Y96" s="32"/>
      <c r="Z96" s="36"/>
      <c r="AA96" s="31"/>
    </row>
  </sheetData>
  <autoFilter ref="A9:AA74"/>
  <conditionalFormatting sqref="B10:B73">
    <cfRule type="duplicateValues" dxfId="0" priority="1"/>
  </conditionalFormatting>
  <pageMargins left="0.7" right="0.7" top="0.75" bottom="0.75" header="0" footer="0"/>
  <pageSetup paperSize="9" scale="2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6" workbookViewId="0">
      <selection activeCell="N11" sqref="N11"/>
    </sheetView>
  </sheetViews>
  <sheetFormatPr defaultRowHeight="15" x14ac:dyDescent="0.25"/>
  <sheetData>
    <row r="1" spans="1:13" x14ac:dyDescent="0.25">
      <c r="A1" t="s">
        <v>131</v>
      </c>
      <c r="I1">
        <v>29.72</v>
      </c>
      <c r="J1">
        <f>SUM(K1:M1)</f>
        <v>258</v>
      </c>
      <c r="K1">
        <v>160</v>
      </c>
      <c r="L1">
        <v>80</v>
      </c>
      <c r="M1">
        <v>18</v>
      </c>
    </row>
    <row r="2" spans="1:13" x14ac:dyDescent="0.25">
      <c r="A2" t="s">
        <v>133</v>
      </c>
      <c r="I2">
        <v>20.5</v>
      </c>
      <c r="J2">
        <f>SUM(K2:M2)</f>
        <v>30</v>
      </c>
      <c r="K2">
        <v>20</v>
      </c>
      <c r="L2">
        <v>10</v>
      </c>
    </row>
    <row r="3" spans="1:13" x14ac:dyDescent="0.25">
      <c r="J3" s="53">
        <f>SUM(J1:J2)</f>
        <v>288</v>
      </c>
    </row>
    <row r="4" spans="1:13" x14ac:dyDescent="0.25">
      <c r="A4" t="s">
        <v>132</v>
      </c>
      <c r="I4">
        <v>42.99</v>
      </c>
      <c r="J4">
        <f>SUM(K4:M4)</f>
        <v>30</v>
      </c>
      <c r="K4">
        <v>30</v>
      </c>
    </row>
    <row r="5" spans="1:13" x14ac:dyDescent="0.25">
      <c r="A5" t="s">
        <v>134</v>
      </c>
      <c r="I5">
        <v>32.67</v>
      </c>
      <c r="J5">
        <f>SUM(K5:M5)</f>
        <v>10</v>
      </c>
      <c r="K5">
        <v>10</v>
      </c>
    </row>
    <row r="6" spans="1:13" x14ac:dyDescent="0.25">
      <c r="A6" t="s">
        <v>135</v>
      </c>
      <c r="I6">
        <v>31.65</v>
      </c>
      <c r="J6">
        <f>SUM(K6:M6)</f>
        <v>12</v>
      </c>
      <c r="K6">
        <v>12</v>
      </c>
    </row>
    <row r="7" spans="1:13" x14ac:dyDescent="0.25">
      <c r="A7" s="54" t="s">
        <v>142</v>
      </c>
      <c r="I7">
        <v>1.98</v>
      </c>
      <c r="J7" s="53">
        <v>310</v>
      </c>
      <c r="K7" s="76" t="s">
        <v>217</v>
      </c>
    </row>
    <row r="8" spans="1:13" x14ac:dyDescent="0.25">
      <c r="J8" s="53">
        <f>SUM(J4:J6)</f>
        <v>52</v>
      </c>
      <c r="K8" s="53">
        <v>10</v>
      </c>
    </row>
    <row r="11" spans="1:13" x14ac:dyDescent="0.25">
      <c r="A11" s="54" t="s">
        <v>136</v>
      </c>
      <c r="I11">
        <v>4.55</v>
      </c>
      <c r="J11">
        <v>5</v>
      </c>
    </row>
    <row r="12" spans="1:13" x14ac:dyDescent="0.25">
      <c r="A12" s="54" t="s">
        <v>137</v>
      </c>
      <c r="I12">
        <v>4.55</v>
      </c>
      <c r="J12">
        <v>41</v>
      </c>
    </row>
    <row r="14" spans="1:13" x14ac:dyDescent="0.25">
      <c r="A14" s="54" t="s">
        <v>143</v>
      </c>
      <c r="I14">
        <v>663.56</v>
      </c>
      <c r="J14">
        <v>10</v>
      </c>
    </row>
    <row r="15" spans="1:13" x14ac:dyDescent="0.25">
      <c r="A15" s="54" t="s">
        <v>144</v>
      </c>
    </row>
    <row r="16" spans="1:13" ht="15.75" customHeight="1" x14ac:dyDescent="0.25">
      <c r="A16" s="54" t="s">
        <v>145</v>
      </c>
      <c r="I16">
        <v>2.17</v>
      </c>
      <c r="J16">
        <v>10</v>
      </c>
    </row>
    <row r="17" spans="1:16" x14ac:dyDescent="0.25">
      <c r="A17" s="54" t="s">
        <v>144</v>
      </c>
    </row>
    <row r="19" spans="1:16" x14ac:dyDescent="0.25">
      <c r="A19" s="54" t="s">
        <v>187</v>
      </c>
      <c r="I19">
        <v>246.95</v>
      </c>
      <c r="J19">
        <f>SUM(K19:P19)</f>
        <v>294</v>
      </c>
      <c r="K19">
        <v>50</v>
      </c>
      <c r="L19">
        <v>50</v>
      </c>
      <c r="M19">
        <v>44</v>
      </c>
      <c r="N19">
        <v>50</v>
      </c>
      <c r="O19">
        <v>50</v>
      </c>
      <c r="P19">
        <v>50</v>
      </c>
    </row>
    <row r="20" spans="1:16" s="64" customFormat="1" x14ac:dyDescent="0.25"/>
    <row r="21" spans="1:16" x14ac:dyDescent="0.25">
      <c r="A21" t="s">
        <v>131</v>
      </c>
      <c r="I21">
        <v>29.72</v>
      </c>
      <c r="J21">
        <v>109</v>
      </c>
    </row>
    <row r="22" spans="1:16" x14ac:dyDescent="0.25">
      <c r="A22" t="s">
        <v>133</v>
      </c>
      <c r="I22">
        <v>20.5</v>
      </c>
      <c r="J22">
        <v>18</v>
      </c>
    </row>
    <row r="24" spans="1:16" x14ac:dyDescent="0.25">
      <c r="A24" t="s">
        <v>132</v>
      </c>
      <c r="I24">
        <v>42.99</v>
      </c>
      <c r="J24">
        <v>18</v>
      </c>
    </row>
    <row r="25" spans="1:16" x14ac:dyDescent="0.25">
      <c r="A25" t="s">
        <v>134</v>
      </c>
      <c r="I25">
        <v>32.67</v>
      </c>
      <c r="J25">
        <v>5</v>
      </c>
    </row>
    <row r="26" spans="1:16" x14ac:dyDescent="0.25">
      <c r="A26" t="s">
        <v>135</v>
      </c>
      <c r="I26">
        <v>31.65</v>
      </c>
      <c r="J26">
        <v>5</v>
      </c>
    </row>
    <row r="27" spans="1:16" x14ac:dyDescent="0.25">
      <c r="A27" s="54" t="s">
        <v>142</v>
      </c>
      <c r="I27">
        <v>1.98</v>
      </c>
      <c r="J27">
        <v>138</v>
      </c>
    </row>
    <row r="28" spans="1:16" x14ac:dyDescent="0.25">
      <c r="A28" s="54"/>
    </row>
    <row r="29" spans="1:16" x14ac:dyDescent="0.25">
      <c r="A29" s="54" t="s">
        <v>136</v>
      </c>
      <c r="I29">
        <v>4.55</v>
      </c>
      <c r="J29">
        <v>5</v>
      </c>
    </row>
    <row r="30" spans="1:16" x14ac:dyDescent="0.25">
      <c r="A30" s="54" t="s">
        <v>137</v>
      </c>
      <c r="I30">
        <v>4.55</v>
      </c>
      <c r="J30">
        <v>13</v>
      </c>
    </row>
    <row r="32" spans="1:16" x14ac:dyDescent="0.25">
      <c r="A32" s="54" t="s">
        <v>187</v>
      </c>
      <c r="I32">
        <v>246.95</v>
      </c>
      <c r="J32">
        <v>32</v>
      </c>
      <c r="K32">
        <v>50</v>
      </c>
      <c r="L32">
        <v>50</v>
      </c>
    </row>
    <row r="33" spans="1:10" x14ac:dyDescent="0.25">
      <c r="J33" s="53">
        <v>132</v>
      </c>
    </row>
    <row r="34" spans="1:10" x14ac:dyDescent="0.25">
      <c r="A34" s="54" t="s">
        <v>143</v>
      </c>
      <c r="I34">
        <v>663.56</v>
      </c>
      <c r="J34">
        <v>3</v>
      </c>
    </row>
    <row r="35" spans="1:10" x14ac:dyDescent="0.25">
      <c r="A35" s="54" t="s">
        <v>144</v>
      </c>
    </row>
    <row r="36" spans="1:10" x14ac:dyDescent="0.25">
      <c r="A36" s="54" t="s">
        <v>145</v>
      </c>
      <c r="I36">
        <v>2.17</v>
      </c>
      <c r="J36">
        <v>3</v>
      </c>
    </row>
    <row r="37" spans="1:10" x14ac:dyDescent="0.25">
      <c r="A37" s="54" t="s">
        <v>144</v>
      </c>
    </row>
    <row r="38" spans="1:10" x14ac:dyDescent="0.25">
      <c r="A38" s="54"/>
    </row>
    <row r="39" spans="1:10" x14ac:dyDescent="0.25">
      <c r="A39" s="54" t="s">
        <v>218</v>
      </c>
      <c r="I39">
        <v>5.8</v>
      </c>
      <c r="J3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Дина Царева</cp:lastModifiedBy>
  <dcterms:created xsi:type="dcterms:W3CDTF">2006-09-16T00:00:00Z</dcterms:created>
  <dcterms:modified xsi:type="dcterms:W3CDTF">2024-03-04T13:24:48Z</dcterms:modified>
</cp:coreProperties>
</file>