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a\projects\vitalegi\creazione-turni\"/>
    </mc:Choice>
  </mc:AlternateContent>
  <xr:revisionPtr revIDLastSave="0" documentId="13_ncr:1_{00789609-7B03-4ADE-A8E3-F6D5C83531F2}" xr6:coauthVersionLast="45" xr6:coauthVersionMax="45" xr10:uidLastSave="{00000000-0000-0000-0000-000000000000}"/>
  <bookViews>
    <workbookView xWindow="-113" yWindow="-113" windowWidth="25870" windowHeight="14050" xr2:uid="{00000000-000D-0000-FFFF-FFFF00000000}"/>
  </bookViews>
  <sheets>
    <sheet name="Data" sheetId="2" r:id="rId1"/>
    <sheet name="Stampabile" sheetId="5" r:id="rId2"/>
    <sheet name="Conf" sheetId="3" r:id="rId3"/>
    <sheet name="ConfTable2Plain" sheetId="4" r:id="rId4"/>
  </sheets>
  <definedNames>
    <definedName name="_xlnm._FilterDatabase" localSheetId="3" hidden="1">ConfTable2Plain!$A$1:$F$183</definedName>
    <definedName name="_xlnm._FilterDatabase" localSheetId="0" hidden="1">Data!$B$1:$BU$59</definedName>
    <definedName name="_xlnm._FilterDatabase" localSheetId="1" hidden="1">Stampabile!$A$1:$I$21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5" l="1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A18" i="5"/>
  <c r="B18" i="5"/>
  <c r="A19" i="5"/>
  <c r="B19" i="5"/>
  <c r="A20" i="5"/>
  <c r="B20" i="5"/>
  <c r="A21" i="5"/>
  <c r="B21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S59" i="2"/>
  <c r="BP59" i="2"/>
  <c r="BS58" i="2"/>
  <c r="BP58" i="2"/>
  <c r="BS57" i="2"/>
  <c r="BP57" i="2"/>
  <c r="BS56" i="2"/>
  <c r="BP56" i="2"/>
  <c r="BS55" i="2"/>
  <c r="BP55" i="2"/>
  <c r="BK59" i="2"/>
  <c r="BH59" i="2"/>
  <c r="BK58" i="2"/>
  <c r="BH58" i="2"/>
  <c r="BK57" i="2"/>
  <c r="BH57" i="2"/>
  <c r="BK56" i="2"/>
  <c r="BH56" i="2"/>
  <c r="BK55" i="2"/>
  <c r="BH55" i="2"/>
  <c r="BC59" i="2"/>
  <c r="AZ59" i="2"/>
  <c r="BC58" i="2"/>
  <c r="AZ58" i="2"/>
  <c r="BC57" i="2"/>
  <c r="AZ57" i="2"/>
  <c r="BC56" i="2"/>
  <c r="AZ56" i="2"/>
  <c r="BC55" i="2"/>
  <c r="AZ55" i="2"/>
  <c r="AU59" i="2"/>
  <c r="AR59" i="2"/>
  <c r="AU58" i="2"/>
  <c r="AR58" i="2"/>
  <c r="AU57" i="2"/>
  <c r="AR57" i="2"/>
  <c r="AU56" i="2"/>
  <c r="AR56" i="2"/>
  <c r="AU55" i="2"/>
  <c r="AR55" i="2"/>
  <c r="AM59" i="2"/>
  <c r="AJ59" i="2"/>
  <c r="AM58" i="2"/>
  <c r="AJ58" i="2"/>
  <c r="AM57" i="2"/>
  <c r="AJ57" i="2"/>
  <c r="AM56" i="2"/>
  <c r="AJ56" i="2"/>
  <c r="AM55" i="2"/>
  <c r="AJ55" i="2"/>
  <c r="AE59" i="2"/>
  <c r="AB59" i="2"/>
  <c r="AE58" i="2"/>
  <c r="AB58" i="2"/>
  <c r="AE57" i="2"/>
  <c r="AB57" i="2"/>
  <c r="AE56" i="2"/>
  <c r="AB56" i="2"/>
  <c r="AE55" i="2"/>
  <c r="AB55" i="2"/>
  <c r="W59" i="2"/>
  <c r="T59" i="2"/>
  <c r="W58" i="2"/>
  <c r="T58" i="2"/>
  <c r="W57" i="2"/>
  <c r="T57" i="2"/>
  <c r="W56" i="2"/>
  <c r="T56" i="2"/>
  <c r="W55" i="2"/>
  <c r="T55" i="2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39" i="2"/>
  <c r="D40" i="2" s="1"/>
  <c r="D41" i="2" s="1"/>
  <c r="D42" i="2" s="1"/>
  <c r="D43" i="2" s="1"/>
  <c r="D34" i="2"/>
  <c r="D35" i="2" s="1"/>
  <c r="D36" i="2" s="1"/>
  <c r="D37" i="2" s="1"/>
  <c r="D38" i="2" s="1"/>
  <c r="D29" i="2"/>
  <c r="D30" i="2" s="1"/>
  <c r="D31" i="2" s="1"/>
  <c r="D32" i="2" s="1"/>
  <c r="D33" i="2" s="1"/>
  <c r="D28" i="2"/>
  <c r="D23" i="2"/>
  <c r="D24" i="2" s="1"/>
  <c r="D25" i="2" s="1"/>
  <c r="D26" i="2" s="1"/>
  <c r="D27" i="2" s="1"/>
  <c r="D18" i="2"/>
  <c r="D19" i="2" s="1"/>
  <c r="D20" i="2" s="1"/>
  <c r="D21" i="2" s="1"/>
  <c r="D22" i="2" s="1"/>
  <c r="D13" i="2"/>
  <c r="D14" i="2" s="1"/>
  <c r="D15" i="2" s="1"/>
  <c r="D16" i="2" s="1"/>
  <c r="D17" i="2" s="1"/>
  <c r="D8" i="2"/>
  <c r="D9" i="2" s="1"/>
  <c r="D10" i="2" s="1"/>
  <c r="D11" i="2" s="1"/>
  <c r="D12" i="2" s="1"/>
  <c r="C28" i="2"/>
  <c r="BA28" i="2" s="1"/>
  <c r="C7" i="2"/>
  <c r="G3" i="3"/>
  <c r="G4" i="3"/>
  <c r="G5" i="3"/>
  <c r="G6" i="3"/>
  <c r="E7" i="3"/>
  <c r="G7" i="3"/>
  <c r="E8" i="3"/>
  <c r="G8" i="3"/>
  <c r="G9" i="3"/>
  <c r="I9" i="3"/>
  <c r="G10" i="3"/>
  <c r="E11" i="3"/>
  <c r="G11" i="3"/>
  <c r="G12" i="3"/>
  <c r="D1" i="3"/>
  <c r="E1" i="3" s="1"/>
  <c r="E5" i="3" s="1"/>
  <c r="H1" i="3"/>
  <c r="I1" i="3" s="1"/>
  <c r="I10" i="3" s="1"/>
  <c r="G13" i="3"/>
  <c r="G14" i="3"/>
  <c r="G15" i="3"/>
  <c r="I3" i="4"/>
  <c r="AA15" i="3"/>
  <c r="W15" i="3"/>
  <c r="S15" i="3"/>
  <c r="O15" i="3"/>
  <c r="K15" i="3"/>
  <c r="C15" i="3"/>
  <c r="AA14" i="3"/>
  <c r="W14" i="3"/>
  <c r="S14" i="3"/>
  <c r="O14" i="3"/>
  <c r="K14" i="3"/>
  <c r="C14" i="3"/>
  <c r="AA13" i="3"/>
  <c r="W13" i="3"/>
  <c r="S13" i="3"/>
  <c r="O13" i="3"/>
  <c r="K13" i="3"/>
  <c r="C13" i="3"/>
  <c r="AA12" i="3"/>
  <c r="W12" i="3"/>
  <c r="S12" i="3"/>
  <c r="O12" i="3"/>
  <c r="K12" i="3"/>
  <c r="C12" i="3"/>
  <c r="AA7" i="3"/>
  <c r="W7" i="3"/>
  <c r="S7" i="3"/>
  <c r="O7" i="3"/>
  <c r="K7" i="3"/>
  <c r="C7" i="3"/>
  <c r="U28" i="2" l="1"/>
  <c r="X28" i="2"/>
  <c r="BT28" i="2"/>
  <c r="BD28" i="2"/>
  <c r="BL28" i="2"/>
  <c r="AV28" i="2"/>
  <c r="AS28" i="2"/>
  <c r="AN28" i="2"/>
  <c r="AC28" i="2"/>
  <c r="BQ28" i="2"/>
  <c r="AK28" i="2"/>
  <c r="BI28" i="2"/>
  <c r="AF28" i="2"/>
  <c r="C8" i="2"/>
  <c r="C29" i="2"/>
  <c r="I7" i="3"/>
  <c r="I12" i="3"/>
  <c r="E10" i="3"/>
  <c r="I4" i="3"/>
  <c r="E12" i="3"/>
  <c r="I6" i="3"/>
  <c r="E4" i="3"/>
  <c r="I3" i="3"/>
  <c r="I11" i="3"/>
  <c r="E9" i="3"/>
  <c r="I8" i="3"/>
  <c r="E6" i="3"/>
  <c r="I5" i="3"/>
  <c r="E3" i="3"/>
  <c r="E14" i="3"/>
  <c r="F1" i="3"/>
  <c r="E13" i="3"/>
  <c r="E15" i="3"/>
  <c r="I13" i="3"/>
  <c r="I14" i="3"/>
  <c r="I15" i="3"/>
  <c r="J1" i="3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E172" i="4"/>
  <c r="E140" i="4"/>
  <c r="E108" i="4"/>
  <c r="E76" i="4"/>
  <c r="E167" i="4"/>
  <c r="E135" i="4"/>
  <c r="E103" i="4"/>
  <c r="E71" i="4"/>
  <c r="E39" i="4"/>
  <c r="E178" i="4"/>
  <c r="E142" i="4"/>
  <c r="E157" i="4"/>
  <c r="E82" i="4"/>
  <c r="E18" i="4"/>
  <c r="E117" i="4"/>
  <c r="E113" i="4"/>
  <c r="E49" i="4"/>
  <c r="F164" i="4"/>
  <c r="F132" i="4"/>
  <c r="F100" i="4"/>
  <c r="F68" i="4"/>
  <c r="F36" i="4"/>
  <c r="F4" i="4"/>
  <c r="F160" i="4"/>
  <c r="F128" i="4"/>
  <c r="F96" i="4"/>
  <c r="F64" i="4"/>
  <c r="F32" i="4"/>
  <c r="E156" i="4"/>
  <c r="E154" i="4"/>
  <c r="E183" i="4"/>
  <c r="E151" i="4"/>
  <c r="E119" i="4"/>
  <c r="E138" i="4"/>
  <c r="E114" i="4"/>
  <c r="E50" i="4"/>
  <c r="E21" i="4"/>
  <c r="E153" i="4"/>
  <c r="E81" i="4"/>
  <c r="E17" i="4"/>
  <c r="E85" i="4"/>
  <c r="E102" i="4"/>
  <c r="E38" i="4"/>
  <c r="E5" i="4"/>
  <c r="F180" i="4"/>
  <c r="F148" i="4"/>
  <c r="F116" i="4"/>
  <c r="F84" i="4"/>
  <c r="F52" i="4"/>
  <c r="F20" i="4"/>
  <c r="F174" i="4"/>
  <c r="F142" i="4"/>
  <c r="F110" i="4"/>
  <c r="F78" i="4"/>
  <c r="F46" i="4"/>
  <c r="F14" i="4"/>
  <c r="F41" i="4"/>
  <c r="F85" i="4"/>
  <c r="F145" i="4"/>
  <c r="F17" i="4"/>
  <c r="F77" i="4"/>
  <c r="E2" i="4"/>
  <c r="E180" i="4"/>
  <c r="E148" i="4"/>
  <c r="E116" i="4"/>
  <c r="F172" i="4"/>
  <c r="F140" i="4"/>
  <c r="F108" i="4"/>
  <c r="F159" i="4"/>
  <c r="F111" i="4"/>
  <c r="F59" i="4"/>
  <c r="F3" i="4"/>
  <c r="F170" i="4"/>
  <c r="F122" i="4"/>
  <c r="F66" i="4"/>
  <c r="F18" i="4"/>
  <c r="F89" i="4"/>
  <c r="F37" i="4"/>
  <c r="F33" i="4"/>
  <c r="F105" i="4"/>
  <c r="E164" i="4"/>
  <c r="E112" i="4"/>
  <c r="E68" i="4"/>
  <c r="E24" i="4"/>
  <c r="E146" i="4"/>
  <c r="E147" i="4"/>
  <c r="E107" i="4"/>
  <c r="E63" i="4"/>
  <c r="E19" i="4"/>
  <c r="E162" i="4"/>
  <c r="E106" i="4"/>
  <c r="E26" i="4"/>
  <c r="E69" i="4"/>
  <c r="E121" i="4"/>
  <c r="E33" i="4"/>
  <c r="E61" i="4"/>
  <c r="E134" i="4"/>
  <c r="E62" i="4"/>
  <c r="E29" i="4"/>
  <c r="F176" i="4"/>
  <c r="F168" i="4"/>
  <c r="F152" i="4"/>
  <c r="F144" i="4"/>
  <c r="F136" i="4"/>
  <c r="E124" i="4"/>
  <c r="F120" i="4"/>
  <c r="F112" i="4"/>
  <c r="F104" i="4"/>
  <c r="E92" i="4"/>
  <c r="F88" i="4"/>
  <c r="F80" i="4"/>
  <c r="F72" i="4"/>
  <c r="E60" i="4"/>
  <c r="F56" i="4"/>
  <c r="F48" i="4"/>
  <c r="E44" i="4"/>
  <c r="F40" i="4"/>
  <c r="E28" i="4"/>
  <c r="F24" i="4"/>
  <c r="F16" i="4"/>
  <c r="E12" i="4"/>
  <c r="F8" i="4"/>
  <c r="F92" i="4"/>
  <c r="F155" i="4"/>
  <c r="F103" i="4"/>
  <c r="F55" i="4"/>
  <c r="F162" i="4"/>
  <c r="F114" i="4"/>
  <c r="F62" i="4"/>
  <c r="F10" i="4"/>
  <c r="F57" i="4"/>
  <c r="F21" i="4"/>
  <c r="F25" i="4"/>
  <c r="E160" i="4"/>
  <c r="E104" i="4"/>
  <c r="E64" i="4"/>
  <c r="E20" i="4"/>
  <c r="E143" i="4"/>
  <c r="E99" i="4"/>
  <c r="E59" i="4"/>
  <c r="F179" i="4"/>
  <c r="F163" i="4"/>
  <c r="F147" i="4"/>
  <c r="F131" i="4"/>
  <c r="F115" i="4"/>
  <c r="F107" i="4"/>
  <c r="F99" i="4"/>
  <c r="F83" i="4"/>
  <c r="F75" i="4"/>
  <c r="F67" i="4"/>
  <c r="F51" i="4"/>
  <c r="F43" i="4"/>
  <c r="F35" i="4"/>
  <c r="E23" i="4"/>
  <c r="F19" i="4"/>
  <c r="F7" i="4"/>
  <c r="F76" i="4"/>
  <c r="F151" i="4"/>
  <c r="F95" i="4"/>
  <c r="F47" i="4"/>
  <c r="F158" i="4"/>
  <c r="F106" i="4"/>
  <c r="F58" i="4"/>
  <c r="F9" i="4"/>
  <c r="F5" i="4"/>
  <c r="F157" i="4"/>
  <c r="E152" i="4"/>
  <c r="E100" i="4"/>
  <c r="E56" i="4"/>
  <c r="E16" i="4"/>
  <c r="E179" i="4"/>
  <c r="E139" i="4"/>
  <c r="E95" i="4"/>
  <c r="E51" i="4"/>
  <c r="E11" i="4"/>
  <c r="E90" i="4"/>
  <c r="E97" i="4"/>
  <c r="E9" i="4"/>
  <c r="E13" i="4"/>
  <c r="E118" i="4"/>
  <c r="E46" i="4"/>
  <c r="F171" i="4"/>
  <c r="F139" i="4"/>
  <c r="E87" i="4"/>
  <c r="E55" i="4"/>
  <c r="E7" i="4"/>
  <c r="F60" i="4"/>
  <c r="F143" i="4"/>
  <c r="F91" i="4"/>
  <c r="F39" i="4"/>
  <c r="F154" i="4"/>
  <c r="F98" i="4"/>
  <c r="F50" i="4"/>
  <c r="F165" i="4"/>
  <c r="F161" i="4"/>
  <c r="F141" i="4"/>
  <c r="E144" i="4"/>
  <c r="E96" i="4"/>
  <c r="E52" i="4"/>
  <c r="E8" i="4"/>
  <c r="E175" i="4"/>
  <c r="E131" i="4"/>
  <c r="E91" i="4"/>
  <c r="E47" i="4"/>
  <c r="E3" i="4"/>
  <c r="E74" i="4"/>
  <c r="E89" i="4"/>
  <c r="F44" i="4"/>
  <c r="F135" i="4"/>
  <c r="F87" i="4"/>
  <c r="F31" i="4"/>
  <c r="F146" i="4"/>
  <c r="F94" i="4"/>
  <c r="F42" i="4"/>
  <c r="F45" i="4"/>
  <c r="F149" i="4"/>
  <c r="F129" i="4"/>
  <c r="F125" i="4"/>
  <c r="E136" i="4"/>
  <c r="E88" i="4"/>
  <c r="E48" i="4"/>
  <c r="E4" i="4"/>
  <c r="E171" i="4"/>
  <c r="E127" i="4"/>
  <c r="E83" i="4"/>
  <c r="E43" i="4"/>
  <c r="E173" i="4"/>
  <c r="E66" i="4"/>
  <c r="E73" i="4"/>
  <c r="E94" i="4"/>
  <c r="E22" i="4"/>
  <c r="E125" i="4"/>
  <c r="F182" i="4"/>
  <c r="F166" i="4"/>
  <c r="F150" i="4"/>
  <c r="F134" i="4"/>
  <c r="F118" i="4"/>
  <c r="F102" i="4"/>
  <c r="F86" i="4"/>
  <c r="F70" i="4"/>
  <c r="F54" i="4"/>
  <c r="F38" i="4"/>
  <c r="F22" i="4"/>
  <c r="F6" i="4"/>
  <c r="F2" i="4"/>
  <c r="F28" i="4"/>
  <c r="F183" i="4"/>
  <c r="F127" i="4"/>
  <c r="F79" i="4"/>
  <c r="F27" i="4"/>
  <c r="F138" i="4"/>
  <c r="F90" i="4"/>
  <c r="F34" i="4"/>
  <c r="F169" i="4"/>
  <c r="F133" i="4"/>
  <c r="F97" i="4"/>
  <c r="F93" i="4"/>
  <c r="E132" i="4"/>
  <c r="E84" i="4"/>
  <c r="E40" i="4"/>
  <c r="E163" i="4"/>
  <c r="E123" i="4"/>
  <c r="E79" i="4"/>
  <c r="E35" i="4"/>
  <c r="E166" i="4"/>
  <c r="E141" i="4"/>
  <c r="E58" i="4"/>
  <c r="E169" i="4"/>
  <c r="E65" i="4"/>
  <c r="E177" i="4"/>
  <c r="E181" i="4"/>
  <c r="E86" i="4"/>
  <c r="E14" i="4"/>
  <c r="F156" i="4"/>
  <c r="F12" i="4"/>
  <c r="F175" i="4"/>
  <c r="F123" i="4"/>
  <c r="F71" i="4"/>
  <c r="F23" i="4"/>
  <c r="F130" i="4"/>
  <c r="F82" i="4"/>
  <c r="F30" i="4"/>
  <c r="F137" i="4"/>
  <c r="F101" i="4"/>
  <c r="F81" i="4"/>
  <c r="F61" i="4"/>
  <c r="E176" i="4"/>
  <c r="E128" i="4"/>
  <c r="E80" i="4"/>
  <c r="E36" i="4"/>
  <c r="E182" i="4"/>
  <c r="E159" i="4"/>
  <c r="E115" i="4"/>
  <c r="E75" i="4"/>
  <c r="E31" i="4"/>
  <c r="E158" i="4"/>
  <c r="E130" i="4"/>
  <c r="E42" i="4"/>
  <c r="E161" i="4"/>
  <c r="E137" i="4"/>
  <c r="E57" i="4"/>
  <c r="E133" i="4"/>
  <c r="E165" i="4"/>
  <c r="E78" i="4"/>
  <c r="E6" i="4"/>
  <c r="E77" i="4"/>
  <c r="F181" i="4"/>
  <c r="F177" i="4"/>
  <c r="F173" i="4"/>
  <c r="F153" i="4"/>
  <c r="F117" i="4"/>
  <c r="F113" i="4"/>
  <c r="F109" i="4"/>
  <c r="F73" i="4"/>
  <c r="F53" i="4"/>
  <c r="F49" i="4"/>
  <c r="F29" i="4"/>
  <c r="F124" i="4"/>
  <c r="F15" i="4"/>
  <c r="F167" i="4"/>
  <c r="F119" i="4"/>
  <c r="F63" i="4"/>
  <c r="F11" i="4"/>
  <c r="F178" i="4"/>
  <c r="F126" i="4"/>
  <c r="F74" i="4"/>
  <c r="F26" i="4"/>
  <c r="F121" i="4"/>
  <c r="F69" i="4"/>
  <c r="E98" i="4"/>
  <c r="E111" i="4"/>
  <c r="E150" i="4"/>
  <c r="E34" i="4"/>
  <c r="E41" i="4"/>
  <c r="E149" i="4"/>
  <c r="E145" i="4"/>
  <c r="E170" i="4"/>
  <c r="E10" i="4"/>
  <c r="E126" i="4"/>
  <c r="E67" i="4"/>
  <c r="E25" i="4"/>
  <c r="E27" i="4"/>
  <c r="E174" i="4"/>
  <c r="E93" i="4"/>
  <c r="E109" i="4"/>
  <c r="E110" i="4"/>
  <c r="E45" i="4"/>
  <c r="E168" i="4"/>
  <c r="E15" i="4"/>
  <c r="E53" i="4"/>
  <c r="E37" i="4"/>
  <c r="E70" i="4"/>
  <c r="E120" i="4"/>
  <c r="E54" i="4"/>
  <c r="F65" i="4"/>
  <c r="E72" i="4"/>
  <c r="E30" i="4"/>
  <c r="E105" i="4"/>
  <c r="F13" i="4"/>
  <c r="E32" i="4"/>
  <c r="E122" i="4"/>
  <c r="E129" i="4"/>
  <c r="E155" i="4"/>
  <c r="E101" i="4"/>
  <c r="BL29" i="2" l="1"/>
  <c r="AV29" i="2"/>
  <c r="AF29" i="2"/>
  <c r="BT29" i="2"/>
  <c r="BD29" i="2"/>
  <c r="AN29" i="2"/>
  <c r="AS29" i="2"/>
  <c r="AC29" i="2"/>
  <c r="AK29" i="2"/>
  <c r="BQ29" i="2"/>
  <c r="U29" i="2"/>
  <c r="BA29" i="2"/>
  <c r="BI29" i="2"/>
  <c r="X29" i="2"/>
  <c r="C9" i="2"/>
  <c r="BT8" i="2"/>
  <c r="BD8" i="2"/>
  <c r="BL8" i="2"/>
  <c r="AV8" i="2"/>
  <c r="AN8" i="2"/>
  <c r="BI8" i="2"/>
  <c r="AK8" i="2"/>
  <c r="AF8" i="2"/>
  <c r="AC8" i="2"/>
  <c r="BA8" i="2"/>
  <c r="AS8" i="2"/>
  <c r="X8" i="2"/>
  <c r="U8" i="2"/>
  <c r="BQ8" i="2"/>
  <c r="C30" i="2"/>
  <c r="AA11" i="3"/>
  <c r="AA10" i="3"/>
  <c r="AA9" i="3"/>
  <c r="AA8" i="3"/>
  <c r="AA6" i="3"/>
  <c r="AA5" i="3"/>
  <c r="AA4" i="3"/>
  <c r="AA3" i="3"/>
  <c r="AB1" i="3"/>
  <c r="AC1" i="3" s="1"/>
  <c r="W11" i="3"/>
  <c r="W10" i="3"/>
  <c r="W9" i="3"/>
  <c r="W8" i="3"/>
  <c r="W6" i="3"/>
  <c r="W5" i="3"/>
  <c r="W4" i="3"/>
  <c r="W3" i="3"/>
  <c r="X1" i="3"/>
  <c r="Y1" i="3" s="1"/>
  <c r="S11" i="3"/>
  <c r="S10" i="3"/>
  <c r="S9" i="3"/>
  <c r="S8" i="3"/>
  <c r="S6" i="3"/>
  <c r="S5" i="3"/>
  <c r="S4" i="3"/>
  <c r="S3" i="3"/>
  <c r="T1" i="3"/>
  <c r="U1" i="3" s="1"/>
  <c r="O11" i="3"/>
  <c r="O10" i="3"/>
  <c r="O9" i="3"/>
  <c r="O8" i="3"/>
  <c r="O6" i="3"/>
  <c r="O5" i="3"/>
  <c r="O4" i="3"/>
  <c r="O3" i="3"/>
  <c r="P1" i="3"/>
  <c r="Q1" i="3" s="1"/>
  <c r="K11" i="3"/>
  <c r="K10" i="3"/>
  <c r="K9" i="3"/>
  <c r="K8" i="3"/>
  <c r="K6" i="3"/>
  <c r="K5" i="3"/>
  <c r="K4" i="3"/>
  <c r="K3" i="3"/>
  <c r="L1" i="3"/>
  <c r="M1" i="3" s="1"/>
  <c r="D7" i="2"/>
  <c r="C4" i="3"/>
  <c r="C5" i="3"/>
  <c r="C6" i="3"/>
  <c r="C8" i="3"/>
  <c r="C9" i="3"/>
  <c r="C10" i="3"/>
  <c r="C11" i="3"/>
  <c r="C3" i="3"/>
  <c r="B173" i="4"/>
  <c r="B129" i="4"/>
  <c r="A69" i="4"/>
  <c r="A71" i="4"/>
  <c r="B86" i="4"/>
  <c r="B155" i="4"/>
  <c r="A54" i="4"/>
  <c r="B157" i="4"/>
  <c r="A151" i="4"/>
  <c r="B123" i="4"/>
  <c r="B165" i="4"/>
  <c r="A5" i="4"/>
  <c r="B82" i="4"/>
  <c r="B135" i="4"/>
  <c r="B152" i="4"/>
  <c r="B11" i="4"/>
  <c r="B17" i="4"/>
  <c r="B58" i="4"/>
  <c r="B44" i="4"/>
  <c r="B26" i="4"/>
  <c r="A122" i="4"/>
  <c r="B93" i="4"/>
  <c r="B179" i="4"/>
  <c r="B48" i="4"/>
  <c r="B166" i="4"/>
  <c r="B104" i="4"/>
  <c r="B167" i="4"/>
  <c r="B125" i="4"/>
  <c r="B112" i="4"/>
  <c r="A39" i="4"/>
  <c r="A35" i="4"/>
  <c r="B148" i="4"/>
  <c r="B45" i="4"/>
  <c r="B74" i="4"/>
  <c r="A57" i="4"/>
  <c r="A8" i="4"/>
  <c r="A19" i="4"/>
  <c r="A155" i="4"/>
  <c r="A136" i="4"/>
  <c r="A124" i="4"/>
  <c r="A70" i="4"/>
  <c r="B131" i="4"/>
  <c r="A154" i="4"/>
  <c r="A181" i="4"/>
  <c r="A9" i="4"/>
  <c r="A183" i="4"/>
  <c r="B175" i="4"/>
  <c r="A3" i="4"/>
  <c r="A162" i="4"/>
  <c r="B14" i="4"/>
  <c r="A102" i="4"/>
  <c r="B64" i="4"/>
  <c r="B46" i="4"/>
  <c r="B29" i="4"/>
  <c r="A67" i="4"/>
  <c r="B150" i="4"/>
  <c r="B168" i="4"/>
  <c r="A150" i="4"/>
  <c r="A4" i="4"/>
  <c r="B176" i="4"/>
  <c r="B153" i="4"/>
  <c r="A131" i="4"/>
  <c r="A164" i="4"/>
  <c r="B133" i="4"/>
  <c r="A103" i="4"/>
  <c r="B94" i="4"/>
  <c r="B32" i="4"/>
  <c r="B182" i="4"/>
  <c r="A158" i="4"/>
  <c r="B154" i="4"/>
  <c r="B122" i="4"/>
  <c r="A105" i="4"/>
  <c r="B149" i="4"/>
  <c r="B170" i="4"/>
  <c r="A98" i="4"/>
  <c r="B162" i="4"/>
  <c r="A135" i="4"/>
  <c r="A123" i="4"/>
  <c r="A56" i="4"/>
  <c r="A129" i="4"/>
  <c r="A163" i="4"/>
  <c r="A7" i="4"/>
  <c r="A24" i="4"/>
  <c r="B16" i="4"/>
  <c r="A21" i="4"/>
  <c r="B9" i="4"/>
  <c r="B61" i="4"/>
  <c r="B31" i="4"/>
  <c r="A34" i="4"/>
  <c r="A127" i="4"/>
  <c r="A68" i="4"/>
  <c r="B119" i="4"/>
  <c r="B91" i="4"/>
  <c r="A121" i="4"/>
  <c r="A133" i="4"/>
  <c r="B98" i="4"/>
  <c r="B159" i="4"/>
  <c r="A157" i="4"/>
  <c r="B87" i="4"/>
  <c r="B12" i="4"/>
  <c r="B75" i="4"/>
  <c r="B101" i="4"/>
  <c r="B171" i="4"/>
  <c r="A180" i="4"/>
  <c r="B178" i="4"/>
  <c r="A52" i="4"/>
  <c r="B145" i="4"/>
  <c r="B181" i="4"/>
  <c r="B136" i="4"/>
  <c r="A37" i="4"/>
  <c r="B90" i="4"/>
  <c r="B76" i="4"/>
  <c r="A53" i="4"/>
  <c r="B138" i="4"/>
  <c r="A100" i="4"/>
  <c r="B105" i="4"/>
  <c r="B28" i="4"/>
  <c r="A156" i="4"/>
  <c r="B13" i="4"/>
  <c r="B73" i="4"/>
  <c r="B43" i="4"/>
  <c r="B113" i="4"/>
  <c r="B146" i="4"/>
  <c r="B89" i="4"/>
  <c r="B117" i="4"/>
  <c r="B106" i="4"/>
  <c r="B111" i="4"/>
  <c r="A36" i="4"/>
  <c r="B143" i="4"/>
  <c r="A2" i="4"/>
  <c r="B120" i="4"/>
  <c r="B116" i="4"/>
  <c r="B96" i="4"/>
  <c r="B100" i="4"/>
  <c r="A101" i="4"/>
  <c r="B156" i="4"/>
  <c r="B107" i="4"/>
  <c r="B77" i="4"/>
  <c r="B177" i="4"/>
  <c r="B141" i="4"/>
  <c r="B142" i="4"/>
  <c r="B79" i="4"/>
  <c r="A134" i="4"/>
  <c r="A25" i="4"/>
  <c r="B127" i="4"/>
  <c r="B147" i="4"/>
  <c r="A41" i="4"/>
  <c r="B183" i="4"/>
  <c r="A23" i="4"/>
  <c r="B108" i="4"/>
  <c r="B63" i="4"/>
  <c r="B160" i="4"/>
  <c r="B49" i="4"/>
  <c r="B30" i="4"/>
  <c r="B15" i="4"/>
  <c r="A165" i="4"/>
  <c r="A55" i="4"/>
  <c r="B140" i="4"/>
  <c r="A159" i="4"/>
  <c r="B151" i="4"/>
  <c r="B172" i="4"/>
  <c r="B81" i="4"/>
  <c r="B139" i="4"/>
  <c r="B78" i="4"/>
  <c r="B114" i="4"/>
  <c r="A182" i="4"/>
  <c r="B47" i="4"/>
  <c r="B92" i="4"/>
  <c r="A72" i="4"/>
  <c r="B169" i="4"/>
  <c r="A104" i="4"/>
  <c r="B110" i="4"/>
  <c r="A128" i="4"/>
  <c r="B115" i="4"/>
  <c r="B84" i="4"/>
  <c r="B102" i="4"/>
  <c r="B85" i="4"/>
  <c r="B124" i="4"/>
  <c r="B118" i="4"/>
  <c r="B80" i="4"/>
  <c r="B121" i="4"/>
  <c r="B134" i="4"/>
  <c r="B163" i="4"/>
  <c r="B180" i="4"/>
  <c r="B62" i="4"/>
  <c r="B132" i="4"/>
  <c r="B60" i="4"/>
  <c r="B33" i="4"/>
  <c r="B41" i="4"/>
  <c r="A130" i="4"/>
  <c r="A152" i="4"/>
  <c r="A38" i="4"/>
  <c r="A65" i="4"/>
  <c r="B83" i="4"/>
  <c r="B25" i="4"/>
  <c r="A132" i="4"/>
  <c r="A51" i="4"/>
  <c r="B164" i="4"/>
  <c r="A126" i="4"/>
  <c r="B126" i="4"/>
  <c r="B161" i="4"/>
  <c r="B88" i="4"/>
  <c r="A40" i="4"/>
  <c r="B99" i="4"/>
  <c r="A120" i="4"/>
  <c r="B2" i="4"/>
  <c r="B103" i="4"/>
  <c r="A50" i="4"/>
  <c r="B137" i="4"/>
  <c r="A160" i="4"/>
  <c r="A49" i="4"/>
  <c r="A125" i="4"/>
  <c r="B174" i="4"/>
  <c r="A6" i="4"/>
  <c r="A22" i="4"/>
  <c r="B144" i="4"/>
  <c r="B109" i="4"/>
  <c r="A66" i="4"/>
  <c r="A99" i="4"/>
  <c r="A153" i="4"/>
  <c r="B10" i="4"/>
  <c r="A18" i="4"/>
  <c r="B65" i="4"/>
  <c r="B42" i="4"/>
  <c r="B27" i="4"/>
  <c r="B130" i="4"/>
  <c r="B95" i="4"/>
  <c r="B128" i="4"/>
  <c r="A166" i="4"/>
  <c r="A20" i="4"/>
  <c r="B158" i="4"/>
  <c r="A73" i="4"/>
  <c r="A161" i="4"/>
  <c r="B59" i="4"/>
  <c r="B97" i="4"/>
  <c r="BL30" i="2" l="1"/>
  <c r="AV30" i="2"/>
  <c r="BT30" i="2"/>
  <c r="BD30" i="2"/>
  <c r="AK30" i="2"/>
  <c r="BQ30" i="2"/>
  <c r="X30" i="2"/>
  <c r="U30" i="2"/>
  <c r="BI30" i="2"/>
  <c r="BA30" i="2"/>
  <c r="AF30" i="2"/>
  <c r="AC30" i="2"/>
  <c r="AS30" i="2"/>
  <c r="AN30" i="2"/>
  <c r="BL9" i="2"/>
  <c r="AV9" i="2"/>
  <c r="BT9" i="2"/>
  <c r="BD9" i="2"/>
  <c r="AN9" i="2"/>
  <c r="BI9" i="2"/>
  <c r="AF9" i="2"/>
  <c r="BA9" i="2"/>
  <c r="U9" i="2"/>
  <c r="BQ9" i="2"/>
  <c r="AK9" i="2"/>
  <c r="AC9" i="2"/>
  <c r="AS9" i="2"/>
  <c r="X9" i="2"/>
  <c r="C10" i="2"/>
  <c r="C11" i="2" s="1"/>
  <c r="BA7" i="2"/>
  <c r="AS7" i="2"/>
  <c r="AF7" i="2"/>
  <c r="AN7" i="2"/>
  <c r="AC7" i="2"/>
  <c r="BL7" i="2"/>
  <c r="AK7" i="2"/>
  <c r="BI7" i="2"/>
  <c r="AV7" i="2"/>
  <c r="BQ7" i="2"/>
  <c r="BT7" i="2"/>
  <c r="BD7" i="2"/>
  <c r="C31" i="2"/>
  <c r="AC11" i="3"/>
  <c r="AC13" i="3"/>
  <c r="AC15" i="3"/>
  <c r="AC12" i="3"/>
  <c r="AC14" i="3"/>
  <c r="AC7" i="3"/>
  <c r="M11" i="3"/>
  <c r="M14" i="3"/>
  <c r="M7" i="3"/>
  <c r="M13" i="3"/>
  <c r="M15" i="3"/>
  <c r="M12" i="3"/>
  <c r="Q11" i="3"/>
  <c r="Q13" i="3"/>
  <c r="Q15" i="3"/>
  <c r="Q12" i="3"/>
  <c r="Q14" i="3"/>
  <c r="Q7" i="3"/>
  <c r="U11" i="3"/>
  <c r="U13" i="3"/>
  <c r="U15" i="3"/>
  <c r="U12" i="3"/>
  <c r="U7" i="3"/>
  <c r="U14" i="3"/>
  <c r="Y12" i="3"/>
  <c r="Y14" i="3"/>
  <c r="Y13" i="3"/>
  <c r="Y7" i="3"/>
  <c r="Y15" i="3"/>
  <c r="AC3" i="3"/>
  <c r="AC5" i="3"/>
  <c r="AC8" i="3"/>
  <c r="AC10" i="3"/>
  <c r="AD1" i="3"/>
  <c r="AC4" i="3"/>
  <c r="AC6" i="3"/>
  <c r="AC9" i="3"/>
  <c r="Y11" i="3"/>
  <c r="Y9" i="3"/>
  <c r="Y6" i="3"/>
  <c r="Y4" i="3"/>
  <c r="Z1" i="3"/>
  <c r="Y10" i="3"/>
  <c r="Y8" i="3"/>
  <c r="Y5" i="3"/>
  <c r="Y3" i="3"/>
  <c r="U3" i="3"/>
  <c r="U5" i="3"/>
  <c r="U8" i="3"/>
  <c r="U10" i="3"/>
  <c r="V1" i="3"/>
  <c r="U4" i="3"/>
  <c r="U6" i="3"/>
  <c r="U9" i="3"/>
  <c r="Q3" i="3"/>
  <c r="Q5" i="3"/>
  <c r="Q8" i="3"/>
  <c r="Q10" i="3"/>
  <c r="R1" i="3"/>
  <c r="Q4" i="3"/>
  <c r="Q6" i="3"/>
  <c r="Q9" i="3"/>
  <c r="M3" i="3"/>
  <c r="M5" i="3"/>
  <c r="M8" i="3"/>
  <c r="M10" i="3"/>
  <c r="N1" i="3"/>
  <c r="M4" i="3"/>
  <c r="M6" i="3"/>
  <c r="M9" i="3"/>
  <c r="X7" i="2"/>
  <c r="U7" i="2"/>
  <c r="V7" i="2" s="1"/>
  <c r="A173" i="4"/>
  <c r="A84" i="4"/>
  <c r="A83" i="4"/>
  <c r="A147" i="4"/>
  <c r="A142" i="4"/>
  <c r="A62" i="4"/>
  <c r="B18" i="4"/>
  <c r="B67" i="4"/>
  <c r="B34" i="4"/>
  <c r="A17" i="4"/>
  <c r="A59" i="4"/>
  <c r="A111" i="4"/>
  <c r="A106" i="4"/>
  <c r="A15" i="4"/>
  <c r="A110" i="4"/>
  <c r="B36" i="4"/>
  <c r="A144" i="4"/>
  <c r="A89" i="4"/>
  <c r="A137" i="4"/>
  <c r="A171" i="4"/>
  <c r="A88" i="4"/>
  <c r="A46" i="4"/>
  <c r="B5" i="4"/>
  <c r="A107" i="4"/>
  <c r="A81" i="4"/>
  <c r="A87" i="4"/>
  <c r="A145" i="4"/>
  <c r="A117" i="4"/>
  <c r="A115" i="4"/>
  <c r="A116" i="4"/>
  <c r="A28" i="4"/>
  <c r="B37" i="4"/>
  <c r="A10" i="4"/>
  <c r="B38" i="4"/>
  <c r="A96" i="4"/>
  <c r="A27" i="4"/>
  <c r="A77" i="4"/>
  <c r="A90" i="4"/>
  <c r="A95" i="4"/>
  <c r="A76" i="4"/>
  <c r="B53" i="4"/>
  <c r="A140" i="4"/>
  <c r="A86" i="4"/>
  <c r="B23" i="4"/>
  <c r="A16" i="4"/>
  <c r="B19" i="4"/>
  <c r="A93" i="4"/>
  <c r="A118" i="4"/>
  <c r="A178" i="4"/>
  <c r="A177" i="4"/>
  <c r="A168" i="4"/>
  <c r="A149" i="4"/>
  <c r="A148" i="4"/>
  <c r="B39" i="4"/>
  <c r="B8" i="4"/>
  <c r="A80" i="4"/>
  <c r="B4" i="4"/>
  <c r="A31" i="4"/>
  <c r="B70" i="4"/>
  <c r="A61" i="4"/>
  <c r="A79" i="4"/>
  <c r="A74" i="4"/>
  <c r="A60" i="4"/>
  <c r="A78" i="4"/>
  <c r="B55" i="4"/>
  <c r="B51" i="4"/>
  <c r="A176" i="4"/>
  <c r="A169" i="4"/>
  <c r="A175" i="4"/>
  <c r="A85" i="4"/>
  <c r="A179" i="4"/>
  <c r="A14" i="4"/>
  <c r="B56" i="4"/>
  <c r="B22" i="4"/>
  <c r="A64" i="4"/>
  <c r="B66" i="4"/>
  <c r="A13" i="4"/>
  <c r="B7" i="4"/>
  <c r="A45" i="4"/>
  <c r="A63" i="4"/>
  <c r="A58" i="4"/>
  <c r="A44" i="4"/>
  <c r="A113" i="4"/>
  <c r="B71" i="4"/>
  <c r="B50" i="4"/>
  <c r="A43" i="4"/>
  <c r="A97" i="4"/>
  <c r="A172" i="4"/>
  <c r="A146" i="4"/>
  <c r="A167" i="4"/>
  <c r="A114" i="4"/>
  <c r="A170" i="4"/>
  <c r="A112" i="4"/>
  <c r="B35" i="4"/>
  <c r="B69" i="4"/>
  <c r="A48" i="4"/>
  <c r="B21" i="4"/>
  <c r="A109" i="4"/>
  <c r="B68" i="4"/>
  <c r="A30" i="4"/>
  <c r="A47" i="4"/>
  <c r="A42" i="4"/>
  <c r="A32" i="4"/>
  <c r="B24" i="4"/>
  <c r="A11" i="4"/>
  <c r="A138" i="4"/>
  <c r="A82" i="4"/>
  <c r="A143" i="4"/>
  <c r="A174" i="4"/>
  <c r="A139" i="4"/>
  <c r="A91" i="4"/>
  <c r="B52" i="4"/>
  <c r="B57" i="4"/>
  <c r="A33" i="4"/>
  <c r="B72" i="4"/>
  <c r="A94" i="4"/>
  <c r="B54" i="4"/>
  <c r="B3" i="4"/>
  <c r="A26" i="4"/>
  <c r="A29" i="4"/>
  <c r="B40" i="4"/>
  <c r="A141" i="4"/>
  <c r="A119" i="4"/>
  <c r="B6" i="4"/>
  <c r="A75" i="4"/>
  <c r="A12" i="4"/>
  <c r="B20" i="4"/>
  <c r="A92" i="4"/>
  <c r="A108" i="4"/>
  <c r="BL10" i="2" l="1"/>
  <c r="AV10" i="2"/>
  <c r="BT10" i="2"/>
  <c r="BD10" i="2"/>
  <c r="BA10" i="2"/>
  <c r="X10" i="2"/>
  <c r="AS10" i="2"/>
  <c r="AT10" i="2" s="1"/>
  <c r="U10" i="2"/>
  <c r="BQ10" i="2"/>
  <c r="AN10" i="2"/>
  <c r="AK10" i="2"/>
  <c r="AF10" i="2"/>
  <c r="AC10" i="2"/>
  <c r="BI10" i="2"/>
  <c r="BT31" i="2"/>
  <c r="BU31" i="2" s="1"/>
  <c r="BD31" i="2"/>
  <c r="AN31" i="2"/>
  <c r="BL31" i="2"/>
  <c r="AV31" i="2"/>
  <c r="AF31" i="2"/>
  <c r="BQ31" i="2"/>
  <c r="X31" i="2"/>
  <c r="BI31" i="2"/>
  <c r="BJ31" i="2" s="1"/>
  <c r="AC31" i="2"/>
  <c r="AS31" i="2"/>
  <c r="BA31" i="2"/>
  <c r="U31" i="2"/>
  <c r="AK31" i="2"/>
  <c r="BT11" i="2"/>
  <c r="BD11" i="2"/>
  <c r="AN11" i="2"/>
  <c r="AO11" i="2" s="1"/>
  <c r="BL11" i="2"/>
  <c r="AV11" i="2"/>
  <c r="BA11" i="2"/>
  <c r="BB11" i="2" s="1"/>
  <c r="X11" i="2"/>
  <c r="AS11" i="2"/>
  <c r="AC11" i="2"/>
  <c r="BI11" i="2"/>
  <c r="AK11" i="2"/>
  <c r="AL11" i="2" s="1"/>
  <c r="AF11" i="2"/>
  <c r="BQ11" i="2"/>
  <c r="U11" i="2"/>
  <c r="BR9" i="2"/>
  <c r="BR30" i="2"/>
  <c r="BU30" i="2"/>
  <c r="BR31" i="2"/>
  <c r="BU29" i="2"/>
  <c r="BR28" i="2"/>
  <c r="BU7" i="2"/>
  <c r="BR7" i="2"/>
  <c r="BU11" i="2"/>
  <c r="BU8" i="2"/>
  <c r="BR10" i="2"/>
  <c r="BR8" i="2"/>
  <c r="BU9" i="2"/>
  <c r="BU28" i="2"/>
  <c r="BR29" i="2"/>
  <c r="BU10" i="2"/>
  <c r="BR11" i="2"/>
  <c r="BM30" i="2"/>
  <c r="BM11" i="2"/>
  <c r="BM10" i="2"/>
  <c r="BM7" i="2"/>
  <c r="BJ11" i="2"/>
  <c r="BJ29" i="2"/>
  <c r="BJ10" i="2"/>
  <c r="BJ7" i="2"/>
  <c r="BJ30" i="2"/>
  <c r="BJ9" i="2"/>
  <c r="BM8" i="2"/>
  <c r="BM9" i="2"/>
  <c r="BJ8" i="2"/>
  <c r="BJ28" i="2"/>
  <c r="BM28" i="2"/>
  <c r="BM29" i="2"/>
  <c r="BM31" i="2"/>
  <c r="BE30" i="2"/>
  <c r="BB10" i="2"/>
  <c r="BE28" i="2"/>
  <c r="BE31" i="2"/>
  <c r="BB29" i="2"/>
  <c r="BE7" i="2"/>
  <c r="BE8" i="2"/>
  <c r="BB30" i="2"/>
  <c r="BE11" i="2"/>
  <c r="BB7" i="2"/>
  <c r="BB9" i="2"/>
  <c r="BE29" i="2"/>
  <c r="BE9" i="2"/>
  <c r="BB8" i="2"/>
  <c r="BB28" i="2"/>
  <c r="BE10" i="2"/>
  <c r="BB31" i="2"/>
  <c r="AT9" i="2"/>
  <c r="AW30" i="2"/>
  <c r="AT7" i="2"/>
  <c r="AW7" i="2"/>
  <c r="AW8" i="2"/>
  <c r="AW9" i="2"/>
  <c r="AW11" i="2"/>
  <c r="AW29" i="2"/>
  <c r="AW28" i="2"/>
  <c r="AW31" i="2"/>
  <c r="AT8" i="2"/>
  <c r="AW10" i="2"/>
  <c r="AT11" i="2"/>
  <c r="AT31" i="2"/>
  <c r="AT29" i="2"/>
  <c r="AT30" i="2"/>
  <c r="AT28" i="2"/>
  <c r="AO10" i="2"/>
  <c r="AO7" i="2"/>
  <c r="AL30" i="2"/>
  <c r="AL7" i="2"/>
  <c r="AO29" i="2"/>
  <c r="AL9" i="2"/>
  <c r="AO31" i="2"/>
  <c r="AO8" i="2"/>
  <c r="AL31" i="2"/>
  <c r="AL8" i="2"/>
  <c r="AO30" i="2"/>
  <c r="AL10" i="2"/>
  <c r="AL28" i="2"/>
  <c r="AL29" i="2"/>
  <c r="AO28" i="2"/>
  <c r="AO9" i="2"/>
  <c r="AD11" i="2"/>
  <c r="AG11" i="2"/>
  <c r="AG9" i="2"/>
  <c r="AD7" i="2"/>
  <c r="AD8" i="2"/>
  <c r="AG31" i="2"/>
  <c r="AG8" i="2"/>
  <c r="AG10" i="2"/>
  <c r="AG29" i="2"/>
  <c r="AD28" i="2"/>
  <c r="AG28" i="2"/>
  <c r="AD29" i="2"/>
  <c r="AG7" i="2"/>
  <c r="AD10" i="2"/>
  <c r="AD9" i="2"/>
  <c r="AD31" i="2"/>
  <c r="AD30" i="2"/>
  <c r="AG30" i="2"/>
  <c r="V11" i="2"/>
  <c r="V9" i="2"/>
  <c r="V10" i="2"/>
  <c r="V8" i="2"/>
  <c r="V28" i="2"/>
  <c r="Y10" i="2"/>
  <c r="Y9" i="2"/>
  <c r="Y28" i="2"/>
  <c r="Y8" i="2"/>
  <c r="Y11" i="2"/>
  <c r="Y29" i="2"/>
  <c r="Y31" i="2"/>
  <c r="Y30" i="2"/>
  <c r="V31" i="2"/>
  <c r="V29" i="2"/>
  <c r="V30" i="2"/>
  <c r="Y7" i="2"/>
  <c r="C12" i="2"/>
  <c r="C32" i="2"/>
  <c r="I4" i="4"/>
  <c r="J4" i="4" s="1"/>
  <c r="BT32" i="2" l="1"/>
  <c r="BU32" i="2" s="1"/>
  <c r="BD32" i="2"/>
  <c r="BE32" i="2" s="1"/>
  <c r="BL32" i="2"/>
  <c r="BM32" i="2" s="1"/>
  <c r="AV32" i="2"/>
  <c r="AW32" i="2" s="1"/>
  <c r="BI32" i="2"/>
  <c r="BJ32" i="2" s="1"/>
  <c r="AF32" i="2"/>
  <c r="AG32" i="2" s="1"/>
  <c r="BA32" i="2"/>
  <c r="BB32" i="2" s="1"/>
  <c r="AS32" i="2"/>
  <c r="AT32" i="2" s="1"/>
  <c r="AK32" i="2"/>
  <c r="AL32" i="2" s="1"/>
  <c r="AC32" i="2"/>
  <c r="AD32" i="2" s="1"/>
  <c r="X32" i="2"/>
  <c r="Y32" i="2" s="1"/>
  <c r="U32" i="2"/>
  <c r="V32" i="2" s="1"/>
  <c r="AN32" i="2"/>
  <c r="AO32" i="2" s="1"/>
  <c r="BQ32" i="2"/>
  <c r="BR32" i="2" s="1"/>
  <c r="BT12" i="2"/>
  <c r="BU12" i="2" s="1"/>
  <c r="BD12" i="2"/>
  <c r="BE12" i="2" s="1"/>
  <c r="BL12" i="2"/>
  <c r="BM12" i="2" s="1"/>
  <c r="AV12" i="2"/>
  <c r="AW12" i="2" s="1"/>
  <c r="AS12" i="2"/>
  <c r="AT12" i="2" s="1"/>
  <c r="AN12" i="2"/>
  <c r="AO12" i="2" s="1"/>
  <c r="AF12" i="2"/>
  <c r="AG12" i="2" s="1"/>
  <c r="AC12" i="2"/>
  <c r="AD12" i="2" s="1"/>
  <c r="BQ12" i="2"/>
  <c r="BR12" i="2" s="1"/>
  <c r="AK12" i="2"/>
  <c r="AL12" i="2" s="1"/>
  <c r="BI12" i="2"/>
  <c r="BJ12" i="2" s="1"/>
  <c r="BA12" i="2"/>
  <c r="BB12" i="2" s="1"/>
  <c r="X12" i="2"/>
  <c r="Y12" i="2" s="1"/>
  <c r="U12" i="2"/>
  <c r="V12" i="2" s="1"/>
  <c r="C13" i="2"/>
  <c r="C33" i="2"/>
  <c r="BL33" i="2" l="1"/>
  <c r="BM33" i="2" s="1"/>
  <c r="AV33" i="2"/>
  <c r="AW33" i="2" s="1"/>
  <c r="AF33" i="2"/>
  <c r="AG33" i="2" s="1"/>
  <c r="BT33" i="2"/>
  <c r="BU33" i="2" s="1"/>
  <c r="BD33" i="2"/>
  <c r="BE33" i="2" s="1"/>
  <c r="AN33" i="2"/>
  <c r="AO33" i="2" s="1"/>
  <c r="BI33" i="2"/>
  <c r="BJ33" i="2" s="1"/>
  <c r="BA33" i="2"/>
  <c r="BB33" i="2" s="1"/>
  <c r="AC33" i="2"/>
  <c r="AD33" i="2" s="1"/>
  <c r="AK33" i="2"/>
  <c r="AL33" i="2" s="1"/>
  <c r="U33" i="2"/>
  <c r="V33" i="2" s="1"/>
  <c r="BQ33" i="2"/>
  <c r="BR33" i="2" s="1"/>
  <c r="AS33" i="2"/>
  <c r="AT33" i="2" s="1"/>
  <c r="X33" i="2"/>
  <c r="Y33" i="2" s="1"/>
  <c r="BL13" i="2"/>
  <c r="BM13" i="2" s="1"/>
  <c r="AV13" i="2"/>
  <c r="AW13" i="2" s="1"/>
  <c r="BT13" i="2"/>
  <c r="BU13" i="2" s="1"/>
  <c r="BD13" i="2"/>
  <c r="BE13" i="2" s="1"/>
  <c r="AN13" i="2"/>
  <c r="AO13" i="2" s="1"/>
  <c r="AS13" i="2"/>
  <c r="AT13" i="2" s="1"/>
  <c r="AF13" i="2"/>
  <c r="AG13" i="2" s="1"/>
  <c r="AK13" i="2"/>
  <c r="AL13" i="2" s="1"/>
  <c r="BQ13" i="2"/>
  <c r="BR13" i="2" s="1"/>
  <c r="U13" i="2"/>
  <c r="V13" i="2" s="1"/>
  <c r="BA13" i="2"/>
  <c r="BB13" i="2" s="1"/>
  <c r="BI13" i="2"/>
  <c r="BJ13" i="2" s="1"/>
  <c r="AC13" i="2"/>
  <c r="AD13" i="2" s="1"/>
  <c r="X13" i="2"/>
  <c r="Y13" i="2" s="1"/>
  <c r="C14" i="2"/>
  <c r="C34" i="2"/>
  <c r="BL34" i="2" l="1"/>
  <c r="BM34" i="2" s="1"/>
  <c r="AV34" i="2"/>
  <c r="AW34" i="2" s="1"/>
  <c r="BT34" i="2"/>
  <c r="BU34" i="2" s="1"/>
  <c r="BD34" i="2"/>
  <c r="BE34" i="2" s="1"/>
  <c r="AF34" i="2"/>
  <c r="AG34" i="2" s="1"/>
  <c r="BA34" i="2"/>
  <c r="BB34" i="2" s="1"/>
  <c r="AN34" i="2"/>
  <c r="AO34" i="2" s="1"/>
  <c r="AK34" i="2"/>
  <c r="AL34" i="2" s="1"/>
  <c r="X34" i="2"/>
  <c r="Y34" i="2" s="1"/>
  <c r="AS34" i="2"/>
  <c r="AT34" i="2" s="1"/>
  <c r="U34" i="2"/>
  <c r="V34" i="2" s="1"/>
  <c r="BQ34" i="2"/>
  <c r="BR34" i="2" s="1"/>
  <c r="BI34" i="2"/>
  <c r="BJ34" i="2" s="1"/>
  <c r="AC34" i="2"/>
  <c r="AD34" i="2" s="1"/>
  <c r="BL14" i="2"/>
  <c r="BM14" i="2" s="1"/>
  <c r="AV14" i="2"/>
  <c r="AW14" i="2" s="1"/>
  <c r="BT14" i="2"/>
  <c r="BU14" i="2" s="1"/>
  <c r="BD14" i="2"/>
  <c r="BE14" i="2" s="1"/>
  <c r="AK14" i="2"/>
  <c r="AL14" i="2" s="1"/>
  <c r="BQ14" i="2"/>
  <c r="BR14" i="2" s="1"/>
  <c r="X14" i="2"/>
  <c r="Y14" i="2" s="1"/>
  <c r="U14" i="2"/>
  <c r="V14" i="2" s="1"/>
  <c r="BI14" i="2"/>
  <c r="BJ14" i="2" s="1"/>
  <c r="BA14" i="2"/>
  <c r="BB14" i="2" s="1"/>
  <c r="AS14" i="2"/>
  <c r="AT14" i="2" s="1"/>
  <c r="AF14" i="2"/>
  <c r="AG14" i="2" s="1"/>
  <c r="AC14" i="2"/>
  <c r="AD14" i="2" s="1"/>
  <c r="AN14" i="2"/>
  <c r="AO14" i="2" s="1"/>
  <c r="C15" i="2"/>
  <c r="C35" i="2"/>
  <c r="BT15" i="2" l="1"/>
  <c r="BU15" i="2" s="1"/>
  <c r="BD15" i="2"/>
  <c r="BE15" i="2" s="1"/>
  <c r="AN15" i="2"/>
  <c r="AO15" i="2" s="1"/>
  <c r="BL15" i="2"/>
  <c r="BM15" i="2" s="1"/>
  <c r="AV15" i="2"/>
  <c r="AW15" i="2" s="1"/>
  <c r="AF15" i="2"/>
  <c r="AG15" i="2" s="1"/>
  <c r="BQ15" i="2"/>
  <c r="BR15" i="2" s="1"/>
  <c r="X15" i="2"/>
  <c r="Y15" i="2" s="1"/>
  <c r="BI15" i="2"/>
  <c r="BJ15" i="2" s="1"/>
  <c r="AC15" i="2"/>
  <c r="AD15" i="2" s="1"/>
  <c r="AS15" i="2"/>
  <c r="AT15" i="2" s="1"/>
  <c r="U15" i="2"/>
  <c r="V15" i="2" s="1"/>
  <c r="BA15" i="2"/>
  <c r="BB15" i="2" s="1"/>
  <c r="AK15" i="2"/>
  <c r="AL15" i="2" s="1"/>
  <c r="BT35" i="2"/>
  <c r="BU35" i="2" s="1"/>
  <c r="BD35" i="2"/>
  <c r="BE35" i="2" s="1"/>
  <c r="AN35" i="2"/>
  <c r="AO35" i="2" s="1"/>
  <c r="BL35" i="2"/>
  <c r="BM35" i="2" s="1"/>
  <c r="AV35" i="2"/>
  <c r="AW35" i="2" s="1"/>
  <c r="AF35" i="2"/>
  <c r="AG35" i="2" s="1"/>
  <c r="BA35" i="2"/>
  <c r="BB35" i="2" s="1"/>
  <c r="AK35" i="2"/>
  <c r="AL35" i="2" s="1"/>
  <c r="X35" i="2"/>
  <c r="Y35" i="2" s="1"/>
  <c r="AS35" i="2"/>
  <c r="AT35" i="2" s="1"/>
  <c r="BI35" i="2"/>
  <c r="BJ35" i="2" s="1"/>
  <c r="BQ35" i="2"/>
  <c r="BR35" i="2" s="1"/>
  <c r="AC35" i="2"/>
  <c r="AD35" i="2" s="1"/>
  <c r="U35" i="2"/>
  <c r="V35" i="2" s="1"/>
  <c r="C16" i="2"/>
  <c r="C36" i="2"/>
  <c r="BT36" i="2" l="1"/>
  <c r="BU36" i="2" s="1"/>
  <c r="BD36" i="2"/>
  <c r="BE36" i="2" s="1"/>
  <c r="BL36" i="2"/>
  <c r="BM36" i="2" s="1"/>
  <c r="AV36" i="2"/>
  <c r="AW36" i="2" s="1"/>
  <c r="AS36" i="2"/>
  <c r="AT36" i="2" s="1"/>
  <c r="BQ36" i="2"/>
  <c r="BR36" i="2" s="1"/>
  <c r="BI36" i="2"/>
  <c r="BJ36" i="2" s="1"/>
  <c r="AF36" i="2"/>
  <c r="AG36" i="2" s="1"/>
  <c r="BA36" i="2"/>
  <c r="BB36" i="2" s="1"/>
  <c r="AN36" i="2"/>
  <c r="AO36" i="2" s="1"/>
  <c r="AK36" i="2"/>
  <c r="AL36" i="2" s="1"/>
  <c r="AC36" i="2"/>
  <c r="AD36" i="2" s="1"/>
  <c r="X36" i="2"/>
  <c r="Y36" i="2" s="1"/>
  <c r="U36" i="2"/>
  <c r="V36" i="2" s="1"/>
  <c r="BT16" i="2"/>
  <c r="BU16" i="2" s="1"/>
  <c r="BD16" i="2"/>
  <c r="BE16" i="2" s="1"/>
  <c r="BL16" i="2"/>
  <c r="BM16" i="2" s="1"/>
  <c r="AV16" i="2"/>
  <c r="AW16" i="2" s="1"/>
  <c r="BI16" i="2"/>
  <c r="BJ16" i="2" s="1"/>
  <c r="AF16" i="2"/>
  <c r="AG16" i="2" s="1"/>
  <c r="BA16" i="2"/>
  <c r="BB16" i="2" s="1"/>
  <c r="AS16" i="2"/>
  <c r="AT16" i="2" s="1"/>
  <c r="AK16" i="2"/>
  <c r="AL16" i="2" s="1"/>
  <c r="X16" i="2"/>
  <c r="Y16" i="2" s="1"/>
  <c r="U16" i="2"/>
  <c r="V16" i="2" s="1"/>
  <c r="AC16" i="2"/>
  <c r="AD16" i="2" s="1"/>
  <c r="BQ16" i="2"/>
  <c r="BR16" i="2" s="1"/>
  <c r="AN16" i="2"/>
  <c r="AO16" i="2" s="1"/>
  <c r="C17" i="2"/>
  <c r="C37" i="2"/>
  <c r="BL37" i="2" l="1"/>
  <c r="BM37" i="2" s="1"/>
  <c r="AV37" i="2"/>
  <c r="AW37" i="2" s="1"/>
  <c r="AF37" i="2"/>
  <c r="AG37" i="2" s="1"/>
  <c r="BT37" i="2"/>
  <c r="BU37" i="2" s="1"/>
  <c r="BD37" i="2"/>
  <c r="BE37" i="2" s="1"/>
  <c r="AN37" i="2"/>
  <c r="AO37" i="2" s="1"/>
  <c r="AS37" i="2"/>
  <c r="AT37" i="2" s="1"/>
  <c r="BQ37" i="2"/>
  <c r="BR37" i="2" s="1"/>
  <c r="AK37" i="2"/>
  <c r="AL37" i="2" s="1"/>
  <c r="U37" i="2"/>
  <c r="V37" i="2" s="1"/>
  <c r="BA37" i="2"/>
  <c r="BB37" i="2" s="1"/>
  <c r="AC37" i="2"/>
  <c r="AD37" i="2" s="1"/>
  <c r="BI37" i="2"/>
  <c r="BJ37" i="2" s="1"/>
  <c r="X37" i="2"/>
  <c r="Y37" i="2" s="1"/>
  <c r="BL17" i="2"/>
  <c r="BM17" i="2" s="1"/>
  <c r="AV17" i="2"/>
  <c r="AW17" i="2" s="1"/>
  <c r="AF17" i="2"/>
  <c r="AG17" i="2" s="1"/>
  <c r="BT17" i="2"/>
  <c r="BU17" i="2" s="1"/>
  <c r="BD17" i="2"/>
  <c r="BE17" i="2" s="1"/>
  <c r="AN17" i="2"/>
  <c r="AO17" i="2" s="1"/>
  <c r="BI17" i="2"/>
  <c r="BJ17" i="2" s="1"/>
  <c r="BA17" i="2"/>
  <c r="BB17" i="2" s="1"/>
  <c r="AC17" i="2"/>
  <c r="AD17" i="2" s="1"/>
  <c r="AK17" i="2"/>
  <c r="AL17" i="2" s="1"/>
  <c r="U17" i="2"/>
  <c r="V17" i="2" s="1"/>
  <c r="BQ17" i="2"/>
  <c r="BR17" i="2" s="1"/>
  <c r="AS17" i="2"/>
  <c r="AT17" i="2" s="1"/>
  <c r="X17" i="2"/>
  <c r="Y17" i="2" s="1"/>
  <c r="C18" i="2"/>
  <c r="C38" i="2"/>
  <c r="BL38" i="2" l="1"/>
  <c r="BM38" i="2" s="1"/>
  <c r="AV38" i="2"/>
  <c r="AW38" i="2" s="1"/>
  <c r="BT38" i="2"/>
  <c r="BU38" i="2" s="1"/>
  <c r="BD38" i="2"/>
  <c r="BE38" i="2" s="1"/>
  <c r="BQ38" i="2"/>
  <c r="BR38" i="2" s="1"/>
  <c r="AF38" i="2"/>
  <c r="AG38" i="2" s="1"/>
  <c r="X38" i="2"/>
  <c r="Y38" i="2" s="1"/>
  <c r="AC38" i="2"/>
  <c r="AD38" i="2" s="1"/>
  <c r="U38" i="2"/>
  <c r="V38" i="2" s="1"/>
  <c r="BI38" i="2"/>
  <c r="BJ38" i="2" s="1"/>
  <c r="AN38" i="2"/>
  <c r="AO38" i="2" s="1"/>
  <c r="BA38" i="2"/>
  <c r="BB38" i="2" s="1"/>
  <c r="AK38" i="2"/>
  <c r="AL38" i="2" s="1"/>
  <c r="AS38" i="2"/>
  <c r="AT38" i="2" s="1"/>
  <c r="BL18" i="2"/>
  <c r="BM18" i="2" s="1"/>
  <c r="AV18" i="2"/>
  <c r="AW18" i="2" s="1"/>
  <c r="BT18" i="2"/>
  <c r="BU18" i="2" s="1"/>
  <c r="BD18" i="2"/>
  <c r="BE18" i="2" s="1"/>
  <c r="AF18" i="2"/>
  <c r="AG18" i="2" s="1"/>
  <c r="BA18" i="2"/>
  <c r="BB18" i="2" s="1"/>
  <c r="AN18" i="2"/>
  <c r="AO18" i="2" s="1"/>
  <c r="AK18" i="2"/>
  <c r="AL18" i="2" s="1"/>
  <c r="X18" i="2"/>
  <c r="Y18" i="2" s="1"/>
  <c r="AS18" i="2"/>
  <c r="AT18" i="2" s="1"/>
  <c r="U18" i="2"/>
  <c r="V18" i="2" s="1"/>
  <c r="BQ18" i="2"/>
  <c r="BR18" i="2" s="1"/>
  <c r="BI18" i="2"/>
  <c r="BJ18" i="2" s="1"/>
  <c r="AC18" i="2"/>
  <c r="AD18" i="2" s="1"/>
  <c r="C19" i="2"/>
  <c r="C39" i="2"/>
  <c r="BT39" i="2" l="1"/>
  <c r="BU39" i="2" s="1"/>
  <c r="BD39" i="2"/>
  <c r="BE39" i="2" s="1"/>
  <c r="AN39" i="2"/>
  <c r="AO39" i="2" s="1"/>
  <c r="BL39" i="2"/>
  <c r="BM39" i="2" s="1"/>
  <c r="AV39" i="2"/>
  <c r="AW39" i="2" s="1"/>
  <c r="AF39" i="2"/>
  <c r="AG39" i="2" s="1"/>
  <c r="BQ39" i="2"/>
  <c r="BR39" i="2" s="1"/>
  <c r="X39" i="2"/>
  <c r="Y39" i="2" s="1"/>
  <c r="BI39" i="2"/>
  <c r="BJ39" i="2" s="1"/>
  <c r="AK39" i="2"/>
  <c r="AL39" i="2" s="1"/>
  <c r="BA39" i="2"/>
  <c r="BB39" i="2" s="1"/>
  <c r="AS39" i="2"/>
  <c r="AT39" i="2" s="1"/>
  <c r="AC39" i="2"/>
  <c r="AD39" i="2" s="1"/>
  <c r="U39" i="2"/>
  <c r="V39" i="2" s="1"/>
  <c r="BT19" i="2"/>
  <c r="BU19" i="2" s="1"/>
  <c r="BD19" i="2"/>
  <c r="BE19" i="2" s="1"/>
  <c r="AN19" i="2"/>
  <c r="AO19" i="2" s="1"/>
  <c r="BL19" i="2"/>
  <c r="BM19" i="2" s="1"/>
  <c r="AV19" i="2"/>
  <c r="AW19" i="2" s="1"/>
  <c r="AF19" i="2"/>
  <c r="AG19" i="2" s="1"/>
  <c r="BA19" i="2"/>
  <c r="BB19" i="2" s="1"/>
  <c r="AK19" i="2"/>
  <c r="AL19" i="2" s="1"/>
  <c r="X19" i="2"/>
  <c r="Y19" i="2" s="1"/>
  <c r="AS19" i="2"/>
  <c r="AT19" i="2" s="1"/>
  <c r="BI19" i="2"/>
  <c r="BJ19" i="2" s="1"/>
  <c r="BQ19" i="2"/>
  <c r="BR19" i="2" s="1"/>
  <c r="AC19" i="2"/>
  <c r="AD19" i="2" s="1"/>
  <c r="U19" i="2"/>
  <c r="V19" i="2" s="1"/>
  <c r="C20" i="2"/>
  <c r="C40" i="2"/>
  <c r="BT40" i="2" l="1"/>
  <c r="BU40" i="2" s="1"/>
  <c r="BD40" i="2"/>
  <c r="BE40" i="2" s="1"/>
  <c r="BL40" i="2"/>
  <c r="BM40" i="2" s="1"/>
  <c r="AV40" i="2"/>
  <c r="AW40" i="2" s="1"/>
  <c r="AN40" i="2"/>
  <c r="AO40" i="2" s="1"/>
  <c r="AC40" i="2"/>
  <c r="AD40" i="2" s="1"/>
  <c r="BI40" i="2"/>
  <c r="BJ40" i="2" s="1"/>
  <c r="AK40" i="2"/>
  <c r="AL40" i="2" s="1"/>
  <c r="BA40" i="2"/>
  <c r="BB40" i="2" s="1"/>
  <c r="AS40" i="2"/>
  <c r="AT40" i="2" s="1"/>
  <c r="X40" i="2"/>
  <c r="Y40" i="2" s="1"/>
  <c r="AF40" i="2"/>
  <c r="AG40" i="2" s="1"/>
  <c r="U40" i="2"/>
  <c r="V40" i="2" s="1"/>
  <c r="BQ40" i="2"/>
  <c r="BR40" i="2" s="1"/>
  <c r="BT20" i="2"/>
  <c r="BU20" i="2" s="1"/>
  <c r="BD20" i="2"/>
  <c r="BE20" i="2" s="1"/>
  <c r="BL20" i="2"/>
  <c r="BM20" i="2" s="1"/>
  <c r="AV20" i="2"/>
  <c r="AW20" i="2" s="1"/>
  <c r="AS20" i="2"/>
  <c r="AT20" i="2" s="1"/>
  <c r="BQ20" i="2"/>
  <c r="BR20" i="2" s="1"/>
  <c r="BI20" i="2"/>
  <c r="BJ20" i="2" s="1"/>
  <c r="AF20" i="2"/>
  <c r="AG20" i="2" s="1"/>
  <c r="AC20" i="2"/>
  <c r="AD20" i="2" s="1"/>
  <c r="AK20" i="2"/>
  <c r="AL20" i="2" s="1"/>
  <c r="AN20" i="2"/>
  <c r="AO20" i="2" s="1"/>
  <c r="X20" i="2"/>
  <c r="Y20" i="2" s="1"/>
  <c r="BA20" i="2"/>
  <c r="BB20" i="2" s="1"/>
  <c r="U20" i="2"/>
  <c r="V20" i="2" s="1"/>
  <c r="C21" i="2"/>
  <c r="C41" i="2"/>
  <c r="BL41" i="2" l="1"/>
  <c r="BM41" i="2" s="1"/>
  <c r="AV41" i="2"/>
  <c r="AW41" i="2" s="1"/>
  <c r="AF41" i="2"/>
  <c r="AG41" i="2" s="1"/>
  <c r="BT41" i="2"/>
  <c r="BU41" i="2" s="1"/>
  <c r="BD41" i="2"/>
  <c r="BE41" i="2" s="1"/>
  <c r="AN41" i="2"/>
  <c r="AO41" i="2" s="1"/>
  <c r="BI41" i="2"/>
  <c r="BJ41" i="2" s="1"/>
  <c r="BA41" i="2"/>
  <c r="BB41" i="2" s="1"/>
  <c r="U41" i="2"/>
  <c r="V41" i="2" s="1"/>
  <c r="BQ41" i="2"/>
  <c r="BR41" i="2" s="1"/>
  <c r="AS41" i="2"/>
  <c r="AT41" i="2" s="1"/>
  <c r="AK41" i="2"/>
  <c r="AL41" i="2" s="1"/>
  <c r="AC41" i="2"/>
  <c r="AD41" i="2" s="1"/>
  <c r="X41" i="2"/>
  <c r="Y41" i="2" s="1"/>
  <c r="BL21" i="2"/>
  <c r="BM21" i="2" s="1"/>
  <c r="AV21" i="2"/>
  <c r="AW21" i="2" s="1"/>
  <c r="AF21" i="2"/>
  <c r="AG21" i="2" s="1"/>
  <c r="BT21" i="2"/>
  <c r="BU21" i="2" s="1"/>
  <c r="BD21" i="2"/>
  <c r="BE21" i="2" s="1"/>
  <c r="AN21" i="2"/>
  <c r="AO21" i="2" s="1"/>
  <c r="AS21" i="2"/>
  <c r="AT21" i="2" s="1"/>
  <c r="BQ21" i="2"/>
  <c r="BR21" i="2" s="1"/>
  <c r="AK21" i="2"/>
  <c r="AL21" i="2" s="1"/>
  <c r="U21" i="2"/>
  <c r="V21" i="2" s="1"/>
  <c r="BA21" i="2"/>
  <c r="BB21" i="2" s="1"/>
  <c r="BI21" i="2"/>
  <c r="BJ21" i="2" s="1"/>
  <c r="AC21" i="2"/>
  <c r="AD21" i="2" s="1"/>
  <c r="X21" i="2"/>
  <c r="Y21" i="2" s="1"/>
  <c r="C22" i="2"/>
  <c r="C42" i="2"/>
  <c r="BL42" i="2" l="1"/>
  <c r="BM42" i="2" s="1"/>
  <c r="AV42" i="2"/>
  <c r="AW42" i="2" s="1"/>
  <c r="BT42" i="2"/>
  <c r="BU42" i="2" s="1"/>
  <c r="BD42" i="2"/>
  <c r="BE42" i="2" s="1"/>
  <c r="BA42" i="2"/>
  <c r="BB42" i="2" s="1"/>
  <c r="X42" i="2"/>
  <c r="Y42" i="2" s="1"/>
  <c r="AS42" i="2"/>
  <c r="AT42" i="2" s="1"/>
  <c r="U42" i="2"/>
  <c r="V42" i="2" s="1"/>
  <c r="BQ42" i="2"/>
  <c r="BR42" i="2" s="1"/>
  <c r="AN42" i="2"/>
  <c r="AO42" i="2" s="1"/>
  <c r="AC42" i="2"/>
  <c r="AD42" i="2" s="1"/>
  <c r="AF42" i="2"/>
  <c r="AG42" i="2" s="1"/>
  <c r="BI42" i="2"/>
  <c r="BJ42" i="2" s="1"/>
  <c r="AK42" i="2"/>
  <c r="AL42" i="2" s="1"/>
  <c r="BL22" i="2"/>
  <c r="BM22" i="2" s="1"/>
  <c r="AV22" i="2"/>
  <c r="AW22" i="2" s="1"/>
  <c r="BT22" i="2"/>
  <c r="BU22" i="2" s="1"/>
  <c r="BD22" i="2"/>
  <c r="BE22" i="2" s="1"/>
  <c r="BQ22" i="2"/>
  <c r="BR22" i="2" s="1"/>
  <c r="AF22" i="2"/>
  <c r="AG22" i="2" s="1"/>
  <c r="X22" i="2"/>
  <c r="Y22" i="2" s="1"/>
  <c r="AC22" i="2"/>
  <c r="AD22" i="2" s="1"/>
  <c r="U22" i="2"/>
  <c r="V22" i="2" s="1"/>
  <c r="BI22" i="2"/>
  <c r="BJ22" i="2" s="1"/>
  <c r="AN22" i="2"/>
  <c r="AO22" i="2" s="1"/>
  <c r="BA22" i="2"/>
  <c r="BB22" i="2" s="1"/>
  <c r="AS22" i="2"/>
  <c r="AT22" i="2" s="1"/>
  <c r="AK22" i="2"/>
  <c r="AL22" i="2" s="1"/>
  <c r="C23" i="2"/>
  <c r="C43" i="2"/>
  <c r="BT23" i="2" l="1"/>
  <c r="BU23" i="2" s="1"/>
  <c r="BD23" i="2"/>
  <c r="BE23" i="2" s="1"/>
  <c r="AN23" i="2"/>
  <c r="AO23" i="2" s="1"/>
  <c r="BL23" i="2"/>
  <c r="BM23" i="2" s="1"/>
  <c r="AV23" i="2"/>
  <c r="AW23" i="2" s="1"/>
  <c r="AF23" i="2"/>
  <c r="AG23" i="2" s="1"/>
  <c r="BQ23" i="2"/>
  <c r="BR23" i="2" s="1"/>
  <c r="X23" i="2"/>
  <c r="Y23" i="2" s="1"/>
  <c r="BI23" i="2"/>
  <c r="BJ23" i="2" s="1"/>
  <c r="AK23" i="2"/>
  <c r="AL23" i="2" s="1"/>
  <c r="U23" i="2"/>
  <c r="V23" i="2" s="1"/>
  <c r="BA23" i="2"/>
  <c r="BB23" i="2" s="1"/>
  <c r="AS23" i="2"/>
  <c r="AT23" i="2" s="1"/>
  <c r="AC23" i="2"/>
  <c r="AD23" i="2" s="1"/>
  <c r="BT43" i="2"/>
  <c r="BU43" i="2" s="1"/>
  <c r="BD43" i="2"/>
  <c r="BE43" i="2" s="1"/>
  <c r="AN43" i="2"/>
  <c r="AO43" i="2" s="1"/>
  <c r="BL43" i="2"/>
  <c r="BM43" i="2" s="1"/>
  <c r="AV43" i="2"/>
  <c r="AW43" i="2" s="1"/>
  <c r="AF43" i="2"/>
  <c r="AG43" i="2" s="1"/>
  <c r="BA43" i="2"/>
  <c r="BB43" i="2" s="1"/>
  <c r="X43" i="2"/>
  <c r="Y43" i="2" s="1"/>
  <c r="AS43" i="2"/>
  <c r="AT43" i="2" s="1"/>
  <c r="AC43" i="2"/>
  <c r="AD43" i="2" s="1"/>
  <c r="BI43" i="2"/>
  <c r="BJ43" i="2" s="1"/>
  <c r="BQ43" i="2"/>
  <c r="BR43" i="2" s="1"/>
  <c r="AK43" i="2"/>
  <c r="AL43" i="2" s="1"/>
  <c r="U43" i="2"/>
  <c r="V43" i="2" s="1"/>
  <c r="C24" i="2"/>
  <c r="C44" i="2"/>
  <c r="BT44" i="2" l="1"/>
  <c r="BU44" i="2" s="1"/>
  <c r="BD44" i="2"/>
  <c r="BE44" i="2" s="1"/>
  <c r="BL44" i="2"/>
  <c r="BM44" i="2" s="1"/>
  <c r="AV44" i="2"/>
  <c r="AW44" i="2" s="1"/>
  <c r="AS44" i="2"/>
  <c r="AT44" i="2" s="1"/>
  <c r="AN44" i="2"/>
  <c r="AO44" i="2" s="1"/>
  <c r="AC44" i="2"/>
  <c r="AD44" i="2" s="1"/>
  <c r="BQ44" i="2"/>
  <c r="BR44" i="2" s="1"/>
  <c r="AK44" i="2"/>
  <c r="AL44" i="2" s="1"/>
  <c r="BI44" i="2"/>
  <c r="BJ44" i="2" s="1"/>
  <c r="BA44" i="2"/>
  <c r="BB44" i="2" s="1"/>
  <c r="X44" i="2"/>
  <c r="Y44" i="2" s="1"/>
  <c r="AF44" i="2"/>
  <c r="AG44" i="2" s="1"/>
  <c r="U44" i="2"/>
  <c r="V44" i="2" s="1"/>
  <c r="BT24" i="2"/>
  <c r="BU24" i="2" s="1"/>
  <c r="BD24" i="2"/>
  <c r="BE24" i="2" s="1"/>
  <c r="BL24" i="2"/>
  <c r="BM24" i="2" s="1"/>
  <c r="AV24" i="2"/>
  <c r="AW24" i="2" s="1"/>
  <c r="AN24" i="2"/>
  <c r="AO24" i="2" s="1"/>
  <c r="AC24" i="2"/>
  <c r="AD24" i="2" s="1"/>
  <c r="BI24" i="2"/>
  <c r="BJ24" i="2" s="1"/>
  <c r="AK24" i="2"/>
  <c r="AL24" i="2" s="1"/>
  <c r="BA24" i="2"/>
  <c r="BB24" i="2" s="1"/>
  <c r="AS24" i="2"/>
  <c r="AT24" i="2" s="1"/>
  <c r="BQ24" i="2"/>
  <c r="BR24" i="2" s="1"/>
  <c r="X24" i="2"/>
  <c r="Y24" i="2" s="1"/>
  <c r="U24" i="2"/>
  <c r="V24" i="2" s="1"/>
  <c r="AF24" i="2"/>
  <c r="AG24" i="2" s="1"/>
  <c r="C25" i="2"/>
  <c r="C45" i="2"/>
  <c r="BL45" i="2" l="1"/>
  <c r="BM45" i="2" s="1"/>
  <c r="AV45" i="2"/>
  <c r="AW45" i="2" s="1"/>
  <c r="AF45" i="2"/>
  <c r="AG45" i="2" s="1"/>
  <c r="BT45" i="2"/>
  <c r="BU45" i="2" s="1"/>
  <c r="BD45" i="2"/>
  <c r="BE45" i="2" s="1"/>
  <c r="AN45" i="2"/>
  <c r="AO45" i="2" s="1"/>
  <c r="AS45" i="2"/>
  <c r="AT45" i="2" s="1"/>
  <c r="AC45" i="2"/>
  <c r="AD45" i="2" s="1"/>
  <c r="AK45" i="2"/>
  <c r="AL45" i="2" s="1"/>
  <c r="BQ45" i="2"/>
  <c r="BR45" i="2" s="1"/>
  <c r="U45" i="2"/>
  <c r="V45" i="2" s="1"/>
  <c r="BA45" i="2"/>
  <c r="BB45" i="2" s="1"/>
  <c r="BI45" i="2"/>
  <c r="BJ45" i="2" s="1"/>
  <c r="X45" i="2"/>
  <c r="Y45" i="2" s="1"/>
  <c r="BL25" i="2"/>
  <c r="BM25" i="2" s="1"/>
  <c r="AV25" i="2"/>
  <c r="AW25" i="2" s="1"/>
  <c r="AF25" i="2"/>
  <c r="AG25" i="2" s="1"/>
  <c r="BT25" i="2"/>
  <c r="BU25" i="2" s="1"/>
  <c r="BD25" i="2"/>
  <c r="BE25" i="2" s="1"/>
  <c r="AN25" i="2"/>
  <c r="AO25" i="2" s="1"/>
  <c r="BI25" i="2"/>
  <c r="BJ25" i="2" s="1"/>
  <c r="BA25" i="2"/>
  <c r="BB25" i="2" s="1"/>
  <c r="U25" i="2"/>
  <c r="V25" i="2" s="1"/>
  <c r="BQ25" i="2"/>
  <c r="BR25" i="2" s="1"/>
  <c r="AK25" i="2"/>
  <c r="AL25" i="2" s="1"/>
  <c r="AC25" i="2"/>
  <c r="AD25" i="2" s="1"/>
  <c r="AS25" i="2"/>
  <c r="AT25" i="2" s="1"/>
  <c r="X25" i="2"/>
  <c r="Y25" i="2" s="1"/>
  <c r="C26" i="2"/>
  <c r="C46" i="2"/>
  <c r="BL46" i="2" l="1"/>
  <c r="BM46" i="2" s="1"/>
  <c r="AV46" i="2"/>
  <c r="AW46" i="2" s="1"/>
  <c r="BT46" i="2"/>
  <c r="BU46" i="2" s="1"/>
  <c r="BD46" i="2"/>
  <c r="BE46" i="2" s="1"/>
  <c r="AK46" i="2"/>
  <c r="AL46" i="2" s="1"/>
  <c r="BQ46" i="2"/>
  <c r="BR46" i="2" s="1"/>
  <c r="X46" i="2"/>
  <c r="Y46" i="2" s="1"/>
  <c r="U46" i="2"/>
  <c r="V46" i="2" s="1"/>
  <c r="BI46" i="2"/>
  <c r="BJ46" i="2" s="1"/>
  <c r="BA46" i="2"/>
  <c r="BB46" i="2" s="1"/>
  <c r="AN46" i="2"/>
  <c r="AO46" i="2" s="1"/>
  <c r="AF46" i="2"/>
  <c r="AG46" i="2" s="1"/>
  <c r="AC46" i="2"/>
  <c r="AD46" i="2" s="1"/>
  <c r="AS46" i="2"/>
  <c r="AT46" i="2" s="1"/>
  <c r="BL26" i="2"/>
  <c r="BM26" i="2" s="1"/>
  <c r="AV26" i="2"/>
  <c r="AW26" i="2" s="1"/>
  <c r="BT26" i="2"/>
  <c r="BU26" i="2" s="1"/>
  <c r="BD26" i="2"/>
  <c r="BE26" i="2" s="1"/>
  <c r="BA26" i="2"/>
  <c r="BB26" i="2" s="1"/>
  <c r="X26" i="2"/>
  <c r="Y26" i="2" s="1"/>
  <c r="U26" i="2"/>
  <c r="V26" i="2" s="1"/>
  <c r="AS26" i="2"/>
  <c r="AT26" i="2" s="1"/>
  <c r="BQ26" i="2"/>
  <c r="BR26" i="2" s="1"/>
  <c r="AN26" i="2"/>
  <c r="AO26" i="2" s="1"/>
  <c r="AC26" i="2"/>
  <c r="AD26" i="2" s="1"/>
  <c r="AK26" i="2"/>
  <c r="AL26" i="2" s="1"/>
  <c r="AF26" i="2"/>
  <c r="AG26" i="2" s="1"/>
  <c r="BI26" i="2"/>
  <c r="BJ26" i="2" s="1"/>
  <c r="C27" i="2"/>
  <c r="C47" i="2"/>
  <c r="BT47" i="2" l="1"/>
  <c r="BU47" i="2" s="1"/>
  <c r="BD47" i="2"/>
  <c r="BE47" i="2" s="1"/>
  <c r="AN47" i="2"/>
  <c r="AO47" i="2" s="1"/>
  <c r="BL47" i="2"/>
  <c r="BM47" i="2" s="1"/>
  <c r="AV47" i="2"/>
  <c r="AW47" i="2" s="1"/>
  <c r="AF47" i="2"/>
  <c r="AG47" i="2" s="1"/>
  <c r="BQ47" i="2"/>
  <c r="BR47" i="2" s="1"/>
  <c r="X47" i="2"/>
  <c r="Y47" i="2" s="1"/>
  <c r="BI47" i="2"/>
  <c r="BJ47" i="2" s="1"/>
  <c r="AC47" i="2"/>
  <c r="AD47" i="2" s="1"/>
  <c r="U47" i="2"/>
  <c r="V47" i="2" s="1"/>
  <c r="AK47" i="2"/>
  <c r="AL47" i="2" s="1"/>
  <c r="AS47" i="2"/>
  <c r="AT47" i="2" s="1"/>
  <c r="BA47" i="2"/>
  <c r="BB47" i="2" s="1"/>
  <c r="BT27" i="2"/>
  <c r="BU27" i="2" s="1"/>
  <c r="BD27" i="2"/>
  <c r="BE27" i="2" s="1"/>
  <c r="AN27" i="2"/>
  <c r="AO27" i="2" s="1"/>
  <c r="BL27" i="2"/>
  <c r="BM27" i="2" s="1"/>
  <c r="AV27" i="2"/>
  <c r="AW27" i="2" s="1"/>
  <c r="AF27" i="2"/>
  <c r="AG27" i="2" s="1"/>
  <c r="BA27" i="2"/>
  <c r="BB27" i="2" s="1"/>
  <c r="X27" i="2"/>
  <c r="Y27" i="2" s="1"/>
  <c r="AS27" i="2"/>
  <c r="AT27" i="2" s="1"/>
  <c r="AC27" i="2"/>
  <c r="AD27" i="2" s="1"/>
  <c r="BI27" i="2"/>
  <c r="BJ27" i="2" s="1"/>
  <c r="BQ27" i="2"/>
  <c r="BR27" i="2" s="1"/>
  <c r="AK27" i="2"/>
  <c r="AL27" i="2" s="1"/>
  <c r="U27" i="2"/>
  <c r="V27" i="2" s="1"/>
  <c r="C48" i="2"/>
  <c r="BT48" i="2" l="1"/>
  <c r="BU48" i="2" s="1"/>
  <c r="BD48" i="2"/>
  <c r="BE48" i="2" s="1"/>
  <c r="BL48" i="2"/>
  <c r="BM48" i="2" s="1"/>
  <c r="AV48" i="2"/>
  <c r="AW48" i="2" s="1"/>
  <c r="BI48" i="2"/>
  <c r="BJ48" i="2" s="1"/>
  <c r="AF48" i="2"/>
  <c r="AG48" i="2" s="1"/>
  <c r="BA48" i="2"/>
  <c r="BB48" i="2" s="1"/>
  <c r="AS48" i="2"/>
  <c r="AT48" i="2" s="1"/>
  <c r="AK48" i="2"/>
  <c r="AL48" i="2" s="1"/>
  <c r="X48" i="2"/>
  <c r="Y48" i="2" s="1"/>
  <c r="U48" i="2"/>
  <c r="V48" i="2" s="1"/>
  <c r="AC48" i="2"/>
  <c r="AD48" i="2" s="1"/>
  <c r="BQ48" i="2"/>
  <c r="BR48" i="2" s="1"/>
  <c r="AN48" i="2"/>
  <c r="AO48" i="2" s="1"/>
  <c r="C49" i="2"/>
  <c r="BL49" i="2" l="1"/>
  <c r="BM49" i="2" s="1"/>
  <c r="AV49" i="2"/>
  <c r="AW49" i="2" s="1"/>
  <c r="AF49" i="2"/>
  <c r="AG49" i="2" s="1"/>
  <c r="BT49" i="2"/>
  <c r="BU49" i="2" s="1"/>
  <c r="BD49" i="2"/>
  <c r="BE49" i="2" s="1"/>
  <c r="AN49" i="2"/>
  <c r="AO49" i="2" s="1"/>
  <c r="BI49" i="2"/>
  <c r="BJ49" i="2" s="1"/>
  <c r="BA49" i="2"/>
  <c r="BB49" i="2" s="1"/>
  <c r="AC49" i="2"/>
  <c r="AD49" i="2" s="1"/>
  <c r="AK49" i="2"/>
  <c r="AL49" i="2" s="1"/>
  <c r="U49" i="2"/>
  <c r="V49" i="2" s="1"/>
  <c r="BQ49" i="2"/>
  <c r="BR49" i="2" s="1"/>
  <c r="X49" i="2"/>
  <c r="Y49" i="2" s="1"/>
  <c r="AS49" i="2"/>
  <c r="AT49" i="2" s="1"/>
  <c r="C50" i="2"/>
  <c r="BL50" i="2" l="1"/>
  <c r="BM50" i="2" s="1"/>
  <c r="AV50" i="2"/>
  <c r="AW50" i="2" s="1"/>
  <c r="BT50" i="2"/>
  <c r="BU50" i="2" s="1"/>
  <c r="BD50" i="2"/>
  <c r="BE50" i="2" s="1"/>
  <c r="AF50" i="2"/>
  <c r="AG50" i="2" s="1"/>
  <c r="BA50" i="2"/>
  <c r="BB50" i="2" s="1"/>
  <c r="AN50" i="2"/>
  <c r="AO50" i="2" s="1"/>
  <c r="AK50" i="2"/>
  <c r="AL50" i="2" s="1"/>
  <c r="X50" i="2"/>
  <c r="Y50" i="2" s="1"/>
  <c r="AS50" i="2"/>
  <c r="AT50" i="2" s="1"/>
  <c r="U50" i="2"/>
  <c r="V50" i="2" s="1"/>
  <c r="BQ50" i="2"/>
  <c r="BR50" i="2" s="1"/>
  <c r="BI50" i="2"/>
  <c r="BJ50" i="2" s="1"/>
  <c r="AC50" i="2"/>
  <c r="AD50" i="2" s="1"/>
  <c r="C51" i="2"/>
  <c r="BT51" i="2" l="1"/>
  <c r="BU51" i="2" s="1"/>
  <c r="BD51" i="2"/>
  <c r="BE51" i="2" s="1"/>
  <c r="AN51" i="2"/>
  <c r="AO51" i="2" s="1"/>
  <c r="BQ51" i="2"/>
  <c r="BR51" i="2" s="1"/>
  <c r="BL51" i="2"/>
  <c r="BM51" i="2" s="1"/>
  <c r="AV51" i="2"/>
  <c r="AW51" i="2" s="1"/>
  <c r="AF51" i="2"/>
  <c r="AG51" i="2" s="1"/>
  <c r="BA51" i="2"/>
  <c r="BB51" i="2" s="1"/>
  <c r="AK51" i="2"/>
  <c r="AL51" i="2" s="1"/>
  <c r="X51" i="2"/>
  <c r="Y51" i="2" s="1"/>
  <c r="AS51" i="2"/>
  <c r="AT51" i="2" s="1"/>
  <c r="BI51" i="2"/>
  <c r="BJ51" i="2" s="1"/>
  <c r="AC51" i="2"/>
  <c r="AD51" i="2" s="1"/>
  <c r="U51" i="2"/>
  <c r="V51" i="2" s="1"/>
  <c r="C52" i="2"/>
  <c r="BT52" i="2" l="1"/>
  <c r="BU52" i="2" s="1"/>
  <c r="BD52" i="2"/>
  <c r="BE52" i="2" s="1"/>
  <c r="BL52" i="2"/>
  <c r="BM52" i="2" s="1"/>
  <c r="AV52" i="2"/>
  <c r="AW52" i="2" s="1"/>
  <c r="AS52" i="2"/>
  <c r="AT52" i="2" s="1"/>
  <c r="BI52" i="2"/>
  <c r="BJ52" i="2" s="1"/>
  <c r="AF52" i="2"/>
  <c r="AG52" i="2" s="1"/>
  <c r="AN52" i="2"/>
  <c r="AO52" i="2" s="1"/>
  <c r="AC52" i="2"/>
  <c r="AD52" i="2" s="1"/>
  <c r="BQ52" i="2"/>
  <c r="BR52" i="2" s="1"/>
  <c r="AK52" i="2"/>
  <c r="AL52" i="2" s="1"/>
  <c r="X52" i="2"/>
  <c r="Y52" i="2" s="1"/>
  <c r="BA52" i="2"/>
  <c r="BB52" i="2" s="1"/>
  <c r="U52" i="2"/>
  <c r="V52" i="2" s="1"/>
  <c r="C53" i="2"/>
  <c r="BL53" i="2" l="1"/>
  <c r="BM53" i="2" s="1"/>
  <c r="AV53" i="2"/>
  <c r="AW53" i="2" s="1"/>
  <c r="AF53" i="2"/>
  <c r="AG53" i="2" s="1"/>
  <c r="BT53" i="2"/>
  <c r="BU53" i="2" s="1"/>
  <c r="BD53" i="2"/>
  <c r="BE53" i="2" s="1"/>
  <c r="AN53" i="2"/>
  <c r="AO53" i="2" s="1"/>
  <c r="AS53" i="2"/>
  <c r="AT53" i="2" s="1"/>
  <c r="BQ53" i="2"/>
  <c r="BR53" i="2" s="1"/>
  <c r="AK53" i="2"/>
  <c r="AL53" i="2" s="1"/>
  <c r="U53" i="2"/>
  <c r="V53" i="2" s="1"/>
  <c r="BA53" i="2"/>
  <c r="BB53" i="2" s="1"/>
  <c r="BI53" i="2"/>
  <c r="BJ53" i="2" s="1"/>
  <c r="AC53" i="2"/>
  <c r="AD53" i="2" s="1"/>
  <c r="X53" i="2"/>
  <c r="Y53" i="2" s="1"/>
  <c r="C54" i="2"/>
  <c r="BL54" i="2" l="1"/>
  <c r="BM54" i="2" s="1"/>
  <c r="AV54" i="2"/>
  <c r="AW54" i="2" s="1"/>
  <c r="BT54" i="2"/>
  <c r="BU54" i="2" s="1"/>
  <c r="BD54" i="2"/>
  <c r="BE54" i="2" s="1"/>
  <c r="BQ54" i="2"/>
  <c r="BR54" i="2" s="1"/>
  <c r="AF54" i="2"/>
  <c r="AG54" i="2" s="1"/>
  <c r="X54" i="2"/>
  <c r="Y54" i="2" s="1"/>
  <c r="AC54" i="2"/>
  <c r="AD54" i="2" s="1"/>
  <c r="U54" i="2"/>
  <c r="V54" i="2" s="1"/>
  <c r="BI54" i="2"/>
  <c r="BJ54" i="2" s="1"/>
  <c r="AN54" i="2"/>
  <c r="AO54" i="2" s="1"/>
  <c r="BA54" i="2"/>
  <c r="BB54" i="2" s="1"/>
  <c r="AK54" i="2"/>
  <c r="AL54" i="2" s="1"/>
  <c r="AS54" i="2"/>
  <c r="AT54" i="2" s="1"/>
  <c r="C55" i="2"/>
  <c r="C56" i="2" s="1"/>
  <c r="BL56" i="2" l="1"/>
  <c r="BM56" i="2" s="1"/>
  <c r="AV56" i="2"/>
  <c r="AW56" i="2" s="1"/>
  <c r="BI56" i="2"/>
  <c r="BJ56" i="2" s="1"/>
  <c r="AS56" i="2"/>
  <c r="AT56" i="2" s="1"/>
  <c r="AC56" i="2"/>
  <c r="AD56" i="2" s="1"/>
  <c r="BT56" i="2"/>
  <c r="BU56" i="2" s="1"/>
  <c r="BD56" i="2"/>
  <c r="BE56" i="2" s="1"/>
  <c r="BQ56" i="2"/>
  <c r="BR56" i="2" s="1"/>
  <c r="BA56" i="2"/>
  <c r="BB56" i="2" s="1"/>
  <c r="AK56" i="2"/>
  <c r="AL56" i="2" s="1"/>
  <c r="X56" i="2"/>
  <c r="Y56" i="2" s="1"/>
  <c r="AN56" i="2"/>
  <c r="AO56" i="2" s="1"/>
  <c r="AF56" i="2"/>
  <c r="AG56" i="2" s="1"/>
  <c r="U56" i="2"/>
  <c r="V56" i="2" s="1"/>
  <c r="BT55" i="2"/>
  <c r="BU55" i="2" s="1"/>
  <c r="BD55" i="2"/>
  <c r="BE55" i="2" s="1"/>
  <c r="BQ55" i="2"/>
  <c r="BR55" i="2" s="1"/>
  <c r="BA55" i="2"/>
  <c r="BB55" i="2" s="1"/>
  <c r="AK55" i="2"/>
  <c r="AL55" i="2" s="1"/>
  <c r="BL55" i="2"/>
  <c r="BM55" i="2" s="1"/>
  <c r="AV55" i="2"/>
  <c r="AW55" i="2" s="1"/>
  <c r="BI55" i="2"/>
  <c r="BJ55" i="2" s="1"/>
  <c r="AS55" i="2"/>
  <c r="AT55" i="2" s="1"/>
  <c r="AC55" i="2"/>
  <c r="AD55" i="2" s="1"/>
  <c r="AN55" i="2"/>
  <c r="AO55" i="2" s="1"/>
  <c r="U55" i="2"/>
  <c r="V55" i="2" s="1"/>
  <c r="X55" i="2"/>
  <c r="Y55" i="2" s="1"/>
  <c r="AF55" i="2"/>
  <c r="AG55" i="2" s="1"/>
  <c r="C57" i="2"/>
  <c r="BT57" i="2" l="1"/>
  <c r="BU57" i="2" s="1"/>
  <c r="BD57" i="2"/>
  <c r="BE57" i="2" s="1"/>
  <c r="AN57" i="2"/>
  <c r="AO57" i="2" s="1"/>
  <c r="BQ57" i="2"/>
  <c r="BR57" i="2" s="1"/>
  <c r="BA57" i="2"/>
  <c r="BB57" i="2" s="1"/>
  <c r="AK57" i="2"/>
  <c r="AL57" i="2" s="1"/>
  <c r="BL57" i="2"/>
  <c r="BM57" i="2" s="1"/>
  <c r="AV57" i="2"/>
  <c r="AW57" i="2" s="1"/>
  <c r="BI57" i="2"/>
  <c r="BJ57" i="2" s="1"/>
  <c r="AS57" i="2"/>
  <c r="AT57" i="2" s="1"/>
  <c r="AC57" i="2"/>
  <c r="AD57" i="2" s="1"/>
  <c r="U57" i="2"/>
  <c r="V57" i="2" s="1"/>
  <c r="AF57" i="2"/>
  <c r="AG57" i="2" s="1"/>
  <c r="X57" i="2"/>
  <c r="Y57" i="2" s="1"/>
  <c r="C58" i="2"/>
  <c r="BL58" i="2" l="1"/>
  <c r="BM58" i="2" s="1"/>
  <c r="AV58" i="2"/>
  <c r="AW58" i="2" s="1"/>
  <c r="BI58" i="2"/>
  <c r="BJ58" i="2" s="1"/>
  <c r="AS58" i="2"/>
  <c r="AT58" i="2" s="1"/>
  <c r="AC58" i="2"/>
  <c r="AD58" i="2" s="1"/>
  <c r="BT58" i="2"/>
  <c r="BU58" i="2" s="1"/>
  <c r="BD58" i="2"/>
  <c r="BE58" i="2" s="1"/>
  <c r="AN58" i="2"/>
  <c r="AO58" i="2" s="1"/>
  <c r="BQ58" i="2"/>
  <c r="BR58" i="2" s="1"/>
  <c r="BA58" i="2"/>
  <c r="BB58" i="2" s="1"/>
  <c r="AK58" i="2"/>
  <c r="AL58" i="2" s="1"/>
  <c r="X58" i="2"/>
  <c r="Y58" i="2" s="1"/>
  <c r="U58" i="2"/>
  <c r="V58" i="2" s="1"/>
  <c r="AF58" i="2"/>
  <c r="AG58" i="2" s="1"/>
  <c r="C59" i="2"/>
  <c r="BT59" i="2" l="1"/>
  <c r="BU59" i="2" s="1"/>
  <c r="BD59" i="2"/>
  <c r="BE59" i="2" s="1"/>
  <c r="AN59" i="2"/>
  <c r="AO59" i="2" s="1"/>
  <c r="BQ59" i="2"/>
  <c r="BR59" i="2" s="1"/>
  <c r="BA59" i="2"/>
  <c r="BB59" i="2" s="1"/>
  <c r="AK59" i="2"/>
  <c r="AL59" i="2" s="1"/>
  <c r="BL59" i="2"/>
  <c r="BM59" i="2" s="1"/>
  <c r="AV59" i="2"/>
  <c r="AW59" i="2" s="1"/>
  <c r="BI59" i="2"/>
  <c r="BJ59" i="2" s="1"/>
  <c r="AS59" i="2"/>
  <c r="AT59" i="2" s="1"/>
  <c r="AC59" i="2"/>
  <c r="AD59" i="2" s="1"/>
  <c r="U59" i="2"/>
  <c r="V59" i="2" s="1"/>
  <c r="AF59" i="2"/>
  <c r="AG59" i="2" s="1"/>
  <c r="X59" i="2"/>
  <c r="Y59" i="2" s="1"/>
  <c r="N59" i="2" l="1"/>
  <c r="J59" i="2" s="1"/>
  <c r="L59" i="2"/>
  <c r="H59" i="2" s="1"/>
  <c r="M59" i="2"/>
  <c r="I59" i="2" s="1"/>
  <c r="N58" i="2"/>
  <c r="J58" i="2" s="1"/>
  <c r="M58" i="2"/>
  <c r="I58" i="2" s="1"/>
  <c r="L58" i="2"/>
  <c r="H58" i="2" s="1"/>
  <c r="M57" i="2" l="1"/>
  <c r="I57" i="2" s="1"/>
  <c r="L57" i="2"/>
  <c r="H57" i="2" s="1"/>
  <c r="N57" i="2"/>
  <c r="J57" i="2" s="1"/>
  <c r="BO55" i="2" l="1"/>
  <c r="BN55" i="2"/>
  <c r="BG55" i="2"/>
  <c r="BF55" i="2"/>
  <c r="AY55" i="2"/>
  <c r="AX55" i="2"/>
  <c r="AQ55" i="2"/>
  <c r="AI55" i="2"/>
  <c r="AP55" i="2"/>
  <c r="AH55" i="2"/>
  <c r="Z55" i="2"/>
  <c r="AA55" i="2"/>
  <c r="M56" i="2"/>
  <c r="I56" i="2" s="1"/>
  <c r="S55" i="2"/>
  <c r="R55" i="2"/>
  <c r="N56" i="2"/>
  <c r="J56" i="2" s="1"/>
  <c r="L56" i="2"/>
  <c r="H56" i="2" s="1"/>
  <c r="BS54" i="2" l="1"/>
  <c r="BS50" i="2"/>
  <c r="BP53" i="2"/>
  <c r="BP52" i="2"/>
  <c r="BS51" i="2"/>
  <c r="BP54" i="2"/>
  <c r="BP50" i="2"/>
  <c r="BS52" i="2"/>
  <c r="BP51" i="2"/>
  <c r="BS53" i="2"/>
  <c r="BK54" i="2"/>
  <c r="BK50" i="2"/>
  <c r="BH51" i="2"/>
  <c r="BK53" i="2"/>
  <c r="BH52" i="2"/>
  <c r="BH53" i="2"/>
  <c r="BK51" i="2"/>
  <c r="BH54" i="2"/>
  <c r="BH50" i="2"/>
  <c r="BK52" i="2"/>
  <c r="BC54" i="2"/>
  <c r="BC50" i="2"/>
  <c r="AZ53" i="2"/>
  <c r="BC51" i="2"/>
  <c r="AZ54" i="2"/>
  <c r="AZ50" i="2"/>
  <c r="BC52" i="2"/>
  <c r="AZ51" i="2"/>
  <c r="BC53" i="2"/>
  <c r="AZ52" i="2"/>
  <c r="AU54" i="2"/>
  <c r="AU50" i="2"/>
  <c r="AR53" i="2"/>
  <c r="AU51" i="2"/>
  <c r="AR54" i="2"/>
  <c r="AR50" i="2"/>
  <c r="AU52" i="2"/>
  <c r="AR51" i="2"/>
  <c r="AU53" i="2"/>
  <c r="AR52" i="2"/>
  <c r="AJ52" i="2"/>
  <c r="AM54" i="2"/>
  <c r="AM50" i="2"/>
  <c r="AJ53" i="2"/>
  <c r="AM51" i="2"/>
  <c r="AJ54" i="2"/>
  <c r="AJ50" i="2"/>
  <c r="AM52" i="2"/>
  <c r="AJ51" i="2"/>
  <c r="AM53" i="2"/>
  <c r="AE54" i="2"/>
  <c r="AE50" i="2"/>
  <c r="AB53" i="2"/>
  <c r="AE51" i="2"/>
  <c r="AB54" i="2"/>
  <c r="AB50" i="2"/>
  <c r="AE52" i="2"/>
  <c r="AB51" i="2"/>
  <c r="AE53" i="2"/>
  <c r="AB52" i="2"/>
  <c r="W54" i="2"/>
  <c r="W50" i="2"/>
  <c r="T53" i="2"/>
  <c r="T54" i="2"/>
  <c r="W51" i="2"/>
  <c r="T50" i="2"/>
  <c r="W52" i="2"/>
  <c r="T51" i="2"/>
  <c r="W53" i="2"/>
  <c r="T52" i="2"/>
  <c r="N55" i="2"/>
  <c r="L55" i="2"/>
  <c r="M55" i="2"/>
  <c r="L54" i="2" l="1"/>
  <c r="H54" i="2" s="1"/>
  <c r="M54" i="2"/>
  <c r="I54" i="2" s="1"/>
  <c r="N54" i="2"/>
  <c r="J54" i="2" s="1"/>
  <c r="N53" i="2" l="1"/>
  <c r="J53" i="2" s="1"/>
  <c r="M53" i="2"/>
  <c r="I53" i="2" s="1"/>
  <c r="L53" i="2"/>
  <c r="H53" i="2" s="1"/>
  <c r="N52" i="2" l="1"/>
  <c r="J52" i="2" s="1"/>
  <c r="M52" i="2"/>
  <c r="I52" i="2" s="1"/>
  <c r="L52" i="2"/>
  <c r="H52" i="2" s="1"/>
  <c r="BO50" i="2" l="1"/>
  <c r="BN50" i="2"/>
  <c r="BF50" i="2"/>
  <c r="AY50" i="2"/>
  <c r="BG50" i="2"/>
  <c r="AX50" i="2"/>
  <c r="AI50" i="2"/>
  <c r="AH50" i="2"/>
  <c r="AQ50" i="2"/>
  <c r="AP50" i="2"/>
  <c r="AA50" i="2"/>
  <c r="Z50" i="2"/>
  <c r="N51" i="2"/>
  <c r="J51" i="2" s="1"/>
  <c r="M51" i="2"/>
  <c r="I51" i="2" s="1"/>
  <c r="L51" i="2"/>
  <c r="H51" i="2" s="1"/>
  <c r="R50" i="2"/>
  <c r="S50" i="2"/>
  <c r="BP49" i="2" l="1"/>
  <c r="BN49" i="2" s="1"/>
  <c r="BS49" i="2"/>
  <c r="BO49" i="2" s="1"/>
  <c r="BH49" i="2"/>
  <c r="BF49" i="2" s="1"/>
  <c r="BK49" i="2"/>
  <c r="BG49" i="2" s="1"/>
  <c r="AZ49" i="2"/>
  <c r="AX49" i="2" s="1"/>
  <c r="BC49" i="2"/>
  <c r="AY49" i="2" s="1"/>
  <c r="AR49" i="2"/>
  <c r="AP49" i="2" s="1"/>
  <c r="AU49" i="2"/>
  <c r="AQ49" i="2" s="1"/>
  <c r="AJ49" i="2"/>
  <c r="AH49" i="2" s="1"/>
  <c r="AM49" i="2"/>
  <c r="AI49" i="2" s="1"/>
  <c r="AB49" i="2"/>
  <c r="Z49" i="2" s="1"/>
  <c r="AE49" i="2"/>
  <c r="AA49" i="2" s="1"/>
  <c r="T49" i="2"/>
  <c r="R49" i="2" s="1"/>
  <c r="W49" i="2"/>
  <c r="S49" i="2" s="1"/>
  <c r="M50" i="2"/>
  <c r="N50" i="2"/>
  <c r="L50" i="2"/>
  <c r="BS46" i="2" l="1"/>
  <c r="BP45" i="2"/>
  <c r="BS47" i="2"/>
  <c r="BP48" i="2"/>
  <c r="BP46" i="2"/>
  <c r="BS48" i="2"/>
  <c r="BS44" i="2"/>
  <c r="BP47" i="2"/>
  <c r="BS45" i="2"/>
  <c r="BP44" i="2"/>
  <c r="BK46" i="2"/>
  <c r="BH47" i="2"/>
  <c r="BK45" i="2"/>
  <c r="BH44" i="2"/>
  <c r="BH45" i="2"/>
  <c r="BH48" i="2"/>
  <c r="BK47" i="2"/>
  <c r="BH46" i="2"/>
  <c r="BK44" i="2"/>
  <c r="BK48" i="2"/>
  <c r="BC46" i="2"/>
  <c r="AZ45" i="2"/>
  <c r="BC47" i="2"/>
  <c r="AZ46" i="2"/>
  <c r="BC48" i="2"/>
  <c r="BC44" i="2"/>
  <c r="AZ47" i="2"/>
  <c r="BC45" i="2"/>
  <c r="AZ48" i="2"/>
  <c r="AZ44" i="2"/>
  <c r="AU46" i="2"/>
  <c r="AR45" i="2"/>
  <c r="AU47" i="2"/>
  <c r="AR46" i="2"/>
  <c r="AU48" i="2"/>
  <c r="AU44" i="2"/>
  <c r="AR47" i="2"/>
  <c r="AU45" i="2"/>
  <c r="AR48" i="2"/>
  <c r="AR44" i="2"/>
  <c r="AJ48" i="2"/>
  <c r="AJ44" i="2"/>
  <c r="AM46" i="2"/>
  <c r="AJ45" i="2"/>
  <c r="AM47" i="2"/>
  <c r="AJ46" i="2"/>
  <c r="AM48" i="2"/>
  <c r="AM44" i="2"/>
  <c r="AJ47" i="2"/>
  <c r="AM45" i="2"/>
  <c r="AE46" i="2"/>
  <c r="AB45" i="2"/>
  <c r="AE47" i="2"/>
  <c r="AB46" i="2"/>
  <c r="AE48" i="2"/>
  <c r="AE44" i="2"/>
  <c r="AB48" i="2"/>
  <c r="AB47" i="2"/>
  <c r="AB44" i="2"/>
  <c r="AE45" i="2"/>
  <c r="W46" i="2"/>
  <c r="T45" i="2"/>
  <c r="W47" i="2"/>
  <c r="T46" i="2"/>
  <c r="W48" i="2"/>
  <c r="W44" i="2"/>
  <c r="T47" i="2"/>
  <c r="W45" i="2"/>
  <c r="T48" i="2"/>
  <c r="T44" i="2"/>
  <c r="L49" i="2"/>
  <c r="N49" i="2"/>
  <c r="M49" i="2"/>
  <c r="L48" i="2" l="1"/>
  <c r="H48" i="2" s="1"/>
  <c r="M48" i="2"/>
  <c r="I48" i="2" s="1"/>
  <c r="N48" i="2"/>
  <c r="J48" i="2" s="1"/>
  <c r="N47" i="2" l="1"/>
  <c r="J47" i="2" s="1"/>
  <c r="L47" i="2"/>
  <c r="H47" i="2" s="1"/>
  <c r="M47" i="2"/>
  <c r="I47" i="2" s="1"/>
  <c r="N46" i="2" l="1"/>
  <c r="J46" i="2" s="1"/>
  <c r="M46" i="2"/>
  <c r="I46" i="2" s="1"/>
  <c r="L46" i="2"/>
  <c r="H46" i="2" s="1"/>
  <c r="BO44" i="2" l="1"/>
  <c r="BN44" i="2"/>
  <c r="BG44" i="2"/>
  <c r="AX44" i="2"/>
  <c r="BF44" i="2"/>
  <c r="AY44" i="2"/>
  <c r="AI44" i="2"/>
  <c r="AH44" i="2"/>
  <c r="AQ44" i="2"/>
  <c r="AP44" i="2"/>
  <c r="AA44" i="2"/>
  <c r="Z44" i="2"/>
  <c r="R44" i="2"/>
  <c r="L45" i="2"/>
  <c r="H45" i="2" s="1"/>
  <c r="M45" i="2"/>
  <c r="I45" i="2" s="1"/>
  <c r="S44" i="2"/>
  <c r="N45" i="2"/>
  <c r="J45" i="2" s="1"/>
  <c r="BS42" i="2" l="1"/>
  <c r="BP40" i="2"/>
  <c r="BP41" i="2"/>
  <c r="BS43" i="2"/>
  <c r="BS39" i="2"/>
  <c r="BP42" i="2"/>
  <c r="BS40" i="2"/>
  <c r="BP43" i="2"/>
  <c r="BP39" i="2"/>
  <c r="BS41" i="2"/>
  <c r="BK42" i="2"/>
  <c r="BH41" i="2"/>
  <c r="BH39" i="2"/>
  <c r="BK43" i="2"/>
  <c r="BK39" i="2"/>
  <c r="BH42" i="2"/>
  <c r="BK40" i="2"/>
  <c r="BH43" i="2"/>
  <c r="BK41" i="2"/>
  <c r="BH40" i="2"/>
  <c r="BC42" i="2"/>
  <c r="AZ41" i="2"/>
  <c r="AZ40" i="2"/>
  <c r="BC43" i="2"/>
  <c r="BC39" i="2"/>
  <c r="AZ42" i="2"/>
  <c r="BC40" i="2"/>
  <c r="AZ43" i="2"/>
  <c r="AZ39" i="2"/>
  <c r="BC41" i="2"/>
  <c r="AU42" i="2"/>
  <c r="AR41" i="2"/>
  <c r="AU43" i="2"/>
  <c r="AU39" i="2"/>
  <c r="AR42" i="2"/>
  <c r="AU40" i="2"/>
  <c r="AR43" i="2"/>
  <c r="AR39" i="2"/>
  <c r="AU41" i="2"/>
  <c r="AR40" i="2"/>
  <c r="AJ40" i="2"/>
  <c r="AM42" i="2"/>
  <c r="AJ41" i="2"/>
  <c r="AM43" i="2"/>
  <c r="AM39" i="2"/>
  <c r="AJ42" i="2"/>
  <c r="AM40" i="2"/>
  <c r="AJ43" i="2"/>
  <c r="AJ39" i="2"/>
  <c r="AM41" i="2"/>
  <c r="AE42" i="2"/>
  <c r="AB41" i="2"/>
  <c r="AE43" i="2"/>
  <c r="AE39" i="2"/>
  <c r="AB42" i="2"/>
  <c r="AE40" i="2"/>
  <c r="AB43" i="2"/>
  <c r="AB39" i="2"/>
  <c r="AE41" i="2"/>
  <c r="AB40" i="2"/>
  <c r="W42" i="2"/>
  <c r="T42" i="2"/>
  <c r="T41" i="2"/>
  <c r="W43" i="2"/>
  <c r="W39" i="2"/>
  <c r="W40" i="2"/>
  <c r="T43" i="2"/>
  <c r="T39" i="2"/>
  <c r="W41" i="2"/>
  <c r="T40" i="2"/>
  <c r="M44" i="2"/>
  <c r="N44" i="2"/>
  <c r="L44" i="2"/>
  <c r="N43" i="2" l="1"/>
  <c r="J43" i="2" s="1"/>
  <c r="M43" i="2"/>
  <c r="I43" i="2" s="1"/>
  <c r="L43" i="2"/>
  <c r="H43" i="2" s="1"/>
  <c r="L42" i="2" l="1"/>
  <c r="H42" i="2" s="1"/>
  <c r="N42" i="2"/>
  <c r="J42" i="2" s="1"/>
  <c r="M42" i="2"/>
  <c r="I42" i="2" s="1"/>
  <c r="M41" i="2" l="1"/>
  <c r="I41" i="2" s="1"/>
  <c r="N41" i="2"/>
  <c r="J41" i="2" s="1"/>
  <c r="L41" i="2"/>
  <c r="H41" i="2" s="1"/>
  <c r="BO39" i="2" l="1"/>
  <c r="BN39" i="2"/>
  <c r="BF39" i="2"/>
  <c r="AX39" i="2"/>
  <c r="AY39" i="2"/>
  <c r="BG39" i="2"/>
  <c r="AQ39" i="2"/>
  <c r="AI39" i="2"/>
  <c r="AP39" i="2"/>
  <c r="AH39" i="2"/>
  <c r="AA39" i="2"/>
  <c r="Z39" i="2"/>
  <c r="M40" i="2"/>
  <c r="I40" i="2" s="1"/>
  <c r="L40" i="2"/>
  <c r="H40" i="2" s="1"/>
  <c r="R39" i="2"/>
  <c r="N40" i="2"/>
  <c r="J40" i="2" s="1"/>
  <c r="S39" i="2"/>
  <c r="BS38" i="2" l="1"/>
  <c r="BS34" i="2"/>
  <c r="BP37" i="2"/>
  <c r="BS35" i="2"/>
  <c r="BP38" i="2"/>
  <c r="BP34" i="2"/>
  <c r="BS36" i="2"/>
  <c r="BP35" i="2"/>
  <c r="BP36" i="2"/>
  <c r="BS37" i="2"/>
  <c r="BK38" i="2"/>
  <c r="BK34" i="2"/>
  <c r="BH35" i="2"/>
  <c r="BK37" i="2"/>
  <c r="BH37" i="2"/>
  <c r="BK35" i="2"/>
  <c r="BH38" i="2"/>
  <c r="BH34" i="2"/>
  <c r="BK36" i="2"/>
  <c r="BH36" i="2"/>
  <c r="BC38" i="2"/>
  <c r="BC34" i="2"/>
  <c r="AZ37" i="2"/>
  <c r="BC35" i="2"/>
  <c r="AZ36" i="2"/>
  <c r="AZ38" i="2"/>
  <c r="AZ34" i="2"/>
  <c r="BC36" i="2"/>
  <c r="AZ35" i="2"/>
  <c r="BC37" i="2"/>
  <c r="AU38" i="2"/>
  <c r="AU34" i="2"/>
  <c r="AR37" i="2"/>
  <c r="AU35" i="2"/>
  <c r="AR38" i="2"/>
  <c r="AR34" i="2"/>
  <c r="AU36" i="2"/>
  <c r="AR35" i="2"/>
  <c r="AU37" i="2"/>
  <c r="AR36" i="2"/>
  <c r="AJ36" i="2"/>
  <c r="AM38" i="2"/>
  <c r="AM34" i="2"/>
  <c r="AJ37" i="2"/>
  <c r="AM35" i="2"/>
  <c r="AJ38" i="2"/>
  <c r="AJ34" i="2"/>
  <c r="AM36" i="2"/>
  <c r="AJ35" i="2"/>
  <c r="AM37" i="2"/>
  <c r="AE38" i="2"/>
  <c r="AE34" i="2"/>
  <c r="AB37" i="2"/>
  <c r="AE35" i="2"/>
  <c r="AB36" i="2"/>
  <c r="AB38" i="2"/>
  <c r="AB34" i="2"/>
  <c r="AE36" i="2"/>
  <c r="AB35" i="2"/>
  <c r="AE37" i="2"/>
  <c r="W38" i="2"/>
  <c r="W34" i="2"/>
  <c r="T37" i="2"/>
  <c r="T38" i="2"/>
  <c r="T34" i="2"/>
  <c r="W35" i="2"/>
  <c r="W36" i="2"/>
  <c r="T35" i="2"/>
  <c r="W37" i="2"/>
  <c r="T36" i="2"/>
  <c r="M39" i="2"/>
  <c r="N39" i="2"/>
  <c r="L39" i="2"/>
  <c r="M38" i="2" l="1"/>
  <c r="I38" i="2" s="1"/>
  <c r="L38" i="2"/>
  <c r="H38" i="2" s="1"/>
  <c r="N38" i="2"/>
  <c r="J38" i="2" s="1"/>
  <c r="N37" i="2" l="1"/>
  <c r="J37" i="2" s="1"/>
  <c r="L37" i="2"/>
  <c r="H37" i="2" s="1"/>
  <c r="M37" i="2"/>
  <c r="I37" i="2" s="1"/>
  <c r="M36" i="2" l="1"/>
  <c r="I36" i="2" s="1"/>
  <c r="L36" i="2"/>
  <c r="H36" i="2" s="1"/>
  <c r="N36" i="2"/>
  <c r="J36" i="2" s="1"/>
  <c r="BO34" i="2" l="1"/>
  <c r="BN34" i="2"/>
  <c r="AY34" i="2"/>
  <c r="BG34" i="2"/>
  <c r="AX34" i="2"/>
  <c r="BF34" i="2"/>
  <c r="AI34" i="2"/>
  <c r="AH34" i="2"/>
  <c r="AQ34" i="2"/>
  <c r="AP34" i="2"/>
  <c r="Z34" i="2"/>
  <c r="AA34" i="2"/>
  <c r="M35" i="2"/>
  <c r="I35" i="2" s="1"/>
  <c r="S34" i="2"/>
  <c r="R34" i="2"/>
  <c r="N35" i="2"/>
  <c r="J35" i="2" s="1"/>
  <c r="L35" i="2"/>
  <c r="H35" i="2" s="1"/>
  <c r="BS30" i="2" l="1"/>
  <c r="BP33" i="2"/>
  <c r="BP29" i="2"/>
  <c r="BS31" i="2"/>
  <c r="BP30" i="2"/>
  <c r="BS32" i="2"/>
  <c r="BP31" i="2"/>
  <c r="BS33" i="2"/>
  <c r="BS29" i="2"/>
  <c r="BP32" i="2"/>
  <c r="BK30" i="2"/>
  <c r="BH31" i="2"/>
  <c r="BH33" i="2"/>
  <c r="BH29" i="2"/>
  <c r="BH32" i="2"/>
  <c r="BK31" i="2"/>
  <c r="BK33" i="2"/>
  <c r="BH30" i="2"/>
  <c r="BK32" i="2"/>
  <c r="BK29" i="2"/>
  <c r="BC30" i="2"/>
  <c r="AZ33" i="2"/>
  <c r="AZ29" i="2"/>
  <c r="BC31" i="2"/>
  <c r="AZ30" i="2"/>
  <c r="BC32" i="2"/>
  <c r="AZ31" i="2"/>
  <c r="BC33" i="2"/>
  <c r="BC29" i="2"/>
  <c r="AZ32" i="2"/>
  <c r="AU30" i="2"/>
  <c r="AR33" i="2"/>
  <c r="AR29" i="2"/>
  <c r="AU31" i="2"/>
  <c r="AR30" i="2"/>
  <c r="AU32" i="2"/>
  <c r="AR32" i="2"/>
  <c r="AR31" i="2"/>
  <c r="AU33" i="2"/>
  <c r="AU29" i="2"/>
  <c r="AJ32" i="2"/>
  <c r="AM30" i="2"/>
  <c r="AJ33" i="2"/>
  <c r="AJ29" i="2"/>
  <c r="AM31" i="2"/>
  <c r="AJ30" i="2"/>
  <c r="AM32" i="2"/>
  <c r="AJ31" i="2"/>
  <c r="AM33" i="2"/>
  <c r="AM29" i="2"/>
  <c r="AE30" i="2"/>
  <c r="AB33" i="2"/>
  <c r="AB29" i="2"/>
  <c r="AE31" i="2"/>
  <c r="AB30" i="2"/>
  <c r="AE32" i="2"/>
  <c r="AB31" i="2"/>
  <c r="AE33" i="2"/>
  <c r="AE29" i="2"/>
  <c r="AB32" i="2"/>
  <c r="W30" i="2"/>
  <c r="T33" i="2"/>
  <c r="T29" i="2"/>
  <c r="T30" i="2"/>
  <c r="W31" i="2"/>
  <c r="W32" i="2"/>
  <c r="T31" i="2"/>
  <c r="W33" i="2"/>
  <c r="W29" i="2"/>
  <c r="T32" i="2"/>
  <c r="L34" i="2"/>
  <c r="N34" i="2"/>
  <c r="M34" i="2"/>
  <c r="N33" i="2" l="1"/>
  <c r="J33" i="2" s="1"/>
  <c r="L33" i="2"/>
  <c r="H33" i="2" s="1"/>
  <c r="M33" i="2"/>
  <c r="I33" i="2" s="1"/>
  <c r="N32" i="2" l="1"/>
  <c r="J32" i="2" s="1"/>
  <c r="L32" i="2"/>
  <c r="H32" i="2" s="1"/>
  <c r="M32" i="2"/>
  <c r="I32" i="2" s="1"/>
  <c r="M31" i="2" l="1"/>
  <c r="I31" i="2" s="1"/>
  <c r="N31" i="2"/>
  <c r="J31" i="2" s="1"/>
  <c r="L31" i="2"/>
  <c r="H31" i="2" s="1"/>
  <c r="BO29" i="2" l="1"/>
  <c r="BN29" i="2"/>
  <c r="AX29" i="2"/>
  <c r="BG29" i="2"/>
  <c r="BF29" i="2"/>
  <c r="AY29" i="2"/>
  <c r="AQ29" i="2"/>
  <c r="AI29" i="2"/>
  <c r="AP29" i="2"/>
  <c r="AH29" i="2"/>
  <c r="AA29" i="2"/>
  <c r="Z29" i="2"/>
  <c r="L30" i="2"/>
  <c r="H30" i="2" s="1"/>
  <c r="R29" i="2"/>
  <c r="M30" i="2"/>
  <c r="I30" i="2" s="1"/>
  <c r="S29" i="2"/>
  <c r="N30" i="2"/>
  <c r="J30" i="2" s="1"/>
  <c r="BP28" i="2" l="1"/>
  <c r="BN28" i="2" s="1"/>
  <c r="BS28" i="2"/>
  <c r="BO28" i="2" s="1"/>
  <c r="BK28" i="2"/>
  <c r="BG28" i="2" s="1"/>
  <c r="BH28" i="2"/>
  <c r="BF28" i="2" s="1"/>
  <c r="BC28" i="2"/>
  <c r="AY28" i="2" s="1"/>
  <c r="AZ28" i="2"/>
  <c r="AX28" i="2" s="1"/>
  <c r="AU28" i="2"/>
  <c r="AQ28" i="2" s="1"/>
  <c r="AR28" i="2"/>
  <c r="AP28" i="2" s="1"/>
  <c r="AJ28" i="2"/>
  <c r="AH28" i="2" s="1"/>
  <c r="AM28" i="2"/>
  <c r="AI28" i="2" s="1"/>
  <c r="AE28" i="2"/>
  <c r="AA28" i="2" s="1"/>
  <c r="AB28" i="2"/>
  <c r="Z28" i="2" s="1"/>
  <c r="W28" i="2"/>
  <c r="S28" i="2" s="1"/>
  <c r="T28" i="2"/>
  <c r="R28" i="2" s="1"/>
  <c r="M29" i="2"/>
  <c r="N29" i="2"/>
  <c r="L29" i="2"/>
  <c r="BS26" i="2" l="1"/>
  <c r="BP25" i="2"/>
  <c r="BS27" i="2"/>
  <c r="BS23" i="2"/>
  <c r="BP26" i="2"/>
  <c r="BS24" i="2"/>
  <c r="BP27" i="2"/>
  <c r="BP23" i="2"/>
  <c r="BS25" i="2"/>
  <c r="BP24" i="2"/>
  <c r="BK26" i="2"/>
  <c r="BH23" i="2"/>
  <c r="BK25" i="2"/>
  <c r="BH25" i="2"/>
  <c r="BH24" i="2"/>
  <c r="BK27" i="2"/>
  <c r="BK23" i="2"/>
  <c r="BH26" i="2"/>
  <c r="BK24" i="2"/>
  <c r="BH27" i="2"/>
  <c r="BC26" i="2"/>
  <c r="AZ25" i="2"/>
  <c r="BC27" i="2"/>
  <c r="BC23" i="2"/>
  <c r="AZ24" i="2"/>
  <c r="AZ26" i="2"/>
  <c r="BC24" i="2"/>
  <c r="AZ27" i="2"/>
  <c r="AZ23" i="2"/>
  <c r="BC25" i="2"/>
  <c r="AU26" i="2"/>
  <c r="AR25" i="2"/>
  <c r="AR24" i="2"/>
  <c r="AU27" i="2"/>
  <c r="AU23" i="2"/>
  <c r="AR26" i="2"/>
  <c r="AU24" i="2"/>
  <c r="AR27" i="2"/>
  <c r="AR23" i="2"/>
  <c r="AU25" i="2"/>
  <c r="AJ24" i="2"/>
  <c r="AM26" i="2"/>
  <c r="AJ25" i="2"/>
  <c r="AM27" i="2"/>
  <c r="AM23" i="2"/>
  <c r="AJ26" i="2"/>
  <c r="AM24" i="2"/>
  <c r="AJ27" i="2"/>
  <c r="AJ23" i="2"/>
  <c r="AM25" i="2"/>
  <c r="AE26" i="2"/>
  <c r="AB25" i="2"/>
  <c r="AB24" i="2"/>
  <c r="AE27" i="2"/>
  <c r="AE23" i="2"/>
  <c r="AB26" i="2"/>
  <c r="AE24" i="2"/>
  <c r="AB27" i="2"/>
  <c r="AB23" i="2"/>
  <c r="AE25" i="2"/>
  <c r="W26" i="2"/>
  <c r="T25" i="2"/>
  <c r="W27" i="2"/>
  <c r="W23" i="2"/>
  <c r="T26" i="2"/>
  <c r="W24" i="2"/>
  <c r="T27" i="2"/>
  <c r="T23" i="2"/>
  <c r="W25" i="2"/>
  <c r="T24" i="2"/>
  <c r="M28" i="2"/>
  <c r="N28" i="2"/>
  <c r="L28" i="2"/>
  <c r="N27" i="2" l="1"/>
  <c r="J27" i="2" s="1"/>
  <c r="M27" i="2"/>
  <c r="I27" i="2" s="1"/>
  <c r="L27" i="2"/>
  <c r="H27" i="2" s="1"/>
  <c r="L26" i="2" l="1"/>
  <c r="H26" i="2" s="1"/>
  <c r="N26" i="2"/>
  <c r="J26" i="2" s="1"/>
  <c r="M26" i="2"/>
  <c r="I26" i="2" s="1"/>
  <c r="M25" i="2" l="1"/>
  <c r="I25" i="2" s="1"/>
  <c r="L25" i="2"/>
  <c r="H25" i="2" s="1"/>
  <c r="N25" i="2"/>
  <c r="J25" i="2" s="1"/>
  <c r="BO23" i="2" l="1"/>
  <c r="BN23" i="2"/>
  <c r="BF23" i="2"/>
  <c r="AY23" i="2"/>
  <c r="BG23" i="2"/>
  <c r="AX23" i="2"/>
  <c r="AH23" i="2"/>
  <c r="AQ23" i="2"/>
  <c r="AP23" i="2"/>
  <c r="AI23" i="2"/>
  <c r="AA23" i="2"/>
  <c r="Z23" i="2"/>
  <c r="R23" i="2"/>
  <c r="S23" i="2"/>
  <c r="N24" i="2"/>
  <c r="J24" i="2" s="1"/>
  <c r="M24" i="2"/>
  <c r="I24" i="2" s="1"/>
  <c r="L24" i="2"/>
  <c r="H24" i="2" s="1"/>
  <c r="BS22" i="2" l="1"/>
  <c r="BS18" i="2"/>
  <c r="BP21" i="2"/>
  <c r="BP20" i="2"/>
  <c r="BS19" i="2"/>
  <c r="BP22" i="2"/>
  <c r="BP18" i="2"/>
  <c r="BS20" i="2"/>
  <c r="BP19" i="2"/>
  <c r="BS21" i="2"/>
  <c r="BK22" i="2"/>
  <c r="BK18" i="2"/>
  <c r="BH20" i="2"/>
  <c r="BH21" i="2"/>
  <c r="BK21" i="2"/>
  <c r="BK19" i="2"/>
  <c r="BH22" i="2"/>
  <c r="BH18" i="2"/>
  <c r="BK20" i="2"/>
  <c r="BH19" i="2"/>
  <c r="BC22" i="2"/>
  <c r="BC18" i="2"/>
  <c r="AZ21" i="2"/>
  <c r="BC19" i="2"/>
  <c r="AZ22" i="2"/>
  <c r="AZ18" i="2"/>
  <c r="BC20" i="2"/>
  <c r="AZ19" i="2"/>
  <c r="AZ20" i="2"/>
  <c r="BC21" i="2"/>
  <c r="AU22" i="2"/>
  <c r="AU18" i="2"/>
  <c r="AR21" i="2"/>
  <c r="AU19" i="2"/>
  <c r="AR22" i="2"/>
  <c r="AR18" i="2"/>
  <c r="AU20" i="2"/>
  <c r="AR20" i="2"/>
  <c r="AR19" i="2"/>
  <c r="AU21" i="2"/>
  <c r="AJ20" i="2"/>
  <c r="AM22" i="2"/>
  <c r="AM18" i="2"/>
  <c r="AJ21" i="2"/>
  <c r="AM19" i="2"/>
  <c r="AJ22" i="2"/>
  <c r="AJ18" i="2"/>
  <c r="AM20" i="2"/>
  <c r="AJ19" i="2"/>
  <c r="AM21" i="2"/>
  <c r="AE22" i="2"/>
  <c r="AE18" i="2"/>
  <c r="AB20" i="2"/>
  <c r="AB21" i="2"/>
  <c r="AE19" i="2"/>
  <c r="AB22" i="2"/>
  <c r="AB18" i="2"/>
  <c r="AE20" i="2"/>
  <c r="AB19" i="2"/>
  <c r="AE21" i="2"/>
  <c r="W22" i="2"/>
  <c r="W18" i="2"/>
  <c r="T21" i="2"/>
  <c r="T22" i="2"/>
  <c r="T18" i="2"/>
  <c r="W19" i="2"/>
  <c r="W20" i="2"/>
  <c r="T19" i="2"/>
  <c r="W21" i="2"/>
  <c r="T20" i="2"/>
  <c r="N23" i="2"/>
  <c r="L23" i="2"/>
  <c r="M23" i="2"/>
  <c r="N22" i="2" l="1"/>
  <c r="J22" i="2" s="1"/>
  <c r="L22" i="2"/>
  <c r="H22" i="2" s="1"/>
  <c r="M22" i="2"/>
  <c r="I22" i="2" s="1"/>
  <c r="L21" i="2" l="1"/>
  <c r="H21" i="2" s="1"/>
  <c r="M21" i="2"/>
  <c r="I21" i="2" s="1"/>
  <c r="N21" i="2"/>
  <c r="J21" i="2" s="1"/>
  <c r="L20" i="2" l="1"/>
  <c r="H20" i="2" s="1"/>
  <c r="M20" i="2"/>
  <c r="I20" i="2" s="1"/>
  <c r="N20" i="2"/>
  <c r="J20" i="2" s="1"/>
  <c r="BO18" i="2" l="1"/>
  <c r="BN18" i="2"/>
  <c r="AY18" i="2"/>
  <c r="BG18" i="2"/>
  <c r="AX18" i="2"/>
  <c r="BF18" i="2"/>
  <c r="AQ18" i="2"/>
  <c r="AP18" i="2"/>
  <c r="AH18" i="2"/>
  <c r="AI18" i="2"/>
  <c r="Z18" i="2"/>
  <c r="AA18" i="2"/>
  <c r="N19" i="2"/>
  <c r="J19" i="2" s="1"/>
  <c r="R18" i="2"/>
  <c r="S18" i="2"/>
  <c r="M19" i="2"/>
  <c r="I19" i="2" s="1"/>
  <c r="L19" i="2"/>
  <c r="H19" i="2" s="1"/>
  <c r="BS14" i="2" l="1"/>
  <c r="BP17" i="2"/>
  <c r="BP13" i="2"/>
  <c r="BS15" i="2"/>
  <c r="BP16" i="2"/>
  <c r="BP14" i="2"/>
  <c r="BS16" i="2"/>
  <c r="BP15" i="2"/>
  <c r="BS17" i="2"/>
  <c r="BS13" i="2"/>
  <c r="BK14" i="2"/>
  <c r="BH15" i="2"/>
  <c r="BH17" i="2"/>
  <c r="BH13" i="2"/>
  <c r="BK15" i="2"/>
  <c r="BK16" i="2"/>
  <c r="BK13" i="2"/>
  <c r="BH14" i="2"/>
  <c r="BK17" i="2"/>
  <c r="BH16" i="2"/>
  <c r="BC14" i="2"/>
  <c r="AZ13" i="2"/>
  <c r="AZ17" i="2"/>
  <c r="BC15" i="2"/>
  <c r="AZ14" i="2"/>
  <c r="AZ16" i="2"/>
  <c r="BC16" i="2"/>
  <c r="AZ15" i="2"/>
  <c r="BC17" i="2"/>
  <c r="BC13" i="2"/>
  <c r="AU14" i="2"/>
  <c r="AR13" i="2"/>
  <c r="AR17" i="2"/>
  <c r="AU15" i="2"/>
  <c r="AR14" i="2"/>
  <c r="AU16" i="2"/>
  <c r="AR16" i="2"/>
  <c r="AR15" i="2"/>
  <c r="AU17" i="2"/>
  <c r="AU13" i="2"/>
  <c r="AJ16" i="2"/>
  <c r="AM14" i="2"/>
  <c r="AJ17" i="2"/>
  <c r="AJ13" i="2"/>
  <c r="AM15" i="2"/>
  <c r="AJ14" i="2"/>
  <c r="AM16" i="2"/>
  <c r="AJ15" i="2"/>
  <c r="AM17" i="2"/>
  <c r="AM13" i="2"/>
  <c r="AE14" i="2"/>
  <c r="AB17" i="2"/>
  <c r="AB13" i="2"/>
  <c r="AB16" i="2"/>
  <c r="AE15" i="2"/>
  <c r="AB14" i="2"/>
  <c r="AE16" i="2"/>
  <c r="AB15" i="2"/>
  <c r="AE17" i="2"/>
  <c r="AE13" i="2"/>
  <c r="W14" i="2"/>
  <c r="T14" i="2"/>
  <c r="T17" i="2"/>
  <c r="T13" i="2"/>
  <c r="W15" i="2"/>
  <c r="W16" i="2"/>
  <c r="T15" i="2"/>
  <c r="W17" i="2"/>
  <c r="W13" i="2"/>
  <c r="T16" i="2"/>
  <c r="L18" i="2"/>
  <c r="M18" i="2"/>
  <c r="N18" i="2"/>
  <c r="N17" i="2" l="1"/>
  <c r="J17" i="2" s="1"/>
  <c r="L17" i="2"/>
  <c r="H17" i="2" s="1"/>
  <c r="M17" i="2"/>
  <c r="I17" i="2" s="1"/>
  <c r="M16" i="2" l="1"/>
  <c r="I16" i="2" s="1"/>
  <c r="L16" i="2"/>
  <c r="H16" i="2" s="1"/>
  <c r="N16" i="2"/>
  <c r="J16" i="2" s="1"/>
  <c r="N15" i="2" l="1"/>
  <c r="J15" i="2" s="1"/>
  <c r="L15" i="2"/>
  <c r="H15" i="2" s="1"/>
  <c r="M15" i="2"/>
  <c r="I15" i="2" s="1"/>
  <c r="BO13" i="2" l="1"/>
  <c r="BN13" i="2"/>
  <c r="BG13" i="2"/>
  <c r="AY13" i="2"/>
  <c r="BF13" i="2"/>
  <c r="AX13" i="2"/>
  <c r="AQ13" i="2"/>
  <c r="AI13" i="2"/>
  <c r="AP13" i="2"/>
  <c r="AH13" i="2"/>
  <c r="AA13" i="2"/>
  <c r="Z13" i="2"/>
  <c r="N14" i="2"/>
  <c r="J14" i="2" s="1"/>
  <c r="M14" i="2"/>
  <c r="I14" i="2" s="1"/>
  <c r="L14" i="2"/>
  <c r="H14" i="2" s="1"/>
  <c r="S13" i="2"/>
  <c r="R13" i="2"/>
  <c r="BS10" i="2" l="1"/>
  <c r="BP9" i="2"/>
  <c r="BS11" i="2"/>
  <c r="BP10" i="2"/>
  <c r="BP8" i="2"/>
  <c r="BS12" i="2"/>
  <c r="BS8" i="2"/>
  <c r="BP11" i="2"/>
  <c r="BP12" i="2"/>
  <c r="BS9" i="2"/>
  <c r="BK10" i="2"/>
  <c r="BH9" i="2"/>
  <c r="BK9" i="2"/>
  <c r="BK11" i="2"/>
  <c r="BH10" i="2"/>
  <c r="BK12" i="2"/>
  <c r="BK8" i="2"/>
  <c r="BH11" i="2"/>
  <c r="BH12" i="2"/>
  <c r="BH8" i="2"/>
  <c r="BC10" i="2"/>
  <c r="AZ8" i="2"/>
  <c r="AZ9" i="2"/>
  <c r="BC11" i="2"/>
  <c r="AZ10" i="2"/>
  <c r="AZ12" i="2"/>
  <c r="BC12" i="2"/>
  <c r="BC8" i="2"/>
  <c r="AZ11" i="2"/>
  <c r="BC9" i="2"/>
  <c r="AU10" i="2"/>
  <c r="AR8" i="2"/>
  <c r="AR9" i="2"/>
  <c r="AU11" i="2"/>
  <c r="AR12" i="2"/>
  <c r="AR10" i="2"/>
  <c r="AU12" i="2"/>
  <c r="AU8" i="2"/>
  <c r="AR11" i="2"/>
  <c r="AU9" i="2"/>
  <c r="AJ12" i="2"/>
  <c r="AJ8" i="2"/>
  <c r="AM10" i="2"/>
  <c r="AJ9" i="2"/>
  <c r="AM11" i="2"/>
  <c r="AJ10" i="2"/>
  <c r="AM12" i="2"/>
  <c r="AM8" i="2"/>
  <c r="AJ11" i="2"/>
  <c r="AM9" i="2"/>
  <c r="AE10" i="2"/>
  <c r="AB9" i="2"/>
  <c r="AE11" i="2"/>
  <c r="AB10" i="2"/>
  <c r="AB8" i="2"/>
  <c r="AE12" i="2"/>
  <c r="AE8" i="2"/>
  <c r="AB11" i="2"/>
  <c r="AE9" i="2"/>
  <c r="AB12" i="2"/>
  <c r="W10" i="2"/>
  <c r="T9" i="2"/>
  <c r="T10" i="2"/>
  <c r="W11" i="2"/>
  <c r="W12" i="2"/>
  <c r="W8" i="2"/>
  <c r="T11" i="2"/>
  <c r="W9" i="2"/>
  <c r="T12" i="2"/>
  <c r="T8" i="2"/>
  <c r="N13" i="2"/>
  <c r="M13" i="2"/>
  <c r="L13" i="2"/>
  <c r="M12" i="2" l="1"/>
  <c r="I12" i="2" s="1"/>
  <c r="L12" i="2"/>
  <c r="H12" i="2" s="1"/>
  <c r="N12" i="2"/>
  <c r="J12" i="2" s="1"/>
  <c r="N11" i="2" l="1"/>
  <c r="J11" i="2" s="1"/>
  <c r="M11" i="2"/>
  <c r="I11" i="2" s="1"/>
  <c r="L11" i="2"/>
  <c r="H11" i="2" s="1"/>
  <c r="M10" i="2" l="1"/>
  <c r="I10" i="2" s="1"/>
  <c r="L10" i="2"/>
  <c r="H10" i="2" s="1"/>
  <c r="N10" i="2"/>
  <c r="J10" i="2" s="1"/>
  <c r="BO8" i="2" l="1"/>
  <c r="BN8" i="2"/>
  <c r="BG8" i="2"/>
  <c r="BF8" i="2"/>
  <c r="AY8" i="2"/>
  <c r="AX8" i="2"/>
  <c r="AQ8" i="2"/>
  <c r="AH8" i="2"/>
  <c r="AP8" i="2"/>
  <c r="AI8" i="2"/>
  <c r="Z8" i="2"/>
  <c r="AA8" i="2"/>
  <c r="R8" i="2"/>
  <c r="L9" i="2"/>
  <c r="H9" i="2" s="1"/>
  <c r="N9" i="2"/>
  <c r="J9" i="2" s="1"/>
  <c r="S8" i="2"/>
  <c r="M9" i="2"/>
  <c r="I9" i="2" s="1"/>
  <c r="W7" i="2" l="1"/>
  <c r="L8" i="2"/>
  <c r="M8" i="2"/>
  <c r="N8" i="2"/>
  <c r="BS7" i="2"/>
  <c r="BO7" i="2" s="1"/>
  <c r="BP7" i="2"/>
  <c r="BN7" i="2" s="1"/>
  <c r="BK7" i="2"/>
  <c r="BG7" i="2" s="1"/>
  <c r="BH7" i="2"/>
  <c r="BF7" i="2" s="1"/>
  <c r="BC7" i="2"/>
  <c r="AY7" i="2" s="1"/>
  <c r="AZ7" i="2"/>
  <c r="AX7" i="2" s="1"/>
  <c r="AU7" i="2"/>
  <c r="AQ7" i="2" s="1"/>
  <c r="AR7" i="2"/>
  <c r="AP7" i="2" s="1"/>
  <c r="AJ7" i="2"/>
  <c r="AH7" i="2" s="1"/>
  <c r="AM7" i="2"/>
  <c r="AI7" i="2" s="1"/>
  <c r="AE7" i="2"/>
  <c r="AA7" i="2" s="1"/>
  <c r="AB7" i="2"/>
  <c r="Z7" i="2" s="1"/>
  <c r="T7" i="2"/>
  <c r="R7" i="2" l="1"/>
  <c r="S7" i="2"/>
  <c r="BO2" i="2"/>
  <c r="BO4" i="2" s="1"/>
  <c r="BN2" i="2"/>
  <c r="BN4" i="2" s="1"/>
  <c r="BG2" i="2"/>
  <c r="BG4" i="2" s="1"/>
  <c r="BF2" i="2"/>
  <c r="BF4" i="2" s="1"/>
  <c r="AQ2" i="2"/>
  <c r="AQ4" i="2" s="1"/>
  <c r="AP2" i="2"/>
  <c r="AP4" i="2" s="1"/>
  <c r="AI2" i="2"/>
  <c r="AI4" i="2" s="1"/>
  <c r="AH2" i="2"/>
  <c r="AH4" i="2" s="1"/>
  <c r="AY2" i="2"/>
  <c r="AY4" i="2" s="1"/>
  <c r="AX2" i="2"/>
  <c r="AX4" i="2" s="1"/>
  <c r="AA2" i="2"/>
  <c r="AA4" i="2" s="1"/>
  <c r="Z2" i="2"/>
  <c r="Z4" i="2" s="1"/>
  <c r="R2" i="2" l="1"/>
  <c r="R4" i="2" s="1"/>
  <c r="N7" i="2"/>
  <c r="M7" i="2"/>
  <c r="L7" i="2"/>
  <c r="S2" i="2"/>
  <c r="S4" i="2" s="1"/>
</calcChain>
</file>

<file path=xl/sharedStrings.xml><?xml version="1.0" encoding="utf-8"?>
<sst xmlns="http://schemas.openxmlformats.org/spreadsheetml/2006/main" count="399" uniqueCount="53">
  <si>
    <t>M1</t>
  </si>
  <si>
    <t>A1</t>
  </si>
  <si>
    <t>P1</t>
  </si>
  <si>
    <t>P2</t>
  </si>
  <si>
    <t>P3</t>
  </si>
  <si>
    <t>P4</t>
  </si>
  <si>
    <t>A2</t>
  </si>
  <si>
    <t>A3</t>
  </si>
  <si>
    <t>B1</t>
  </si>
  <si>
    <t>B2</t>
  </si>
  <si>
    <t>B3</t>
  </si>
  <si>
    <t>B4</t>
  </si>
  <si>
    <t>C1</t>
  </si>
  <si>
    <t>C2</t>
  </si>
  <si>
    <t>M2</t>
  </si>
  <si>
    <t>M3</t>
  </si>
  <si>
    <t>Lun</t>
  </si>
  <si>
    <t>Mar</t>
  </si>
  <si>
    <t>Mer</t>
  </si>
  <si>
    <t>Gio</t>
  </si>
  <si>
    <t>Ven</t>
  </si>
  <si>
    <t>Sab</t>
  </si>
  <si>
    <t>Dom</t>
  </si>
  <si>
    <t>M</t>
  </si>
  <si>
    <t>P</t>
  </si>
  <si>
    <t>Macro-area</t>
  </si>
  <si>
    <t>Area</t>
  </si>
  <si>
    <t>Tot</t>
  </si>
  <si>
    <t>Key</t>
  </si>
  <si>
    <t>Value</t>
  </si>
  <si>
    <t>Col</t>
  </si>
  <si>
    <t>Row</t>
  </si>
  <si>
    <t># of elements</t>
  </si>
  <si>
    <t>Addr Key</t>
  </si>
  <si>
    <t>Addr Value</t>
  </si>
  <si>
    <t>Actual</t>
  </si>
  <si>
    <t>Expected</t>
  </si>
  <si>
    <t># Auto</t>
  </si>
  <si>
    <t>Totali</t>
  </si>
  <si>
    <t>In Uso</t>
  </si>
  <si>
    <t># M</t>
  </si>
  <si>
    <t># P</t>
  </si>
  <si>
    <t>Attesi Max</t>
  </si>
  <si>
    <t>A4</t>
  </si>
  <si>
    <t>Week length</t>
  </si>
  <si>
    <t>Rows</t>
  </si>
  <si>
    <t>Actual rows:</t>
  </si>
  <si>
    <t>Ferie ok</t>
  </si>
  <si>
    <t>x</t>
  </si>
  <si>
    <t>Incl</t>
  </si>
  <si>
    <t>skip</t>
  </si>
  <si>
    <t>Risorsa</t>
  </si>
  <si>
    <r>
      <t xml:space="preserve">Guida
Configurazione:
- Colonna E, modificare M1 / M2 / M3 con i nomi delle macro-aree, </t>
    </r>
    <r>
      <rPr>
        <b/>
        <u/>
        <sz val="10"/>
        <color rgb="FFFFC000"/>
        <rFont val="Arial"/>
        <family val="2"/>
      </rPr>
      <t>celle arancioni</t>
    </r>
    <r>
      <rPr>
        <sz val="10"/>
        <color theme="1"/>
        <rFont val="Arial"/>
        <family val="2"/>
      </rPr>
      <t xml:space="preserve">
- Colonna F, modificare A1 / A2 / A3 / .. / C1 con i nomi delle aree, </t>
    </r>
    <r>
      <rPr>
        <b/>
        <u/>
        <sz val="10"/>
        <color rgb="FFFF0000"/>
        <rFont val="Arial"/>
        <family val="2"/>
      </rPr>
      <t>celle rosse</t>
    </r>
    <r>
      <rPr>
        <sz val="10"/>
        <color theme="1"/>
        <rFont val="Arial"/>
        <family val="2"/>
      </rPr>
      <t xml:space="preserve">
- Foglio "Conf", rinominare colonne A e B come fatto sopra. I nomi devono essere uguali.
- Colonna G, modificare P1/ .. / P3 con i nomi delle risorse, </t>
    </r>
    <r>
      <rPr>
        <b/>
        <u/>
        <sz val="10"/>
        <color theme="4" tint="0.39997558519241921"/>
        <rFont val="Arial"/>
        <family val="2"/>
      </rPr>
      <t>celle celesti</t>
    </r>
    <r>
      <rPr>
        <sz val="10"/>
        <color theme="1"/>
        <rFont val="Arial"/>
        <family val="2"/>
      </rPr>
      <t xml:space="preserve">
- Riga 3, imposta numero di auto disponibili per ogni turno, </t>
    </r>
    <r>
      <rPr>
        <b/>
        <u/>
        <sz val="10"/>
        <color theme="8" tint="-0.499984740745262"/>
        <rFont val="Arial"/>
        <family val="2"/>
      </rPr>
      <t>celle verdi</t>
    </r>
    <r>
      <rPr>
        <sz val="10"/>
        <color theme="1"/>
        <rFont val="Arial"/>
        <family val="2"/>
      </rPr>
      <t xml:space="preserve">
- Colonne O:Q, "Attesi Max" (</t>
    </r>
    <r>
      <rPr>
        <b/>
        <u/>
        <sz val="10"/>
        <color theme="9" tint="0.39997558519241921"/>
        <rFont val="Arial"/>
        <family val="2"/>
      </rPr>
      <t>celle lilla</t>
    </r>
    <r>
      <rPr>
        <sz val="10"/>
        <color theme="1"/>
        <rFont val="Arial"/>
        <family val="2"/>
      </rPr>
      <t xml:space="preserve">): Per ogni risorsa è possibile indicare:
-- Tot: numero di turni da fare
-- #M: numero di mattine da fare
-- #P: numero di pomeriggi da fare
   Per una risorsa a 36h, indicare 5 / 5 / 5.
   Per una risorsa che fa solo mattine, 5 / 5 / 0
   Per una risorsa che lavora solo 4 giorni, 4 / 4 / 4
Utilizzo:
- Cancellare i vari M / P dal calendario, eliminando le voci una per volta. NON selezionare parti della tabella e poi eliminare, ci sono campi nascosti che devono rimanere. </t>
    </r>
    <r>
      <rPr>
        <b/>
        <u/>
        <sz val="10"/>
        <color theme="8" tint="0.39997558519241921"/>
        <rFont val="Arial"/>
        <family val="2"/>
      </rPr>
      <t xml:space="preserve">celle verdi
</t>
    </r>
    <r>
      <rPr>
        <sz val="10"/>
        <rFont val="Arial"/>
        <family val="2"/>
      </rPr>
      <t>- Riempire il calendario con M/P. Se qualche vincolo non sarà rispettato, la cella corrispondente si colorerà di rosso.
- Una volta completato, nel foglio "Stampabile" trovi la versione per la stampa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</si>
</sst>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0"/>
      <color theme="4" tint="0.39997558519241921"/>
      <name val="Arial"/>
      <family val="2"/>
    </font>
    <font>
      <b/>
      <u/>
      <sz val="10"/>
      <color rgb="FFFFC00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theme="9" tint="0.39997558519241921"/>
      <name val="Arial"/>
      <family val="2"/>
    </font>
    <font>
      <b/>
      <u/>
      <sz val="10"/>
      <color theme="8" tint="0.39997558519241921"/>
      <name val="Arial"/>
      <family val="2"/>
    </font>
    <font>
      <b/>
      <u/>
      <sz val="10"/>
      <color theme="8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3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quotePrefix="1" applyFont="1" applyBorder="1"/>
    <xf numFmtId="0" fontId="0" fillId="0" borderId="0" xfId="0" applyBorder="1"/>
    <xf numFmtId="0" fontId="0" fillId="0" borderId="19" xfId="0" applyBorder="1"/>
    <xf numFmtId="0" fontId="0" fillId="0" borderId="13" xfId="0" applyBorder="1"/>
    <xf numFmtId="0" fontId="0" fillId="0" borderId="24" xfId="0" applyBorder="1"/>
    <xf numFmtId="0" fontId="0" fillId="0" borderId="2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0" xfId="0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19" xfId="0" applyFont="1" applyBorder="1"/>
    <xf numFmtId="0" fontId="0" fillId="0" borderId="6" xfId="0" applyFont="1" applyFill="1" applyBorder="1"/>
    <xf numFmtId="0" fontId="0" fillId="0" borderId="8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 applyAlignment="1"/>
    <xf numFmtId="0" fontId="1" fillId="0" borderId="18" xfId="0" applyFont="1" applyBorder="1" applyAlignment="1"/>
    <xf numFmtId="0" fontId="1" fillId="0" borderId="3" xfId="0" applyFont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7" xfId="0" applyFont="1" applyFill="1" applyBorder="1"/>
    <xf numFmtId="0" fontId="1" fillId="0" borderId="10" xfId="0" applyFont="1" applyFill="1" applyBorder="1"/>
    <xf numFmtId="0" fontId="1" fillId="0" borderId="27" xfId="0" applyFont="1" applyBorder="1"/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0" fillId="0" borderId="29" xfId="0" applyFont="1" applyBorder="1"/>
    <xf numFmtId="0" fontId="0" fillId="0" borderId="31" xfId="0" applyFont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12" xfId="0" applyBorder="1"/>
    <xf numFmtId="0" fontId="0" fillId="0" borderId="14" xfId="0" applyBorder="1"/>
    <xf numFmtId="0" fontId="0" fillId="0" borderId="24" xfId="0" applyFont="1" applyBorder="1"/>
    <xf numFmtId="0" fontId="0" fillId="0" borderId="36" xfId="0" applyFont="1" applyBorder="1"/>
    <xf numFmtId="0" fontId="0" fillId="0" borderId="21" xfId="0" applyFont="1" applyBorder="1"/>
    <xf numFmtId="0" fontId="0" fillId="0" borderId="37" xfId="0" applyFont="1" applyBorder="1"/>
    <xf numFmtId="0" fontId="0" fillId="0" borderId="22" xfId="0" applyBorder="1"/>
    <xf numFmtId="0" fontId="0" fillId="0" borderId="12" xfId="0" applyFont="1" applyBorder="1" applyAlignment="1">
      <alignment horizontal="center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25" xfId="0" applyFont="1" applyBorder="1" applyAlignment="1"/>
    <xf numFmtId="0" fontId="1" fillId="0" borderId="33" xfId="0" applyFont="1" applyBorder="1" applyAlignment="1"/>
    <xf numFmtId="0" fontId="0" fillId="0" borderId="10" xfId="0" applyBorder="1"/>
    <xf numFmtId="0" fontId="0" fillId="0" borderId="27" xfId="0" applyBorder="1"/>
    <xf numFmtId="0" fontId="0" fillId="2" borderId="36" xfId="0" applyFont="1" applyFill="1" applyBorder="1"/>
    <xf numFmtId="0" fontId="0" fillId="2" borderId="21" xfId="0" applyFont="1" applyFill="1" applyBorder="1"/>
    <xf numFmtId="0" fontId="0" fillId="2" borderId="37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2" fillId="0" borderId="0" xfId="0" applyFont="1"/>
    <xf numFmtId="0" fontId="0" fillId="4" borderId="21" xfId="0" applyFont="1" applyFill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5" borderId="9" xfId="0" applyFont="1" applyFill="1" applyBorder="1"/>
    <xf numFmtId="0" fontId="0" fillId="0" borderId="32" xfId="0" applyFont="1" applyBorder="1"/>
    <xf numFmtId="0" fontId="1" fillId="0" borderId="33" xfId="0" applyFont="1" applyBorder="1"/>
    <xf numFmtId="0" fontId="0" fillId="0" borderId="35" xfId="0" applyFont="1" applyBorder="1"/>
    <xf numFmtId="0" fontId="0" fillId="0" borderId="33" xfId="0" applyFont="1" applyBorder="1"/>
    <xf numFmtId="0" fontId="0" fillId="0" borderId="34" xfId="0" applyFont="1" applyBorder="1"/>
    <xf numFmtId="0" fontId="1" fillId="5" borderId="9" xfId="0" applyFont="1" applyFill="1" applyBorder="1"/>
    <xf numFmtId="0" fontId="1" fillId="0" borderId="1" xfId="0" applyFont="1" applyBorder="1" applyAlignment="1"/>
    <xf numFmtId="0" fontId="1" fillId="6" borderId="0" xfId="0" applyFont="1" applyFill="1" applyBorder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32" xfId="0" applyFont="1" applyBorder="1"/>
    <xf numFmtId="0" fontId="1" fillId="0" borderId="15" xfId="0" applyFont="1" applyBorder="1"/>
    <xf numFmtId="0" fontId="1" fillId="6" borderId="16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2" xfId="0" applyFont="1" applyBorder="1"/>
    <xf numFmtId="0" fontId="1" fillId="6" borderId="13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0" fillId="7" borderId="2" xfId="0" applyFill="1" applyBorder="1"/>
    <xf numFmtId="0" fontId="0" fillId="7" borderId="2" xfId="0" applyFont="1" applyFill="1" applyBorder="1"/>
    <xf numFmtId="0" fontId="0" fillId="7" borderId="18" xfId="0" applyFill="1" applyBorder="1"/>
    <xf numFmtId="0" fontId="0" fillId="7" borderId="39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0" xfId="0" applyFont="1" applyFill="1" applyBorder="1"/>
    <xf numFmtId="0" fontId="0" fillId="7" borderId="19" xfId="0" applyFill="1" applyBorder="1"/>
    <xf numFmtId="0" fontId="0" fillId="7" borderId="23" xfId="0" applyFill="1" applyBorder="1"/>
    <xf numFmtId="0" fontId="0" fillId="7" borderId="5" xfId="0" applyFill="1" applyBorder="1"/>
    <xf numFmtId="0" fontId="0" fillId="7" borderId="0" xfId="0" applyFont="1" applyFill="1" applyBorder="1" applyAlignment="1"/>
    <xf numFmtId="0" fontId="0" fillId="7" borderId="7" xfId="0" applyFont="1" applyFill="1" applyBorder="1" applyAlignment="1"/>
    <xf numFmtId="0" fontId="0" fillId="7" borderId="7" xfId="0" applyFont="1" applyFill="1" applyBorder="1"/>
    <xf numFmtId="0" fontId="0" fillId="7" borderId="20" xfId="0" applyFill="1" applyBorder="1"/>
    <xf numFmtId="0" fontId="0" fillId="7" borderId="40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2" xfId="0" applyFont="1" applyFill="1" applyBorder="1" applyAlignment="1"/>
    <xf numFmtId="0" fontId="0" fillId="8" borderId="0" xfId="0" applyFont="1" applyFill="1" applyBorder="1"/>
    <xf numFmtId="0" fontId="0" fillId="8" borderId="5" xfId="0" applyFont="1" applyFill="1" applyBorder="1"/>
    <xf numFmtId="0" fontId="0" fillId="8" borderId="4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1" fillId="0" borderId="26" xfId="0" applyFont="1" applyBorder="1"/>
    <xf numFmtId="0" fontId="1" fillId="0" borderId="50" xfId="0" applyFont="1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3" borderId="37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UCGArial">
  <a:themeElements>
    <a:clrScheme name="UCG">
      <a:dk1>
        <a:sysClr val="windowText" lastClr="000000"/>
      </a:dk1>
      <a:lt1>
        <a:sysClr val="window" lastClr="FFFFFF"/>
      </a:lt1>
      <a:dk2>
        <a:srgbClr val="999999"/>
      </a:dk2>
      <a:lt2>
        <a:srgbClr val="CCCCCC"/>
      </a:lt2>
      <a:accent1>
        <a:srgbClr val="00AFD0"/>
      </a:accent1>
      <a:accent2>
        <a:srgbClr val="C0E4ED"/>
      </a:accent2>
      <a:accent3>
        <a:srgbClr val="3B8BCA"/>
      </a:accent3>
      <a:accent4>
        <a:srgbClr val="005095"/>
      </a:accent4>
      <a:accent5>
        <a:srgbClr val="9FCA7A"/>
      </a:accent5>
      <a:accent6>
        <a:srgbClr val="9E3A8B"/>
      </a:accent6>
      <a:hlink>
        <a:srgbClr val="3B8BCA"/>
      </a:hlink>
      <a:folHlink>
        <a:srgbClr val="00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UCGArial" id="{A48AE1CF-CF7E-449C-9303-F6561F2CC1BB}" vid="{87C028B4-620F-4DAF-A723-4F684BA5C85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73ED-C117-4E11-9113-2A2213D2AA6E}">
  <sheetPr filterMode="1"/>
  <dimension ref="B1:CH64"/>
  <sheetViews>
    <sheetView tabSelected="1" workbookViewId="0">
      <selection activeCell="BW5" sqref="BW5:CH52"/>
    </sheetView>
  </sheetViews>
  <sheetFormatPr defaultRowHeight="12.55" x14ac:dyDescent="0.2"/>
  <cols>
    <col min="1" max="1" width="2.21875" customWidth="1"/>
    <col min="2" max="2" width="8.21875" customWidth="1"/>
    <col min="3" max="3" width="14.6640625" customWidth="1"/>
    <col min="4" max="4" width="9.109375" customWidth="1"/>
    <col min="5" max="5" width="10.44140625" bestFit="1" customWidth="1"/>
    <col min="6" max="6" width="4.88671875" bestFit="1" customWidth="1"/>
    <col min="7" max="7" width="3.21875" bestFit="1" customWidth="1"/>
    <col min="8" max="8" width="5.6640625" bestFit="1" customWidth="1"/>
    <col min="9" max="9" width="3.88671875" bestFit="1" customWidth="1"/>
    <col min="10" max="10" width="3.6640625" bestFit="1" customWidth="1"/>
    <col min="11" max="11" width="7.77734375" bestFit="1" customWidth="1"/>
    <col min="12" max="12" width="3.77734375" hidden="1" customWidth="1"/>
    <col min="13" max="13" width="3.88671875" hidden="1" customWidth="1"/>
    <col min="14" max="14" width="3.6640625" hidden="1" customWidth="1"/>
    <col min="15" max="15" width="3.77734375" bestFit="1" customWidth="1"/>
    <col min="16" max="16" width="6.44140625" bestFit="1" customWidth="1"/>
    <col min="17" max="17" width="6.44140625" customWidth="1"/>
    <col min="18" max="19" width="5.6640625" style="1" bestFit="1" customWidth="1"/>
    <col min="20" max="20" width="6.33203125" hidden="1" customWidth="1"/>
    <col min="21" max="21" width="13.109375" hidden="1" customWidth="1"/>
    <col min="22" max="22" width="9" hidden="1" customWidth="1"/>
    <col min="23" max="23" width="6.33203125" hidden="1" customWidth="1"/>
    <col min="24" max="24" width="12.77734375" hidden="1" customWidth="1"/>
    <col min="25" max="25" width="9" hidden="1" customWidth="1"/>
    <col min="26" max="27" width="5.6640625" style="1" bestFit="1" customWidth="1"/>
    <col min="28" max="28" width="6.33203125" hidden="1" customWidth="1"/>
    <col min="29" max="29" width="13.109375" hidden="1" customWidth="1"/>
    <col min="30" max="30" width="9" hidden="1" customWidth="1"/>
    <col min="31" max="31" width="6.33203125" hidden="1" customWidth="1"/>
    <col min="32" max="32" width="12.77734375" hidden="1" customWidth="1"/>
    <col min="33" max="33" width="9" hidden="1" customWidth="1"/>
    <col min="34" max="35" width="5.6640625" bestFit="1" customWidth="1"/>
    <col min="36" max="36" width="6.33203125" hidden="1" customWidth="1"/>
    <col min="37" max="37" width="13.109375" hidden="1" customWidth="1"/>
    <col min="38" max="38" width="9" hidden="1" customWidth="1"/>
    <col min="39" max="39" width="6.33203125" hidden="1" customWidth="1"/>
    <col min="40" max="40" width="12.77734375" hidden="1" customWidth="1"/>
    <col min="41" max="41" width="9" hidden="1" customWidth="1"/>
    <col min="42" max="43" width="5.6640625" bestFit="1" customWidth="1"/>
    <col min="44" max="44" width="6.33203125" hidden="1" customWidth="1"/>
    <col min="45" max="45" width="13.109375" hidden="1" customWidth="1"/>
    <col min="46" max="46" width="9" hidden="1" customWidth="1"/>
    <col min="47" max="47" width="6.33203125" hidden="1" customWidth="1"/>
    <col min="48" max="48" width="12.77734375" hidden="1" customWidth="1"/>
    <col min="49" max="49" width="9" hidden="1" customWidth="1"/>
    <col min="50" max="51" width="5.6640625" bestFit="1" customWidth="1"/>
    <col min="52" max="52" width="6.33203125" hidden="1" customWidth="1"/>
    <col min="53" max="53" width="13.109375" hidden="1" customWidth="1"/>
    <col min="54" max="54" width="9" hidden="1" customWidth="1"/>
    <col min="55" max="55" width="6.33203125" hidden="1" customWidth="1"/>
    <col min="56" max="56" width="12.77734375" hidden="1" customWidth="1"/>
    <col min="57" max="57" width="9" hidden="1" customWidth="1"/>
    <col min="58" max="59" width="5.6640625" bestFit="1" customWidth="1"/>
    <col min="60" max="60" width="6.33203125" hidden="1" customWidth="1"/>
    <col min="61" max="61" width="13.109375" hidden="1" customWidth="1"/>
    <col min="62" max="62" width="9" hidden="1" customWidth="1"/>
    <col min="63" max="63" width="6.33203125" hidden="1" customWidth="1"/>
    <col min="64" max="64" width="12.77734375" hidden="1" customWidth="1"/>
    <col min="65" max="65" width="9" hidden="1" customWidth="1"/>
    <col min="66" max="67" width="5.6640625" bestFit="1" customWidth="1"/>
    <col min="68" max="68" width="6.33203125" hidden="1" customWidth="1"/>
    <col min="69" max="69" width="13.109375" hidden="1" customWidth="1"/>
    <col min="70" max="70" width="9" hidden="1" customWidth="1"/>
    <col min="71" max="71" width="6.33203125" hidden="1" customWidth="1"/>
    <col min="72" max="72" width="12.77734375" hidden="1" customWidth="1"/>
    <col min="73" max="73" width="9" hidden="1" customWidth="1"/>
  </cols>
  <sheetData>
    <row r="1" spans="2:86" ht="13.8" thickBot="1" x14ac:dyDescent="0.3">
      <c r="P1" s="159"/>
      <c r="Q1" s="160"/>
      <c r="R1" s="49" t="s">
        <v>23</v>
      </c>
      <c r="S1" s="51" t="s">
        <v>24</v>
      </c>
      <c r="Z1" s="49" t="s">
        <v>23</v>
      </c>
      <c r="AA1" s="51" t="s">
        <v>24</v>
      </c>
      <c r="AH1" s="49" t="s">
        <v>23</v>
      </c>
      <c r="AI1" s="51" t="s">
        <v>24</v>
      </c>
      <c r="AP1" s="49" t="s">
        <v>23</v>
      </c>
      <c r="AQ1" s="51" t="s">
        <v>24</v>
      </c>
      <c r="AX1" s="49" t="s">
        <v>23</v>
      </c>
      <c r="AY1" s="51" t="s">
        <v>24</v>
      </c>
      <c r="BF1" s="49" t="s">
        <v>23</v>
      </c>
      <c r="BG1" s="51" t="s">
        <v>24</v>
      </c>
      <c r="BN1" s="49" t="s">
        <v>23</v>
      </c>
      <c r="BO1" s="51" t="s">
        <v>24</v>
      </c>
    </row>
    <row r="2" spans="2:86" ht="13.15" x14ac:dyDescent="0.25">
      <c r="P2" s="178" t="s">
        <v>37</v>
      </c>
      <c r="Q2" s="45" t="s">
        <v>35</v>
      </c>
      <c r="R2" s="3">
        <f ca="1">COUNTIF(R7:R$100,"M")</f>
        <v>10</v>
      </c>
      <c r="S2" s="4">
        <f ca="1">COUNTIF(R7:R$100,"P")</f>
        <v>9</v>
      </c>
      <c r="Z2" s="2">
        <f ca="1">COUNTIF(Z7:Z$100,"M")</f>
        <v>10</v>
      </c>
      <c r="AA2" s="4">
        <f ca="1">COUNTIF(Z7:Z$100,"P")</f>
        <v>9</v>
      </c>
      <c r="AH2" s="2">
        <f ca="1">COUNTIF(AH7:AH$100,"M")</f>
        <v>10</v>
      </c>
      <c r="AI2" s="4">
        <f ca="1">COUNTIF(AH7:AH$100,"P")</f>
        <v>10</v>
      </c>
      <c r="AP2" s="2">
        <f ca="1">COUNTIF(AP7:AP$100,"M")</f>
        <v>8</v>
      </c>
      <c r="AQ2" s="4">
        <f ca="1">COUNTIF(AP7:AP$100,"P")</f>
        <v>9</v>
      </c>
      <c r="AX2" s="2">
        <f ca="1">COUNTIF(AX7:AX$100,"M")</f>
        <v>7</v>
      </c>
      <c r="AY2" s="4">
        <f ca="1">COUNTIF(AX7:AX$100,"P")</f>
        <v>9</v>
      </c>
      <c r="BF2" s="2">
        <f ca="1">COUNTIF(BF7:BF$100,"M")</f>
        <v>2</v>
      </c>
      <c r="BG2" s="4">
        <f ca="1">COUNTIF(BF7:BF$100,"P")</f>
        <v>2</v>
      </c>
      <c r="BN2" s="2">
        <f ca="1">COUNTIF(BN7:BN$100,"M")</f>
        <v>2</v>
      </c>
      <c r="BO2" s="4">
        <f ca="1">COUNTIF(BN7:BN$100,"P")</f>
        <v>2</v>
      </c>
    </row>
    <row r="3" spans="2:86" ht="13.15" x14ac:dyDescent="0.25">
      <c r="E3" s="23"/>
      <c r="P3" s="178"/>
      <c r="Q3" s="45" t="s">
        <v>38</v>
      </c>
      <c r="R3" s="130">
        <v>10</v>
      </c>
      <c r="S3" s="131">
        <v>10</v>
      </c>
      <c r="V3" s="1"/>
      <c r="Z3" s="132">
        <v>10</v>
      </c>
      <c r="AA3" s="131">
        <v>10</v>
      </c>
      <c r="AD3" s="1"/>
      <c r="AH3" s="132">
        <v>10</v>
      </c>
      <c r="AI3" s="131">
        <v>10</v>
      </c>
      <c r="AL3" s="1"/>
      <c r="AP3" s="132">
        <v>10</v>
      </c>
      <c r="AQ3" s="131">
        <v>10</v>
      </c>
      <c r="AT3" s="1"/>
      <c r="AX3" s="132">
        <v>10</v>
      </c>
      <c r="AY3" s="131">
        <v>10</v>
      </c>
      <c r="BB3" s="1"/>
      <c r="BF3" s="132">
        <v>10</v>
      </c>
      <c r="BG3" s="131">
        <v>10</v>
      </c>
      <c r="BJ3" s="1"/>
      <c r="BN3" s="132">
        <v>10</v>
      </c>
      <c r="BO3" s="131">
        <v>10</v>
      </c>
      <c r="BR3" s="1"/>
    </row>
    <row r="4" spans="2:86" ht="13.8" thickBot="1" x14ac:dyDescent="0.3">
      <c r="E4" s="3"/>
      <c r="P4" s="33"/>
      <c r="Q4" s="34" t="s">
        <v>39</v>
      </c>
      <c r="R4" s="6">
        <f ca="1">IF(R2&lt;=R3,R2,R2&amp;"_E")</f>
        <v>10</v>
      </c>
      <c r="S4" s="7">
        <f ca="1">IF(S2&lt;=S3,S2,S2&amp;"_E")</f>
        <v>9</v>
      </c>
      <c r="Z4" s="5">
        <f ca="1">IF(Z2&lt;=Z3,Z2,Z2&amp;"_E")</f>
        <v>10</v>
      </c>
      <c r="AA4" s="7">
        <f ca="1">IF(AA2&lt;=AA3,AA2,AA2&amp;"_E")</f>
        <v>9</v>
      </c>
      <c r="AH4" s="5">
        <f ca="1">IF(AH2&lt;=AH3,AH2,AH2&amp;"_E")</f>
        <v>10</v>
      </c>
      <c r="AI4" s="7">
        <f ca="1">IF(AI2&lt;=AI3,AI2,AI2&amp;"_E")</f>
        <v>10</v>
      </c>
      <c r="AP4" s="5">
        <f ca="1">IF(AP2&lt;=AP3,AP2,AP2&amp;"_E")</f>
        <v>8</v>
      </c>
      <c r="AQ4" s="7">
        <f ca="1">IF(AQ2&lt;=AQ3,AQ2,AQ2&amp;"_E")</f>
        <v>9</v>
      </c>
      <c r="AX4" s="5">
        <f ca="1">IF(AX2&lt;=AX3,AX2,AX2&amp;"_E")</f>
        <v>7</v>
      </c>
      <c r="AY4" s="7">
        <f ca="1">IF(AY2&lt;=AY3,AY2,AY2&amp;"_E")</f>
        <v>9</v>
      </c>
      <c r="BF4" s="5">
        <f ca="1">IF(BF2&lt;=BF3,BF2,BF2&amp;"_E")</f>
        <v>2</v>
      </c>
      <c r="BG4" s="7">
        <f ca="1">IF(BG2&lt;=BG3,BG2,BG2&amp;"_E")</f>
        <v>2</v>
      </c>
      <c r="BN4" s="5">
        <f ca="1">IF(BN2&lt;=BN3,BN2,BN2&amp;"_E")</f>
        <v>2</v>
      </c>
      <c r="BO4" s="7">
        <f ca="1">IF(BO2&lt;=BO3,BO2,BO2&amp;"_E")</f>
        <v>2</v>
      </c>
    </row>
    <row r="5" spans="2:86" ht="13.8" customHeight="1" thickBot="1" x14ac:dyDescent="0.3">
      <c r="B5" s="74" t="s">
        <v>49</v>
      </c>
      <c r="C5" s="171" t="s">
        <v>25</v>
      </c>
      <c r="D5" s="171" t="s">
        <v>26</v>
      </c>
      <c r="E5" s="49"/>
      <c r="F5" s="50"/>
      <c r="G5" s="51"/>
      <c r="H5" s="173" t="s">
        <v>35</v>
      </c>
      <c r="I5" s="177"/>
      <c r="J5" s="177"/>
      <c r="K5" s="174"/>
      <c r="L5" s="171" t="s">
        <v>35</v>
      </c>
      <c r="M5" s="171"/>
      <c r="N5" s="171"/>
      <c r="O5" s="173" t="s">
        <v>42</v>
      </c>
      <c r="P5" s="177"/>
      <c r="Q5" s="174"/>
      <c r="R5" s="173" t="s">
        <v>16</v>
      </c>
      <c r="S5" s="174"/>
      <c r="T5" s="171" t="s">
        <v>23</v>
      </c>
      <c r="U5" s="171"/>
      <c r="V5" s="172"/>
      <c r="W5" s="171" t="s">
        <v>24</v>
      </c>
      <c r="X5" s="171"/>
      <c r="Y5" s="171"/>
      <c r="Z5" s="173" t="s">
        <v>17</v>
      </c>
      <c r="AA5" s="174"/>
      <c r="AB5" s="171" t="s">
        <v>23</v>
      </c>
      <c r="AC5" s="171"/>
      <c r="AD5" s="172"/>
      <c r="AE5" s="171" t="s">
        <v>24</v>
      </c>
      <c r="AF5" s="171"/>
      <c r="AG5" s="171"/>
      <c r="AH5" s="173" t="s">
        <v>18</v>
      </c>
      <c r="AI5" s="174"/>
      <c r="AJ5" s="171" t="s">
        <v>23</v>
      </c>
      <c r="AK5" s="171"/>
      <c r="AL5" s="172"/>
      <c r="AM5" s="171" t="s">
        <v>24</v>
      </c>
      <c r="AN5" s="171"/>
      <c r="AO5" s="171"/>
      <c r="AP5" s="173" t="s">
        <v>19</v>
      </c>
      <c r="AQ5" s="174"/>
      <c r="AR5" s="171" t="s">
        <v>23</v>
      </c>
      <c r="AS5" s="171"/>
      <c r="AT5" s="172"/>
      <c r="AU5" s="171" t="s">
        <v>24</v>
      </c>
      <c r="AV5" s="171"/>
      <c r="AW5" s="171"/>
      <c r="AX5" s="173" t="s">
        <v>20</v>
      </c>
      <c r="AY5" s="174"/>
      <c r="AZ5" s="171" t="s">
        <v>23</v>
      </c>
      <c r="BA5" s="171"/>
      <c r="BB5" s="172"/>
      <c r="BC5" s="171" t="s">
        <v>24</v>
      </c>
      <c r="BD5" s="171"/>
      <c r="BE5" s="171"/>
      <c r="BF5" s="173" t="s">
        <v>21</v>
      </c>
      <c r="BG5" s="174"/>
      <c r="BH5" s="171" t="s">
        <v>23</v>
      </c>
      <c r="BI5" s="171"/>
      <c r="BJ5" s="172"/>
      <c r="BK5" s="171" t="s">
        <v>24</v>
      </c>
      <c r="BL5" s="171"/>
      <c r="BM5" s="171"/>
      <c r="BN5" s="173" t="s">
        <v>22</v>
      </c>
      <c r="BO5" s="174"/>
      <c r="BP5" s="171" t="s">
        <v>23</v>
      </c>
      <c r="BQ5" s="171"/>
      <c r="BR5" s="172"/>
      <c r="BS5" s="171" t="s">
        <v>24</v>
      </c>
      <c r="BT5" s="171"/>
      <c r="BU5" s="171"/>
      <c r="BW5" s="153" t="s">
        <v>52</v>
      </c>
      <c r="BX5" s="153"/>
      <c r="BY5" s="153"/>
      <c r="BZ5" s="153"/>
      <c r="CA5" s="153"/>
      <c r="CB5" s="153"/>
      <c r="CC5" s="153"/>
      <c r="CD5" s="153"/>
      <c r="CE5" s="153"/>
      <c r="CF5" s="153"/>
      <c r="CG5" s="153"/>
      <c r="CH5" s="153"/>
    </row>
    <row r="6" spans="2:86" ht="13.8" thickBot="1" x14ac:dyDescent="0.3">
      <c r="B6" s="75" t="s">
        <v>48</v>
      </c>
      <c r="C6" s="175"/>
      <c r="D6" s="176"/>
      <c r="E6" s="44" t="s">
        <v>25</v>
      </c>
      <c r="F6" s="35" t="s">
        <v>26</v>
      </c>
      <c r="G6" s="45"/>
      <c r="H6" s="71" t="s">
        <v>27</v>
      </c>
      <c r="I6" s="35" t="s">
        <v>40</v>
      </c>
      <c r="J6" s="35" t="s">
        <v>41</v>
      </c>
      <c r="K6" s="73" t="s">
        <v>47</v>
      </c>
      <c r="L6" s="53" t="s">
        <v>27</v>
      </c>
      <c r="M6" s="50" t="s">
        <v>40</v>
      </c>
      <c r="N6" s="52" t="s">
        <v>41</v>
      </c>
      <c r="O6" s="72" t="s">
        <v>27</v>
      </c>
      <c r="P6" s="35" t="s">
        <v>40</v>
      </c>
      <c r="Q6" s="73" t="s">
        <v>41</v>
      </c>
      <c r="R6" s="44" t="s">
        <v>23</v>
      </c>
      <c r="S6" s="45" t="s">
        <v>24</v>
      </c>
      <c r="T6" s="50" t="s">
        <v>35</v>
      </c>
      <c r="U6" s="50" t="s">
        <v>28</v>
      </c>
      <c r="V6" s="54" t="s">
        <v>36</v>
      </c>
      <c r="W6" s="50" t="s">
        <v>35</v>
      </c>
      <c r="X6" s="50" t="s">
        <v>28</v>
      </c>
      <c r="Y6" s="51" t="s">
        <v>36</v>
      </c>
      <c r="Z6" s="44" t="s">
        <v>23</v>
      </c>
      <c r="AA6" s="45" t="s">
        <v>24</v>
      </c>
      <c r="AB6" s="50" t="s">
        <v>35</v>
      </c>
      <c r="AC6" s="50" t="s">
        <v>28</v>
      </c>
      <c r="AD6" s="54" t="s">
        <v>36</v>
      </c>
      <c r="AE6" s="50" t="s">
        <v>35</v>
      </c>
      <c r="AF6" s="50" t="s">
        <v>28</v>
      </c>
      <c r="AG6" s="51" t="s">
        <v>36</v>
      </c>
      <c r="AH6" s="44" t="s">
        <v>23</v>
      </c>
      <c r="AI6" s="45" t="s">
        <v>24</v>
      </c>
      <c r="AJ6" s="50" t="s">
        <v>35</v>
      </c>
      <c r="AK6" s="50" t="s">
        <v>28</v>
      </c>
      <c r="AL6" s="54" t="s">
        <v>36</v>
      </c>
      <c r="AM6" s="50" t="s">
        <v>35</v>
      </c>
      <c r="AN6" s="50" t="s">
        <v>28</v>
      </c>
      <c r="AO6" s="51" t="s">
        <v>36</v>
      </c>
      <c r="AP6" s="44" t="s">
        <v>23</v>
      </c>
      <c r="AQ6" s="45" t="s">
        <v>24</v>
      </c>
      <c r="AR6" s="50" t="s">
        <v>35</v>
      </c>
      <c r="AS6" s="50" t="s">
        <v>28</v>
      </c>
      <c r="AT6" s="54" t="s">
        <v>36</v>
      </c>
      <c r="AU6" s="50" t="s">
        <v>35</v>
      </c>
      <c r="AV6" s="50" t="s">
        <v>28</v>
      </c>
      <c r="AW6" s="51" t="s">
        <v>36</v>
      </c>
      <c r="AX6" s="44" t="s">
        <v>23</v>
      </c>
      <c r="AY6" s="45" t="s">
        <v>24</v>
      </c>
      <c r="AZ6" s="50" t="s">
        <v>35</v>
      </c>
      <c r="BA6" s="50" t="s">
        <v>28</v>
      </c>
      <c r="BB6" s="54" t="s">
        <v>36</v>
      </c>
      <c r="BC6" s="50" t="s">
        <v>35</v>
      </c>
      <c r="BD6" s="50" t="s">
        <v>28</v>
      </c>
      <c r="BE6" s="51" t="s">
        <v>36</v>
      </c>
      <c r="BF6" s="44" t="s">
        <v>23</v>
      </c>
      <c r="BG6" s="45" t="s">
        <v>24</v>
      </c>
      <c r="BH6" s="50" t="s">
        <v>35</v>
      </c>
      <c r="BI6" s="50" t="s">
        <v>28</v>
      </c>
      <c r="BJ6" s="54" t="s">
        <v>36</v>
      </c>
      <c r="BK6" s="50" t="s">
        <v>35</v>
      </c>
      <c r="BL6" s="50" t="s">
        <v>28</v>
      </c>
      <c r="BM6" s="51" t="s">
        <v>36</v>
      </c>
      <c r="BN6" s="44" t="s">
        <v>23</v>
      </c>
      <c r="BO6" s="45" t="s">
        <v>24</v>
      </c>
      <c r="BP6" s="50" t="s">
        <v>35</v>
      </c>
      <c r="BQ6" s="50" t="s">
        <v>28</v>
      </c>
      <c r="BR6" s="54" t="s">
        <v>36</v>
      </c>
      <c r="BS6" s="50" t="s">
        <v>35</v>
      </c>
      <c r="BT6" s="50" t="s">
        <v>28</v>
      </c>
      <c r="BU6" s="51" t="s">
        <v>36</v>
      </c>
      <c r="BW6" s="153"/>
      <c r="BX6" s="153"/>
      <c r="BY6" s="153"/>
      <c r="BZ6" s="153"/>
      <c r="CA6" s="153"/>
      <c r="CB6" s="153"/>
      <c r="CC6" s="153"/>
      <c r="CD6" s="153"/>
      <c r="CE6" s="153"/>
      <c r="CF6" s="153"/>
      <c r="CG6" s="153"/>
      <c r="CH6" s="153"/>
    </row>
    <row r="7" spans="2:86" ht="13.8" thickBot="1" x14ac:dyDescent="0.3">
      <c r="B7" s="92" t="s">
        <v>48</v>
      </c>
      <c r="C7" s="40" t="str">
        <f>IF(E7&lt;&gt;"",E7,C5)</f>
        <v>M1</v>
      </c>
      <c r="D7" s="40" t="str">
        <f>IF(F7&lt;&gt;"",F7,IF(E7&lt;&gt;"","",D5))</f>
        <v/>
      </c>
      <c r="E7" s="97" t="s">
        <v>0</v>
      </c>
      <c r="F7" s="50"/>
      <c r="G7" s="50"/>
      <c r="H7" s="98"/>
      <c r="I7" s="46"/>
      <c r="J7" s="46"/>
      <c r="K7" s="48"/>
      <c r="L7" s="76">
        <f ca="1">COUNTIF($R7:$BR7,"M") + COUNTIF($R7:$BR7,"P")</f>
        <v>0</v>
      </c>
      <c r="M7" s="11">
        <f t="shared" ref="M7:M59" ca="1" si="0">COUNTIF($R7:$BR7,"M")</f>
        <v>0</v>
      </c>
      <c r="N7" s="11">
        <f t="shared" ref="N7:N59" ca="1" si="1">COUNTIF($R7:$BR7,"P")</f>
        <v>0</v>
      </c>
      <c r="O7" s="98"/>
      <c r="P7" s="46"/>
      <c r="Q7" s="48"/>
      <c r="R7" s="49">
        <f ca="1">IF(T7&lt;V7,T7&amp;"/"&amp;V7&amp;"_E",T7)</f>
        <v>4</v>
      </c>
      <c r="S7" s="51">
        <f ca="1">IF(W7&lt;Y7,W7&amp;"/"&amp;Y7&amp;"_E",W7)</f>
        <v>4</v>
      </c>
      <c r="T7" s="11">
        <f ca="1">COUNTIFS(R8:R$100,"M",$C8:$C$100,$E7)+COUNTIFS(R8:R$100,"M",$D8:$D$100,$F7)</f>
        <v>4</v>
      </c>
      <c r="U7" s="76" t="str">
        <f t="shared" ref="U7" si="2">$C7&amp;"_"&amp;$D7&amp;"_"&amp;R$5&amp;"_"&amp;R$6</f>
        <v>M1__Lun_M</v>
      </c>
      <c r="V7" s="77">
        <f ca="1">VLOOKUP(U7,ConfTable2Plain!$A:$B,2,FALSE)</f>
        <v>0</v>
      </c>
      <c r="W7" s="11">
        <f ca="1">COUNTIFS(R8:R$100,"P",$C8:$C$100,$E7)+COUNTIFS(R8:R$100,"P",$D8:$D$100,$F7)</f>
        <v>4</v>
      </c>
      <c r="X7" s="76" t="str">
        <f t="shared" ref="X7" si="3">$C7&amp;"_"&amp;$D7&amp;"_"&amp;R$5&amp;"_"&amp;S$6</f>
        <v>M1__Lun_P</v>
      </c>
      <c r="Y7" s="76">
        <f ca="1">VLOOKUP(X7,ConfTable2Plain!$A:$B,2,FALSE)</f>
        <v>1</v>
      </c>
      <c r="Z7" s="49">
        <f ca="1">IF(AB7&lt;AD7,AB7&amp;"/"&amp;AD7&amp;"_E",AB7)</f>
        <v>4</v>
      </c>
      <c r="AA7" s="51">
        <f ca="1">IF(AE7&lt;AG7,AE7&amp;"/"&amp;AG7&amp;"_E",AE7)</f>
        <v>4</v>
      </c>
      <c r="AB7" s="11">
        <f ca="1">COUNTIFS(Z8:Z$100,"M",$C8:$C$100,$E7)+COUNTIFS(Z8:Z$100,"M",$D8:$D$100,$F7)</f>
        <v>4</v>
      </c>
      <c r="AC7" s="76" t="str">
        <f t="shared" ref="AC7:AC59" si="4">$C7&amp;"_"&amp;$D7&amp;"_"&amp;Z$5&amp;"_"&amp;Z$6</f>
        <v>M1__Mar_M</v>
      </c>
      <c r="AD7" s="77">
        <f ca="1">VLOOKUP(AC7,ConfTable2Plain!$A:$B,2,FALSE)</f>
        <v>0</v>
      </c>
      <c r="AE7" s="11">
        <f ca="1">COUNTIFS(Z8:Z$100,"P",$C8:$C$100,$E7)+COUNTIFS(Z8:Z$100,"P",$D8:$D$100,$F7)</f>
        <v>4</v>
      </c>
      <c r="AF7" s="76" t="str">
        <f t="shared" ref="AF7:AF59" si="5">$C7&amp;"_"&amp;$D7&amp;"_"&amp;Z$5&amp;"_"&amp;AA$6</f>
        <v>M1__Mar_P</v>
      </c>
      <c r="AG7" s="76">
        <f ca="1">VLOOKUP(AF7,ConfTable2Plain!$A:$B,2,FALSE)</f>
        <v>1</v>
      </c>
      <c r="AH7" s="49">
        <f ca="1">IF(AJ7&lt;AL7,AJ7&amp;"/"&amp;AL7&amp;"_E",AJ7)</f>
        <v>5</v>
      </c>
      <c r="AI7" s="51">
        <f ca="1">IF(AM7&lt;AO7,AM7&amp;"/"&amp;AO7&amp;"_E",AM7)</f>
        <v>4</v>
      </c>
      <c r="AJ7" s="11">
        <f ca="1">COUNTIFS(AH8:AH$100,"M",$C8:$C$100,$E7)+COUNTIFS(AH8:AH$100,"M",$D8:$D$100,$F7)</f>
        <v>5</v>
      </c>
      <c r="AK7" s="76" t="str">
        <f t="shared" ref="AK7:AK59" si="6">$C7&amp;"_"&amp;$D7&amp;"_"&amp;AH$5&amp;"_"&amp;AH$6</f>
        <v>M1__Mer_M</v>
      </c>
      <c r="AL7" s="77">
        <f ca="1">VLOOKUP(AK7,ConfTable2Plain!$A:$B,2,FALSE)</f>
        <v>0</v>
      </c>
      <c r="AM7" s="11">
        <f ca="1">COUNTIFS(AH8:AH$100,"P",$C8:$C$100,$E7)+COUNTIFS(AH8:AH$100,"P",$D8:$D$100,$F7)</f>
        <v>4</v>
      </c>
      <c r="AN7" s="76" t="str">
        <f t="shared" ref="AN7:AN59" si="7">$C7&amp;"_"&amp;$D7&amp;"_"&amp;AH$5&amp;"_"&amp;AI$6</f>
        <v>M1__Mer_P</v>
      </c>
      <c r="AO7" s="76">
        <f ca="1">VLOOKUP(AN7,ConfTable2Plain!$A:$B,2,FALSE)</f>
        <v>1</v>
      </c>
      <c r="AP7" s="49">
        <f ca="1">IF(AR7&lt;AT7,AR7&amp;"/"&amp;AT7&amp;"_E",AR7)</f>
        <v>4</v>
      </c>
      <c r="AQ7" s="51">
        <f ca="1">IF(AU7&lt;AW7,AU7&amp;"/"&amp;AW7&amp;"_E",AU7)</f>
        <v>4</v>
      </c>
      <c r="AR7" s="11">
        <f ca="1">COUNTIFS(AP8:AP$100,"M",$C8:$C$100,$E7)+COUNTIFS(AP8:AP$100,"M",$D8:$D$100,$F7)</f>
        <v>4</v>
      </c>
      <c r="AS7" s="76" t="str">
        <f t="shared" ref="AS7:AS59" si="8">$C7&amp;"_"&amp;$D7&amp;"_"&amp;AP$5&amp;"_"&amp;AP$6</f>
        <v>M1__Gio_M</v>
      </c>
      <c r="AT7" s="77">
        <f ca="1">VLOOKUP(AS7,ConfTable2Plain!$A:$B,2,FALSE)</f>
        <v>0</v>
      </c>
      <c r="AU7" s="11">
        <f ca="1">COUNTIFS(AP8:AP$100,"P",$C8:$C$100,$E7)+COUNTIFS(AP8:AP$100,"P",$D8:$D$100,$F7)</f>
        <v>4</v>
      </c>
      <c r="AV7" s="76" t="str">
        <f t="shared" ref="AV7:AV59" si="9">$C7&amp;"_"&amp;$D7&amp;"_"&amp;AP$5&amp;"_"&amp;AQ$6</f>
        <v>M1__Gio_P</v>
      </c>
      <c r="AW7" s="76">
        <f ca="1">VLOOKUP(AV7,ConfTable2Plain!$A:$B,2,FALSE)</f>
        <v>1</v>
      </c>
      <c r="AX7" s="49">
        <f ca="1">IF(AZ7&lt;BB7,AZ7&amp;"/"&amp;BB7&amp;"_E",AZ7)</f>
        <v>3</v>
      </c>
      <c r="AY7" s="51">
        <f ca="1">IF(BC7&lt;BE7,BC7&amp;"/"&amp;BE7&amp;"_E",BC7)</f>
        <v>4</v>
      </c>
      <c r="AZ7" s="11">
        <f ca="1">COUNTIFS(AX8:AX$100,"M",$C8:$C$100,$E7)+COUNTIFS(AX8:AX$100,"M",$D8:$D$100,$F7)</f>
        <v>3</v>
      </c>
      <c r="BA7" s="76" t="str">
        <f t="shared" ref="BA7:BA59" si="10">$C7&amp;"_"&amp;$D7&amp;"_"&amp;AX$5&amp;"_"&amp;AX$6</f>
        <v>M1__Ven_M</v>
      </c>
      <c r="BB7" s="77">
        <f ca="1">VLOOKUP(BA7,ConfTable2Plain!$A:$B,2,FALSE)</f>
        <v>0</v>
      </c>
      <c r="BC7" s="11">
        <f ca="1">COUNTIFS(AX8:AX$100,"P",$C8:$C$100,$E7)+COUNTIFS(AX8:AX$100,"P",$D8:$D$100,$F7)</f>
        <v>4</v>
      </c>
      <c r="BD7" s="76" t="str">
        <f t="shared" ref="BD7:BD59" si="11">$C7&amp;"_"&amp;$D7&amp;"_"&amp;AX$5&amp;"_"&amp;AY$6</f>
        <v>M1__Ven_P</v>
      </c>
      <c r="BE7" s="76">
        <f ca="1">VLOOKUP(BD7,ConfTable2Plain!$A:$B,2,FALSE)</f>
        <v>1</v>
      </c>
      <c r="BF7" s="49">
        <f ca="1">IF(BH7&lt;BJ7,BH7&amp;"/"&amp;BJ7&amp;"_E",BH7)</f>
        <v>1</v>
      </c>
      <c r="BG7" s="51">
        <f ca="1">IF(BK7&lt;BM7,BK7&amp;"/"&amp;BM7&amp;"_E",BK7)</f>
        <v>1</v>
      </c>
      <c r="BH7" s="11">
        <f ca="1">COUNTIFS(BF8:BF$100,"M",$C8:$C$100,$E7)+COUNTIFS(BF8:BF$100,"M",$D8:$D$100,$F7)</f>
        <v>1</v>
      </c>
      <c r="BI7" s="76" t="str">
        <f t="shared" ref="BI7:BI59" si="12">$C7&amp;"_"&amp;$D7&amp;"_"&amp;BF$5&amp;"_"&amp;BF$6</f>
        <v>M1__Sab_M</v>
      </c>
      <c r="BJ7" s="77">
        <f ca="1">VLOOKUP(BI7,ConfTable2Plain!$A:$B,2,FALSE)</f>
        <v>1</v>
      </c>
      <c r="BK7" s="11">
        <f ca="1">COUNTIFS(BF8:BF$100,"P",$C8:$C$100,$E7)+COUNTIFS(BF8:BF$100,"P",$D8:$D$100,$F7)</f>
        <v>1</v>
      </c>
      <c r="BL7" s="76" t="str">
        <f t="shared" ref="BL7:BL59" si="13">$C7&amp;"_"&amp;$D7&amp;"_"&amp;BF$5&amp;"_"&amp;BG$6</f>
        <v>M1__Sab_P</v>
      </c>
      <c r="BM7" s="76">
        <f ca="1">VLOOKUP(BL7,ConfTable2Plain!$A:$B,2,FALSE)</f>
        <v>1</v>
      </c>
      <c r="BN7" s="49">
        <f ca="1">IF(BP7&lt;BR7,BP7&amp;"/"&amp;BR7&amp;"_E",BP7)</f>
        <v>1</v>
      </c>
      <c r="BO7" s="51">
        <f ca="1">IF(BS7&lt;BU7,BS7&amp;"/"&amp;BU7&amp;"_E",BS7)</f>
        <v>1</v>
      </c>
      <c r="BP7" s="3">
        <f ca="1">COUNTIFS(BN8:BN$100,"M",$C8:$C$100,$E7)+COUNTIFS(BN8:BN$100,"M",$D8:$D$100,$F7)</f>
        <v>1</v>
      </c>
      <c r="BQ7" s="24" t="str">
        <f t="shared" ref="BQ7:BQ59" si="14">$C7&amp;"_"&amp;$D7&amp;"_"&amp;BN$5&amp;"_"&amp;BN$6</f>
        <v>M1__Dom_M</v>
      </c>
      <c r="BR7" s="25">
        <f ca="1">VLOOKUP(BQ7,ConfTable2Plain!$A:$B,2,FALSE)</f>
        <v>1</v>
      </c>
      <c r="BS7" s="3">
        <f ca="1">COUNTIFS(BN8:BN$100,"P",$C8:$C$100,$E7)+COUNTIFS(BN8:BN$100,"P",$D8:$D$100,$F7)</f>
        <v>1</v>
      </c>
      <c r="BT7" s="24" t="str">
        <f t="shared" ref="BT7:BT59" si="15">$C7&amp;"_"&amp;$D7&amp;"_"&amp;BN$5&amp;"_"&amp;BO$6</f>
        <v>M1__Dom_P</v>
      </c>
      <c r="BU7" s="24">
        <f ca="1">VLOOKUP(BT7,ConfTable2Plain!$A:$B,2,FALSE)</f>
        <v>1</v>
      </c>
      <c r="BW7" s="153"/>
      <c r="BX7" s="153"/>
      <c r="BY7" s="153"/>
      <c r="BZ7" s="153"/>
      <c r="CA7" s="153"/>
      <c r="CB7" s="153"/>
      <c r="CC7" s="153"/>
      <c r="CD7" s="153"/>
      <c r="CE7" s="153"/>
      <c r="CF7" s="153"/>
      <c r="CG7" s="153"/>
      <c r="CH7" s="153"/>
    </row>
    <row r="8" spans="2:86" s="87" customFormat="1" ht="14.4" customHeight="1" x14ac:dyDescent="0.25">
      <c r="B8" s="93" t="s">
        <v>48</v>
      </c>
      <c r="C8" s="24" t="str">
        <f t="shared" ref="C8:C59" si="16">IF(E8&lt;&gt;"",E8,C7)</f>
        <v>M1</v>
      </c>
      <c r="D8" s="24" t="str">
        <f>IF(F8&lt;&gt;"",F8,IF(E8&lt;&gt;"","",D7))</f>
        <v>A1</v>
      </c>
      <c r="E8" s="44"/>
      <c r="F8" s="99" t="s">
        <v>1</v>
      </c>
      <c r="G8" s="35"/>
      <c r="H8" s="100"/>
      <c r="I8" s="101"/>
      <c r="J8" s="101"/>
      <c r="K8" s="102"/>
      <c r="L8" s="24">
        <f t="shared" ref="L8:L59" ca="1" si="17">COUNTIF($R8:$BR8,"M") + COUNTIF($R8:$BR8,"P")</f>
        <v>0</v>
      </c>
      <c r="M8" s="3">
        <f t="shared" ca="1" si="0"/>
        <v>0</v>
      </c>
      <c r="N8" s="3">
        <f t="shared" ca="1" si="1"/>
        <v>0</v>
      </c>
      <c r="O8" s="100"/>
      <c r="P8" s="101"/>
      <c r="Q8" s="102"/>
      <c r="R8" s="44">
        <f t="shared" ref="R8:R50" ca="1" si="18">IF(T8&lt;V8,T8&amp;"/"&amp;V8&amp;"_E",T8)</f>
        <v>2</v>
      </c>
      <c r="S8" s="45">
        <f t="shared" ref="S8:S50" ca="1" si="19">IF(W8&lt;Y8,W8&amp;"/"&amp;Y8&amp;"_E",W8)</f>
        <v>1</v>
      </c>
      <c r="T8" s="3">
        <f ca="1">COUNTIFS(R9:R$100,"M",$C9:$C$100,$E8)+COUNTIFS(R9:R$100,"M",$D9:$D$100,$F8)</f>
        <v>2</v>
      </c>
      <c r="U8" s="24" t="str">
        <f t="shared" ref="U8:U59" si="20">$C8&amp;"_"&amp;$D8&amp;"_"&amp;R$5&amp;"_"&amp;R$6</f>
        <v>M1_A1_Lun_M</v>
      </c>
      <c r="V8" s="25">
        <f ca="1">VLOOKUP(U8,ConfTable2Plain!$A:$B,2,FALSE)</f>
        <v>1</v>
      </c>
      <c r="W8" s="3">
        <f ca="1">COUNTIFS(R9:R$100,"P",$C9:$C$100,$E8)+COUNTIFS(R9:R$100,"P",$D9:$D$100,$F8)</f>
        <v>1</v>
      </c>
      <c r="X8" s="24" t="str">
        <f t="shared" ref="X8:X59" si="21">$C8&amp;"_"&amp;$D8&amp;"_"&amp;R$5&amp;"_"&amp;S$6</f>
        <v>M1_A1_Lun_P</v>
      </c>
      <c r="Y8" s="24">
        <f ca="1">VLOOKUP(X8,ConfTable2Plain!$A:$B,2,FALSE)</f>
        <v>0</v>
      </c>
      <c r="Z8" s="44">
        <f t="shared" ref="Z8" ca="1" si="22">IF(AB8&lt;AD8,AB8&amp;"/"&amp;AD8&amp;"_E",AB8)</f>
        <v>2</v>
      </c>
      <c r="AA8" s="45">
        <f t="shared" ref="AA8" ca="1" si="23">IF(AE8&lt;AG8,AE8&amp;"/"&amp;AG8&amp;"_E",AE8)</f>
        <v>1</v>
      </c>
      <c r="AB8" s="3">
        <f ca="1">COUNTIFS(Z9:Z$100,"M",$C9:$C$100,$E8)+COUNTIFS(Z9:Z$100,"M",$D9:$D$100,$F8)</f>
        <v>2</v>
      </c>
      <c r="AC8" s="24" t="str">
        <f t="shared" si="4"/>
        <v>M1_A1_Mar_M</v>
      </c>
      <c r="AD8" s="25">
        <f ca="1">VLOOKUP(AC8,ConfTable2Plain!$A:$B,2,FALSE)</f>
        <v>1</v>
      </c>
      <c r="AE8" s="3">
        <f ca="1">COUNTIFS(Z9:Z$100,"P",$C9:$C$100,$E8)+COUNTIFS(Z9:Z$100,"P",$D9:$D$100,$F8)</f>
        <v>1</v>
      </c>
      <c r="AF8" s="24" t="str">
        <f t="shared" si="5"/>
        <v>M1_A1_Mar_P</v>
      </c>
      <c r="AG8" s="24">
        <f ca="1">VLOOKUP(AF8,ConfTable2Plain!$A:$B,2,FALSE)</f>
        <v>0</v>
      </c>
      <c r="AH8" s="44">
        <f t="shared" ref="AH8" ca="1" si="24">IF(AJ8&lt;AL8,AJ8&amp;"/"&amp;AL8&amp;"_E",AJ8)</f>
        <v>2</v>
      </c>
      <c r="AI8" s="45">
        <f t="shared" ref="AI8" ca="1" si="25">IF(AM8&lt;AO8,AM8&amp;"/"&amp;AO8&amp;"_E",AM8)</f>
        <v>1</v>
      </c>
      <c r="AJ8" s="3">
        <f ca="1">COUNTIFS(AH9:AH$100,"M",$C9:$C$100,$E8)+COUNTIFS(AH9:AH$100,"M",$D9:$D$100,$F8)</f>
        <v>2</v>
      </c>
      <c r="AK8" s="24" t="str">
        <f t="shared" si="6"/>
        <v>M1_A1_Mer_M</v>
      </c>
      <c r="AL8" s="25">
        <f ca="1">VLOOKUP(AK8,ConfTable2Plain!$A:$B,2,FALSE)</f>
        <v>1</v>
      </c>
      <c r="AM8" s="3">
        <f ca="1">COUNTIFS(AH9:AH$100,"P",$C9:$C$100,$E8)+COUNTIFS(AH9:AH$100,"P",$D9:$D$100,$F8)</f>
        <v>1</v>
      </c>
      <c r="AN8" s="24" t="str">
        <f t="shared" si="7"/>
        <v>M1_A1_Mer_P</v>
      </c>
      <c r="AO8" s="24">
        <f ca="1">VLOOKUP(AN8,ConfTable2Plain!$A:$B,2,FALSE)</f>
        <v>0</v>
      </c>
      <c r="AP8" s="44">
        <f t="shared" ref="AP8" ca="1" si="26">IF(AR8&lt;AT8,AR8&amp;"/"&amp;AT8&amp;"_E",AR8)</f>
        <v>1</v>
      </c>
      <c r="AQ8" s="45">
        <f t="shared" ref="AQ8" ca="1" si="27">IF(AU8&lt;AW8,AU8&amp;"/"&amp;AW8&amp;"_E",AU8)</f>
        <v>1</v>
      </c>
      <c r="AR8" s="3">
        <f ca="1">COUNTIFS(AP9:AP$100,"M",$C9:$C$100,$E8)+COUNTIFS(AP9:AP$100,"M",$D9:$D$100,$F8)</f>
        <v>1</v>
      </c>
      <c r="AS8" s="24" t="str">
        <f t="shared" si="8"/>
        <v>M1_A1_Gio_M</v>
      </c>
      <c r="AT8" s="25">
        <f ca="1">VLOOKUP(AS8,ConfTable2Plain!$A:$B,2,FALSE)</f>
        <v>1</v>
      </c>
      <c r="AU8" s="3">
        <f ca="1">COUNTIFS(AP9:AP$100,"P",$C9:$C$100,$E8)+COUNTIFS(AP9:AP$100,"P",$D9:$D$100,$F8)</f>
        <v>1</v>
      </c>
      <c r="AV8" s="24" t="str">
        <f t="shared" si="9"/>
        <v>M1_A1_Gio_P</v>
      </c>
      <c r="AW8" s="24">
        <f ca="1">VLOOKUP(AV8,ConfTable2Plain!$A:$B,2,FALSE)</f>
        <v>0</v>
      </c>
      <c r="AX8" s="44">
        <f t="shared" ref="AX8" ca="1" si="28">IF(AZ8&lt;BB8,AZ8&amp;"/"&amp;BB8&amp;"_E",AZ8)</f>
        <v>1</v>
      </c>
      <c r="AY8" s="45">
        <f t="shared" ref="AY8" ca="1" si="29">IF(BC8&lt;BE8,BC8&amp;"/"&amp;BE8&amp;"_E",BC8)</f>
        <v>0</v>
      </c>
      <c r="AZ8" s="3">
        <f ca="1">COUNTIFS(AX9:AX$100,"M",$C9:$C$100,$E8)+COUNTIFS(AX9:AX$100,"M",$D9:$D$100,$F8)</f>
        <v>1</v>
      </c>
      <c r="BA8" s="24" t="str">
        <f t="shared" si="10"/>
        <v>M1_A1_Ven_M</v>
      </c>
      <c r="BB8" s="25">
        <f ca="1">VLOOKUP(BA8,ConfTable2Plain!$A:$B,2,FALSE)</f>
        <v>1</v>
      </c>
      <c r="BC8" s="3">
        <f ca="1">COUNTIFS(AX9:AX$100,"P",$C9:$C$100,$E8)+COUNTIFS(AX9:AX$100,"P",$D9:$D$100,$F8)</f>
        <v>0</v>
      </c>
      <c r="BD8" s="24" t="str">
        <f t="shared" si="11"/>
        <v>M1_A1_Ven_P</v>
      </c>
      <c r="BE8" s="24">
        <f ca="1">VLOOKUP(BD8,ConfTable2Plain!$A:$B,2,FALSE)</f>
        <v>0</v>
      </c>
      <c r="BF8" s="44">
        <f t="shared" ref="BF8" ca="1" si="30">IF(BH8&lt;BJ8,BH8&amp;"/"&amp;BJ8&amp;"_E",BH8)</f>
        <v>1</v>
      </c>
      <c r="BG8" s="45">
        <f t="shared" ref="BG8" ca="1" si="31">IF(BK8&lt;BM8,BK8&amp;"/"&amp;BM8&amp;"_E",BK8)</f>
        <v>0</v>
      </c>
      <c r="BH8" s="3">
        <f ca="1">COUNTIFS(BF9:BF$100,"M",$C9:$C$100,$E8)+COUNTIFS(BF9:BF$100,"M",$D9:$D$100,$F8)</f>
        <v>1</v>
      </c>
      <c r="BI8" s="24" t="str">
        <f t="shared" si="12"/>
        <v>M1_A1_Sab_M</v>
      </c>
      <c r="BJ8" s="25">
        <f ca="1">VLOOKUP(BI8,ConfTable2Plain!$A:$B,2,FALSE)</f>
        <v>0</v>
      </c>
      <c r="BK8" s="3">
        <f ca="1">COUNTIFS(BF9:BF$100,"P",$C9:$C$100,$E8)+COUNTIFS(BF9:BF$100,"P",$D9:$D$100,$F8)</f>
        <v>0</v>
      </c>
      <c r="BL8" s="24" t="str">
        <f t="shared" si="13"/>
        <v>M1_A1_Sab_P</v>
      </c>
      <c r="BM8" s="24">
        <f ca="1">VLOOKUP(BL8,ConfTable2Plain!$A:$B,2,FALSE)</f>
        <v>0</v>
      </c>
      <c r="BN8" s="44">
        <f t="shared" ref="BN8" ca="1" si="32">IF(BP8&lt;BR8,BP8&amp;"/"&amp;BR8&amp;"_E",BP8)</f>
        <v>1</v>
      </c>
      <c r="BO8" s="45">
        <f t="shared" ref="BO8" ca="1" si="33">IF(BS8&lt;BU8,BS8&amp;"/"&amp;BU8&amp;"_E",BS8)</f>
        <v>0</v>
      </c>
      <c r="BP8" s="3">
        <f ca="1">COUNTIFS(BN9:BN$100,"M",$C9:$C$100,$E8)+COUNTIFS(BN9:BN$100,"M",$D9:$D$100,$F8)</f>
        <v>1</v>
      </c>
      <c r="BQ8" s="24" t="str">
        <f t="shared" si="14"/>
        <v>M1_A1_Dom_M</v>
      </c>
      <c r="BR8" s="25">
        <f ca="1">VLOOKUP(BQ8,ConfTable2Plain!$A:$B,2,FALSE)</f>
        <v>0</v>
      </c>
      <c r="BS8" s="3">
        <f ca="1">COUNTIFS(BN9:BN$100,"P",$C9:$C$100,$E8)+COUNTIFS(BN9:BN$100,"P",$D9:$D$100,$F8)</f>
        <v>0</v>
      </c>
      <c r="BT8" s="24" t="str">
        <f t="shared" si="15"/>
        <v>M1_A1_Dom_P</v>
      </c>
      <c r="BU8" s="24">
        <f ca="1">VLOOKUP(BT8,ConfTable2Plain!$A:$B,2,FALSE)</f>
        <v>0</v>
      </c>
      <c r="BW8" s="153"/>
      <c r="BX8" s="153"/>
      <c r="BY8" s="153"/>
      <c r="BZ8" s="153"/>
      <c r="CA8" s="153"/>
      <c r="CB8" s="153"/>
      <c r="CC8" s="153"/>
      <c r="CD8" s="153"/>
      <c r="CE8" s="153"/>
      <c r="CF8" s="153"/>
      <c r="CG8" s="153"/>
      <c r="CH8" s="153"/>
    </row>
    <row r="9" spans="2:86" x14ac:dyDescent="0.2">
      <c r="B9" s="94" t="s">
        <v>48</v>
      </c>
      <c r="C9" s="28" t="str">
        <f t="shared" si="16"/>
        <v>M1</v>
      </c>
      <c r="D9" s="28" t="str">
        <f t="shared" ref="D9:D59" si="34">IF(F9&lt;&gt;"",F9,IF(E9&lt;&gt;"","",D8))</f>
        <v>A1</v>
      </c>
      <c r="E9" s="66"/>
      <c r="F9" s="67"/>
      <c r="G9" s="88" t="s">
        <v>2</v>
      </c>
      <c r="H9" s="66">
        <f t="shared" ref="H9:H59" ca="1" si="35">IF(L9&lt;&gt;O9,L9&amp;"/"&amp;O9&amp;"_E",L9)</f>
        <v>5</v>
      </c>
      <c r="I9" s="67">
        <f t="shared" ref="I9:I59" ca="1" si="36">IF(M9&gt;P9,M9&amp;"/"&amp;P9&amp;"_E",M9)</f>
        <v>5</v>
      </c>
      <c r="J9" s="67">
        <f t="shared" ref="J9:J59" ca="1" si="37">IF(N9&gt;Q9,N9&amp;"/"&amp;Q9&amp;"_E",N9)</f>
        <v>0</v>
      </c>
      <c r="K9" s="68"/>
      <c r="L9" s="28">
        <f t="shared" ca="1" si="17"/>
        <v>5</v>
      </c>
      <c r="M9" s="67">
        <f t="shared" ca="1" si="0"/>
        <v>5</v>
      </c>
      <c r="N9" s="67">
        <f t="shared" ca="1" si="1"/>
        <v>0</v>
      </c>
      <c r="O9" s="78">
        <v>5</v>
      </c>
      <c r="P9" s="79">
        <v>5</v>
      </c>
      <c r="Q9" s="80">
        <v>0</v>
      </c>
      <c r="R9" s="167" t="s">
        <v>23</v>
      </c>
      <c r="S9" s="168"/>
      <c r="T9" s="67">
        <f ca="1">COUNTIFS(R10:R$100,"M",$C10:$C$100,$E9)+COUNTIFS(R10:R$100,"M",$D10:$D$100,$F9)</f>
        <v>0</v>
      </c>
      <c r="U9" s="28" t="str">
        <f t="shared" si="20"/>
        <v>M1_A1_Lun_M</v>
      </c>
      <c r="V9" s="69">
        <f ca="1">VLOOKUP(U9,ConfTable2Plain!$A:$B,2,FALSE)</f>
        <v>1</v>
      </c>
      <c r="W9" s="67">
        <f ca="1">COUNTIFS(R10:R$100,"P",$C10:$C$100,$E9)+COUNTIFS(R10:R$100,"P",$D10:$D$100,$F9)</f>
        <v>0</v>
      </c>
      <c r="X9" s="28" t="str">
        <f t="shared" si="21"/>
        <v>M1_A1_Lun_P</v>
      </c>
      <c r="Y9" s="28">
        <f ca="1">VLOOKUP(X9,ConfTable2Plain!$A:$B,2,FALSE)</f>
        <v>0</v>
      </c>
      <c r="Z9" s="167" t="s">
        <v>23</v>
      </c>
      <c r="AA9" s="168"/>
      <c r="AB9" s="67">
        <f ca="1">COUNTIFS(Z10:Z$100,"M",$C10:$C$100,$E9)+COUNTIFS(Z10:Z$100,"M",$D10:$D$100,$F9)</f>
        <v>0</v>
      </c>
      <c r="AC9" s="28" t="str">
        <f t="shared" si="4"/>
        <v>M1_A1_Mar_M</v>
      </c>
      <c r="AD9" s="69">
        <f ca="1">VLOOKUP(AC9,ConfTable2Plain!$A:$B,2,FALSE)</f>
        <v>1</v>
      </c>
      <c r="AE9" s="67">
        <f ca="1">COUNTIFS(Z10:Z$100,"P",$C10:$C$100,$E9)+COUNTIFS(Z10:Z$100,"P",$D10:$D$100,$F9)</f>
        <v>0</v>
      </c>
      <c r="AF9" s="28" t="str">
        <f t="shared" si="5"/>
        <v>M1_A1_Mar_P</v>
      </c>
      <c r="AG9" s="28">
        <f ca="1">VLOOKUP(AF9,ConfTable2Plain!$A:$B,2,FALSE)</f>
        <v>0</v>
      </c>
      <c r="AH9" s="167" t="s">
        <v>23</v>
      </c>
      <c r="AI9" s="168"/>
      <c r="AJ9" s="67">
        <f ca="1">COUNTIFS(AH10:AH$100,"M",$C10:$C$100,$E9)+COUNTIFS(AH10:AH$100,"M",$D10:$D$100,$F9)</f>
        <v>0</v>
      </c>
      <c r="AK9" s="28" t="str">
        <f t="shared" si="6"/>
        <v>M1_A1_Mer_M</v>
      </c>
      <c r="AL9" s="69">
        <f ca="1">VLOOKUP(AK9,ConfTable2Plain!$A:$B,2,FALSE)</f>
        <v>1</v>
      </c>
      <c r="AM9" s="67">
        <f ca="1">COUNTIFS(AH10:AH$100,"P",$C10:$C$100,$E9)+COUNTIFS(AH10:AH$100,"P",$D10:$D$100,$F9)</f>
        <v>0</v>
      </c>
      <c r="AN9" s="28" t="str">
        <f t="shared" si="7"/>
        <v>M1_A1_Mer_P</v>
      </c>
      <c r="AO9" s="28">
        <f ca="1">VLOOKUP(AN9,ConfTable2Plain!$A:$B,2,FALSE)</f>
        <v>0</v>
      </c>
      <c r="AP9" s="167" t="s">
        <v>23</v>
      </c>
      <c r="AQ9" s="168"/>
      <c r="AR9" s="67">
        <f ca="1">COUNTIFS(AP10:AP$100,"M",$C10:$C$100,$E9)+COUNTIFS(AP10:AP$100,"M",$D10:$D$100,$F9)</f>
        <v>0</v>
      </c>
      <c r="AS9" s="28" t="str">
        <f t="shared" si="8"/>
        <v>M1_A1_Gio_M</v>
      </c>
      <c r="AT9" s="69">
        <f ca="1">VLOOKUP(AS9,ConfTable2Plain!$A:$B,2,FALSE)</f>
        <v>1</v>
      </c>
      <c r="AU9" s="67">
        <f ca="1">COUNTIFS(AP10:AP$100,"P",$C10:$C$100,$E9)+COUNTIFS(AP10:AP$100,"P",$D10:$D$100,$F9)</f>
        <v>0</v>
      </c>
      <c r="AV9" s="28" t="str">
        <f t="shared" si="9"/>
        <v>M1_A1_Gio_P</v>
      </c>
      <c r="AW9" s="28">
        <f ca="1">VLOOKUP(AV9,ConfTable2Plain!$A:$B,2,FALSE)</f>
        <v>0</v>
      </c>
      <c r="AX9" s="167" t="s">
        <v>23</v>
      </c>
      <c r="AY9" s="168"/>
      <c r="AZ9" s="67">
        <f ca="1">COUNTIFS(AX10:AX$100,"M",$C10:$C$100,$E9)+COUNTIFS(AX10:AX$100,"M",$D10:$D$100,$F9)</f>
        <v>0</v>
      </c>
      <c r="BA9" s="28" t="str">
        <f t="shared" si="10"/>
        <v>M1_A1_Ven_M</v>
      </c>
      <c r="BB9" s="69">
        <f ca="1">VLOOKUP(BA9,ConfTable2Plain!$A:$B,2,FALSE)</f>
        <v>1</v>
      </c>
      <c r="BC9" s="67">
        <f ca="1">COUNTIFS(AX10:AX$100,"P",$C10:$C$100,$E9)+COUNTIFS(AX10:AX$100,"P",$D10:$D$100,$F9)</f>
        <v>0</v>
      </c>
      <c r="BD9" s="28" t="str">
        <f t="shared" si="11"/>
        <v>M1_A1_Ven_P</v>
      </c>
      <c r="BE9" s="28">
        <f ca="1">VLOOKUP(BD9,ConfTable2Plain!$A:$B,2,FALSE)</f>
        <v>0</v>
      </c>
      <c r="BF9" s="167"/>
      <c r="BG9" s="168"/>
      <c r="BH9" s="67">
        <f ca="1">COUNTIFS(BF10:BF$100,"M",$C10:$C$100,$E9)+COUNTIFS(BF10:BF$100,"M",$D10:$D$100,$F9)</f>
        <v>0</v>
      </c>
      <c r="BI9" s="28" t="str">
        <f t="shared" si="12"/>
        <v>M1_A1_Sab_M</v>
      </c>
      <c r="BJ9" s="69">
        <f ca="1">VLOOKUP(BI9,ConfTable2Plain!$A:$B,2,FALSE)</f>
        <v>0</v>
      </c>
      <c r="BK9" s="67">
        <f ca="1">COUNTIFS(BF10:BF$100,"P",$C10:$C$100,$E9)+COUNTIFS(BF10:BF$100,"P",$D10:$D$100,$F9)</f>
        <v>0</v>
      </c>
      <c r="BL9" s="28" t="str">
        <f t="shared" si="13"/>
        <v>M1_A1_Sab_P</v>
      </c>
      <c r="BM9" s="28">
        <f ca="1">VLOOKUP(BL9,ConfTable2Plain!$A:$B,2,FALSE)</f>
        <v>0</v>
      </c>
      <c r="BN9" s="167"/>
      <c r="BO9" s="168"/>
      <c r="BP9" s="67">
        <f ca="1">COUNTIFS(BN10:BN$100,"M",$C10:$C$100,$E9)+COUNTIFS(BN10:BN$100,"M",$D10:$D$100,$F9)</f>
        <v>0</v>
      </c>
      <c r="BQ9" s="28" t="str">
        <f t="shared" si="14"/>
        <v>M1_A1_Dom_M</v>
      </c>
      <c r="BR9" s="69">
        <f ca="1">VLOOKUP(BQ9,ConfTable2Plain!$A:$B,2,FALSE)</f>
        <v>0</v>
      </c>
      <c r="BS9" s="67">
        <f ca="1">COUNTIFS(BN10:BN$100,"P",$C10:$C$100,$E9)+COUNTIFS(BN10:BN$100,"P",$D10:$D$100,$F9)</f>
        <v>0</v>
      </c>
      <c r="BT9" s="28" t="str">
        <f t="shared" si="15"/>
        <v>M1_A1_Dom_P</v>
      </c>
      <c r="BU9" s="28">
        <f ca="1">VLOOKUP(BT9,ConfTable2Plain!$A:$B,2,FALSE)</f>
        <v>0</v>
      </c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</row>
    <row r="10" spans="2:86" x14ac:dyDescent="0.2">
      <c r="B10" s="95" t="s">
        <v>48</v>
      </c>
      <c r="C10" s="24" t="str">
        <f t="shared" si="16"/>
        <v>M1</v>
      </c>
      <c r="D10" s="24" t="str">
        <f t="shared" si="34"/>
        <v>A1</v>
      </c>
      <c r="E10" s="2"/>
      <c r="F10" s="3"/>
      <c r="G10" s="89" t="s">
        <v>3</v>
      </c>
      <c r="H10" s="2">
        <f t="shared" ca="1" si="35"/>
        <v>4</v>
      </c>
      <c r="I10" s="3">
        <f t="shared" ca="1" si="36"/>
        <v>0</v>
      </c>
      <c r="J10" s="3">
        <f t="shared" ca="1" si="37"/>
        <v>4</v>
      </c>
      <c r="K10" s="4"/>
      <c r="L10" s="24">
        <f t="shared" ca="1" si="17"/>
        <v>4</v>
      </c>
      <c r="M10" s="3">
        <f t="shared" ca="1" si="0"/>
        <v>0</v>
      </c>
      <c r="N10" s="3">
        <f t="shared" ca="1" si="1"/>
        <v>4</v>
      </c>
      <c r="O10" s="81">
        <v>4</v>
      </c>
      <c r="P10" s="82">
        <v>4</v>
      </c>
      <c r="Q10" s="83">
        <v>4</v>
      </c>
      <c r="R10" s="169" t="s">
        <v>24</v>
      </c>
      <c r="S10" s="170"/>
      <c r="T10" s="3">
        <f ca="1">COUNTIFS(R11:R$100,"M",$C11:$C$100,$E10)+COUNTIFS(R11:R$100,"M",$D11:$D$100,$F10)</f>
        <v>0</v>
      </c>
      <c r="U10" s="24" t="str">
        <f t="shared" si="20"/>
        <v>M1_A1_Lun_M</v>
      </c>
      <c r="V10" s="25">
        <f ca="1">VLOOKUP(U10,ConfTable2Plain!$A:$B,2,FALSE)</f>
        <v>1</v>
      </c>
      <c r="W10" s="3">
        <f ca="1">COUNTIFS(R11:R$100,"P",$C11:$C$100,$E10)+COUNTIFS(R11:R$100,"P",$D11:$D$100,$F10)</f>
        <v>0</v>
      </c>
      <c r="X10" s="24" t="str">
        <f t="shared" si="21"/>
        <v>M1_A1_Lun_P</v>
      </c>
      <c r="Y10" s="24">
        <f ca="1">VLOOKUP(X10,ConfTable2Plain!$A:$B,2,FALSE)</f>
        <v>0</v>
      </c>
      <c r="Z10" s="169" t="s">
        <v>24</v>
      </c>
      <c r="AA10" s="170"/>
      <c r="AB10" s="3">
        <f ca="1">COUNTIFS(Z11:Z$100,"M",$C11:$C$100,$E10)+COUNTIFS(Z11:Z$100,"M",$D11:$D$100,$F10)</f>
        <v>0</v>
      </c>
      <c r="AC10" s="24" t="str">
        <f t="shared" si="4"/>
        <v>M1_A1_Mar_M</v>
      </c>
      <c r="AD10" s="25">
        <f ca="1">VLOOKUP(AC10,ConfTable2Plain!$A:$B,2,FALSE)</f>
        <v>1</v>
      </c>
      <c r="AE10" s="3">
        <f ca="1">COUNTIFS(Z11:Z$100,"P",$C11:$C$100,$E10)+COUNTIFS(Z11:Z$100,"P",$D11:$D$100,$F10)</f>
        <v>0</v>
      </c>
      <c r="AF10" s="24" t="str">
        <f t="shared" si="5"/>
        <v>M1_A1_Mar_P</v>
      </c>
      <c r="AG10" s="24">
        <f ca="1">VLOOKUP(AF10,ConfTable2Plain!$A:$B,2,FALSE)</f>
        <v>0</v>
      </c>
      <c r="AH10" s="169" t="s">
        <v>24</v>
      </c>
      <c r="AI10" s="170"/>
      <c r="AJ10" s="3">
        <f ca="1">COUNTIFS(AH11:AH$100,"M",$C11:$C$100,$E10)+COUNTIFS(AH11:AH$100,"M",$D11:$D$100,$F10)</f>
        <v>0</v>
      </c>
      <c r="AK10" s="24" t="str">
        <f t="shared" si="6"/>
        <v>M1_A1_Mer_M</v>
      </c>
      <c r="AL10" s="25">
        <f ca="1">VLOOKUP(AK10,ConfTable2Plain!$A:$B,2,FALSE)</f>
        <v>1</v>
      </c>
      <c r="AM10" s="3">
        <f ca="1">COUNTIFS(AH11:AH$100,"P",$C11:$C$100,$E10)+COUNTIFS(AH11:AH$100,"P",$D11:$D$100,$F10)</f>
        <v>0</v>
      </c>
      <c r="AN10" s="24" t="str">
        <f t="shared" si="7"/>
        <v>M1_A1_Mer_P</v>
      </c>
      <c r="AO10" s="24">
        <f ca="1">VLOOKUP(AN10,ConfTable2Plain!$A:$B,2,FALSE)</f>
        <v>0</v>
      </c>
      <c r="AP10" s="169" t="s">
        <v>24</v>
      </c>
      <c r="AQ10" s="170"/>
      <c r="AR10" s="3">
        <f ca="1">COUNTIFS(AP11:AP$100,"M",$C11:$C$100,$E10)+COUNTIFS(AP11:AP$100,"M",$D11:$D$100,$F10)</f>
        <v>0</v>
      </c>
      <c r="AS10" s="24" t="str">
        <f t="shared" si="8"/>
        <v>M1_A1_Gio_M</v>
      </c>
      <c r="AT10" s="25">
        <f ca="1">VLOOKUP(AS10,ConfTable2Plain!$A:$B,2,FALSE)</f>
        <v>1</v>
      </c>
      <c r="AU10" s="3">
        <f ca="1">COUNTIFS(AP11:AP$100,"P",$C11:$C$100,$E10)+COUNTIFS(AP11:AP$100,"P",$D11:$D$100,$F10)</f>
        <v>0</v>
      </c>
      <c r="AV10" s="24" t="str">
        <f t="shared" si="9"/>
        <v>M1_A1_Gio_P</v>
      </c>
      <c r="AW10" s="24">
        <f ca="1">VLOOKUP(AV10,ConfTable2Plain!$A:$B,2,FALSE)</f>
        <v>0</v>
      </c>
      <c r="AX10" s="169"/>
      <c r="AY10" s="170"/>
      <c r="AZ10" s="3">
        <f ca="1">COUNTIFS(AX11:AX$100,"M",$C11:$C$100,$E10)+COUNTIFS(AX11:AX$100,"M",$D11:$D$100,$F10)</f>
        <v>0</v>
      </c>
      <c r="BA10" s="24" t="str">
        <f t="shared" si="10"/>
        <v>M1_A1_Ven_M</v>
      </c>
      <c r="BB10" s="25">
        <f ca="1">VLOOKUP(BA10,ConfTable2Plain!$A:$B,2,FALSE)</f>
        <v>1</v>
      </c>
      <c r="BC10" s="3">
        <f ca="1">COUNTIFS(AX11:AX$100,"P",$C11:$C$100,$E10)+COUNTIFS(AX11:AX$100,"P",$D11:$D$100,$F10)</f>
        <v>0</v>
      </c>
      <c r="BD10" s="24" t="str">
        <f t="shared" si="11"/>
        <v>M1_A1_Ven_P</v>
      </c>
      <c r="BE10" s="24">
        <f ca="1">VLOOKUP(BD10,ConfTable2Plain!$A:$B,2,FALSE)</f>
        <v>0</v>
      </c>
      <c r="BF10" s="169"/>
      <c r="BG10" s="170"/>
      <c r="BH10" s="3">
        <f ca="1">COUNTIFS(BF11:BF$100,"M",$C11:$C$100,$E10)+COUNTIFS(BF11:BF$100,"M",$D11:$D$100,$F10)</f>
        <v>0</v>
      </c>
      <c r="BI10" s="24" t="str">
        <f t="shared" si="12"/>
        <v>M1_A1_Sab_M</v>
      </c>
      <c r="BJ10" s="25">
        <f ca="1">VLOOKUP(BI10,ConfTable2Plain!$A:$B,2,FALSE)</f>
        <v>0</v>
      </c>
      <c r="BK10" s="3">
        <f ca="1">COUNTIFS(BF11:BF$100,"P",$C11:$C$100,$E10)+COUNTIFS(BF11:BF$100,"P",$D11:$D$100,$F10)</f>
        <v>0</v>
      </c>
      <c r="BL10" s="24" t="str">
        <f t="shared" si="13"/>
        <v>M1_A1_Sab_P</v>
      </c>
      <c r="BM10" s="24">
        <f ca="1">VLOOKUP(BL10,ConfTable2Plain!$A:$B,2,FALSE)</f>
        <v>0</v>
      </c>
      <c r="BN10" s="169"/>
      <c r="BO10" s="170"/>
      <c r="BP10" s="3">
        <f ca="1">COUNTIFS(BN11:BN$100,"M",$C11:$C$100,$E10)+COUNTIFS(BN11:BN$100,"M",$D11:$D$100,$F10)</f>
        <v>0</v>
      </c>
      <c r="BQ10" s="24" t="str">
        <f t="shared" si="14"/>
        <v>M1_A1_Dom_M</v>
      </c>
      <c r="BR10" s="25">
        <f ca="1">VLOOKUP(BQ10,ConfTable2Plain!$A:$B,2,FALSE)</f>
        <v>0</v>
      </c>
      <c r="BS10" s="3">
        <f ca="1">COUNTIFS(BN11:BN$100,"P",$C11:$C$100,$E10)+COUNTIFS(BN11:BN$100,"P",$D11:$D$100,$F10)</f>
        <v>0</v>
      </c>
      <c r="BT10" s="24" t="str">
        <f t="shared" si="15"/>
        <v>M1_A1_Dom_P</v>
      </c>
      <c r="BU10" s="24">
        <f ca="1">VLOOKUP(BT10,ConfTable2Plain!$A:$B,2,FALSE)</f>
        <v>0</v>
      </c>
      <c r="BW10" s="153"/>
      <c r="BX10" s="153"/>
      <c r="BY10" s="153"/>
      <c r="BZ10" s="153"/>
      <c r="CA10" s="153"/>
      <c r="CB10" s="153"/>
      <c r="CC10" s="153"/>
      <c r="CD10" s="153"/>
      <c r="CE10" s="153"/>
      <c r="CF10" s="153"/>
      <c r="CG10" s="153"/>
      <c r="CH10" s="153"/>
    </row>
    <row r="11" spans="2:86" ht="13.15" thickBot="1" x14ac:dyDescent="0.25">
      <c r="B11" s="96" t="s">
        <v>48</v>
      </c>
      <c r="C11" s="24" t="str">
        <f t="shared" si="16"/>
        <v>M1</v>
      </c>
      <c r="D11" s="24" t="str">
        <f t="shared" si="34"/>
        <v>A1</v>
      </c>
      <c r="E11" s="2"/>
      <c r="F11" s="3"/>
      <c r="G11" s="89" t="s">
        <v>4</v>
      </c>
      <c r="H11" s="2">
        <f t="shared" ca="1" si="35"/>
        <v>5</v>
      </c>
      <c r="I11" s="3">
        <f t="shared" ca="1" si="36"/>
        <v>5</v>
      </c>
      <c r="J11" s="3">
        <f t="shared" ca="1" si="37"/>
        <v>0</v>
      </c>
      <c r="K11" s="4"/>
      <c r="L11" s="24">
        <f t="shared" ca="1" si="17"/>
        <v>5</v>
      </c>
      <c r="M11" s="3">
        <f t="shared" ca="1" si="0"/>
        <v>5</v>
      </c>
      <c r="N11" s="3">
        <f t="shared" ca="1" si="1"/>
        <v>0</v>
      </c>
      <c r="O11" s="81">
        <v>5</v>
      </c>
      <c r="P11" s="82">
        <v>5</v>
      </c>
      <c r="Q11" s="83">
        <v>5</v>
      </c>
      <c r="R11" s="169" t="s">
        <v>23</v>
      </c>
      <c r="S11" s="170"/>
      <c r="T11" s="3">
        <f ca="1">COUNTIFS(R12:R$100,"M",$C12:$C$100,$E11)+COUNTIFS(R12:R$100,"M",$D12:$D$100,$F11)</f>
        <v>0</v>
      </c>
      <c r="U11" s="24" t="str">
        <f t="shared" si="20"/>
        <v>M1_A1_Lun_M</v>
      </c>
      <c r="V11" s="25">
        <f ca="1">VLOOKUP(U11,ConfTable2Plain!$A:$B,2,FALSE)</f>
        <v>1</v>
      </c>
      <c r="W11" s="3">
        <f ca="1">COUNTIFS(R12:R$100,"P",$C12:$C$100,$E11)+COUNTIFS(R12:R$100,"P",$D12:$D$100,$F11)</f>
        <v>0</v>
      </c>
      <c r="X11" s="24" t="str">
        <f t="shared" si="21"/>
        <v>M1_A1_Lun_P</v>
      </c>
      <c r="Y11" s="24">
        <f ca="1">VLOOKUP(X11,ConfTable2Plain!$A:$B,2,FALSE)</f>
        <v>0</v>
      </c>
      <c r="Z11" s="169" t="s">
        <v>23</v>
      </c>
      <c r="AA11" s="170"/>
      <c r="AB11" s="3">
        <f ca="1">COUNTIFS(Z12:Z$100,"M",$C12:$C$100,$E11)+COUNTIFS(Z12:Z$100,"M",$D12:$D$100,$F11)</f>
        <v>0</v>
      </c>
      <c r="AC11" s="24" t="str">
        <f t="shared" si="4"/>
        <v>M1_A1_Mar_M</v>
      </c>
      <c r="AD11" s="25">
        <f ca="1">VLOOKUP(AC11,ConfTable2Plain!$A:$B,2,FALSE)</f>
        <v>1</v>
      </c>
      <c r="AE11" s="3">
        <f ca="1">COUNTIFS(Z12:Z$100,"P",$C12:$C$100,$E11)+COUNTIFS(Z12:Z$100,"P",$D12:$D$100,$F11)</f>
        <v>0</v>
      </c>
      <c r="AF11" s="24" t="str">
        <f t="shared" si="5"/>
        <v>M1_A1_Mar_P</v>
      </c>
      <c r="AG11" s="24">
        <f ca="1">VLOOKUP(AF11,ConfTable2Plain!$A:$B,2,FALSE)</f>
        <v>0</v>
      </c>
      <c r="AH11" s="169" t="s">
        <v>23</v>
      </c>
      <c r="AI11" s="170"/>
      <c r="AJ11" s="3">
        <f ca="1">COUNTIFS(AH12:AH$100,"M",$C12:$C$100,$E11)+COUNTIFS(AH12:AH$100,"M",$D12:$D$100,$F11)</f>
        <v>0</v>
      </c>
      <c r="AK11" s="24" t="str">
        <f t="shared" si="6"/>
        <v>M1_A1_Mer_M</v>
      </c>
      <c r="AL11" s="25">
        <f ca="1">VLOOKUP(AK11,ConfTable2Plain!$A:$B,2,FALSE)</f>
        <v>1</v>
      </c>
      <c r="AM11" s="3">
        <f ca="1">COUNTIFS(AH12:AH$100,"P",$C12:$C$100,$E11)+COUNTIFS(AH12:AH$100,"P",$D12:$D$100,$F11)</f>
        <v>0</v>
      </c>
      <c r="AN11" s="24" t="str">
        <f t="shared" si="7"/>
        <v>M1_A1_Mer_P</v>
      </c>
      <c r="AO11" s="24">
        <f ca="1">VLOOKUP(AN11,ConfTable2Plain!$A:$B,2,FALSE)</f>
        <v>0</v>
      </c>
      <c r="AP11" s="169"/>
      <c r="AQ11" s="170"/>
      <c r="AR11" s="3">
        <f ca="1">COUNTIFS(AP12:AP$100,"M",$C12:$C$100,$E11)+COUNTIFS(AP12:AP$100,"M",$D12:$D$100,$F11)</f>
        <v>0</v>
      </c>
      <c r="AS11" s="24" t="str">
        <f t="shared" si="8"/>
        <v>M1_A1_Gio_M</v>
      </c>
      <c r="AT11" s="25">
        <f ca="1">VLOOKUP(AS11,ConfTable2Plain!$A:$B,2,FALSE)</f>
        <v>1</v>
      </c>
      <c r="AU11" s="3">
        <f ca="1">COUNTIFS(AP12:AP$100,"P",$C12:$C$100,$E11)+COUNTIFS(AP12:AP$100,"P",$D12:$D$100,$F11)</f>
        <v>0</v>
      </c>
      <c r="AV11" s="24" t="str">
        <f t="shared" si="9"/>
        <v>M1_A1_Gio_P</v>
      </c>
      <c r="AW11" s="24">
        <f ca="1">VLOOKUP(AV11,ConfTable2Plain!$A:$B,2,FALSE)</f>
        <v>0</v>
      </c>
      <c r="AX11" s="169"/>
      <c r="AY11" s="170"/>
      <c r="AZ11" s="3">
        <f ca="1">COUNTIFS(AX12:AX$100,"M",$C12:$C$100,$E11)+COUNTIFS(AX12:AX$100,"M",$D12:$D$100,$F11)</f>
        <v>0</v>
      </c>
      <c r="BA11" s="24" t="str">
        <f t="shared" si="10"/>
        <v>M1_A1_Ven_M</v>
      </c>
      <c r="BB11" s="25">
        <f ca="1">VLOOKUP(BA11,ConfTable2Plain!$A:$B,2,FALSE)</f>
        <v>1</v>
      </c>
      <c r="BC11" s="3">
        <f ca="1">COUNTIFS(AX12:AX$100,"P",$C12:$C$100,$E11)+COUNTIFS(AX12:AX$100,"P",$D12:$D$100,$F11)</f>
        <v>0</v>
      </c>
      <c r="BD11" s="24" t="str">
        <f t="shared" si="11"/>
        <v>M1_A1_Ven_P</v>
      </c>
      <c r="BE11" s="24">
        <f ca="1">VLOOKUP(BD11,ConfTable2Plain!$A:$B,2,FALSE)</f>
        <v>0</v>
      </c>
      <c r="BF11" s="169" t="s">
        <v>23</v>
      </c>
      <c r="BG11" s="170"/>
      <c r="BH11" s="3">
        <f ca="1">COUNTIFS(BF12:BF$100,"M",$C12:$C$100,$E11)+COUNTIFS(BF12:BF$100,"M",$D12:$D$100,$F11)</f>
        <v>0</v>
      </c>
      <c r="BI11" s="24" t="str">
        <f t="shared" si="12"/>
        <v>M1_A1_Sab_M</v>
      </c>
      <c r="BJ11" s="25">
        <f ca="1">VLOOKUP(BI11,ConfTable2Plain!$A:$B,2,FALSE)</f>
        <v>0</v>
      </c>
      <c r="BK11" s="3">
        <f ca="1">COUNTIFS(BF12:BF$100,"P",$C12:$C$100,$E11)+COUNTIFS(BF12:BF$100,"P",$D12:$D$100,$F11)</f>
        <v>0</v>
      </c>
      <c r="BL11" s="24" t="str">
        <f t="shared" si="13"/>
        <v>M1_A1_Sab_P</v>
      </c>
      <c r="BM11" s="24">
        <f ca="1">VLOOKUP(BL11,ConfTable2Plain!$A:$B,2,FALSE)</f>
        <v>0</v>
      </c>
      <c r="BN11" s="169" t="s">
        <v>23</v>
      </c>
      <c r="BO11" s="170"/>
      <c r="BP11" s="3">
        <f ca="1">COUNTIFS(BN12:BN$100,"M",$C12:$C$100,$E11)+COUNTIFS(BN12:BN$100,"M",$D12:$D$100,$F11)</f>
        <v>0</v>
      </c>
      <c r="BQ11" s="24" t="str">
        <f t="shared" si="14"/>
        <v>M1_A1_Dom_M</v>
      </c>
      <c r="BR11" s="25">
        <f ca="1">VLOOKUP(BQ11,ConfTable2Plain!$A:$B,2,FALSE)</f>
        <v>0</v>
      </c>
      <c r="BS11" s="3">
        <f ca="1">COUNTIFS(BN12:BN$100,"P",$C12:$C$100,$E11)+COUNTIFS(BN12:BN$100,"P",$D12:$D$100,$F11)</f>
        <v>0</v>
      </c>
      <c r="BT11" s="24" t="str">
        <f t="shared" si="15"/>
        <v>M1_A1_Dom_P</v>
      </c>
      <c r="BU11" s="24">
        <f ca="1">VLOOKUP(BT11,ConfTable2Plain!$A:$B,2,FALSE)</f>
        <v>0</v>
      </c>
      <c r="BW11" s="153"/>
      <c r="BX11" s="153"/>
      <c r="BY11" s="153"/>
      <c r="BZ11" s="153"/>
      <c r="CA11" s="153"/>
      <c r="CB11" s="153"/>
      <c r="CC11" s="153"/>
      <c r="CD11" s="153"/>
      <c r="CE11" s="153"/>
      <c r="CF11" s="153"/>
      <c r="CG11" s="153"/>
      <c r="CH11" s="153"/>
    </row>
    <row r="12" spans="2:86" ht="13.15" hidden="1" customHeight="1" thickBot="1" x14ac:dyDescent="0.25">
      <c r="B12" s="61" t="s">
        <v>50</v>
      </c>
      <c r="C12" s="63" t="str">
        <f t="shared" si="16"/>
        <v>M1</v>
      </c>
      <c r="D12" s="64" t="str">
        <f t="shared" si="34"/>
        <v>A1</v>
      </c>
      <c r="E12" s="2"/>
      <c r="F12" s="3"/>
      <c r="G12" s="3" t="s">
        <v>5</v>
      </c>
      <c r="H12" s="5">
        <f t="shared" ca="1" si="35"/>
        <v>0</v>
      </c>
      <c r="I12" s="6">
        <f t="shared" ca="1" si="36"/>
        <v>0</v>
      </c>
      <c r="J12" s="6">
        <f t="shared" ca="1" si="37"/>
        <v>0</v>
      </c>
      <c r="K12" s="7"/>
      <c r="L12" s="26">
        <f t="shared" ca="1" si="17"/>
        <v>0</v>
      </c>
      <c r="M12" s="15">
        <f t="shared" ca="1" si="0"/>
        <v>0</v>
      </c>
      <c r="N12" s="65">
        <f t="shared" ca="1" si="1"/>
        <v>0</v>
      </c>
      <c r="O12" s="3"/>
      <c r="P12" s="3"/>
      <c r="Q12" s="4"/>
      <c r="R12" s="155"/>
      <c r="S12" s="156"/>
      <c r="T12" s="15">
        <f ca="1">COUNTIFS(R13:R$100,"M",$C13:$C$100,$E12)+COUNTIFS(R13:R$100,"M",$D13:$D$100,$F12)</f>
        <v>0</v>
      </c>
      <c r="U12" s="26" t="str">
        <f t="shared" si="20"/>
        <v>M1_A1_Lun_M</v>
      </c>
      <c r="V12" s="27">
        <f ca="1">VLOOKUP(U12,ConfTable2Plain!$A:$B,2,FALSE)</f>
        <v>1</v>
      </c>
      <c r="W12" s="15">
        <f ca="1">COUNTIFS(R13:R$100,"P",$C13:$C$100,$E12)+COUNTIFS(R13:R$100,"P",$D13:$D$100,$F12)</f>
        <v>0</v>
      </c>
      <c r="X12" s="26" t="str">
        <f t="shared" si="21"/>
        <v>M1_A1_Lun_P</v>
      </c>
      <c r="Y12" s="64">
        <f ca="1">VLOOKUP(X12,ConfTable2Plain!$A:$B,2,FALSE)</f>
        <v>0</v>
      </c>
      <c r="Z12" s="155"/>
      <c r="AA12" s="156"/>
      <c r="AB12" s="15">
        <f ca="1">COUNTIFS(Z13:Z$100,"M",$C13:$C$100,$E12)+COUNTIFS(Z13:Z$100,"M",$D13:$D$100,$F12)</f>
        <v>0</v>
      </c>
      <c r="AC12" s="26" t="str">
        <f t="shared" si="4"/>
        <v>M1_A1_Mar_M</v>
      </c>
      <c r="AD12" s="27">
        <f ca="1">VLOOKUP(AC12,ConfTable2Plain!$A:$B,2,FALSE)</f>
        <v>1</v>
      </c>
      <c r="AE12" s="15">
        <f ca="1">COUNTIFS(Z13:Z$100,"P",$C13:$C$100,$E12)+COUNTIFS(Z13:Z$100,"P",$D13:$D$100,$F12)</f>
        <v>0</v>
      </c>
      <c r="AF12" s="26" t="str">
        <f t="shared" si="5"/>
        <v>M1_A1_Mar_P</v>
      </c>
      <c r="AG12" s="64">
        <f ca="1">VLOOKUP(AF12,ConfTable2Plain!$A:$B,2,FALSE)</f>
        <v>0</v>
      </c>
      <c r="AH12" s="155"/>
      <c r="AI12" s="156"/>
      <c r="AJ12" s="15">
        <f ca="1">COUNTIFS(AH13:AH$100,"M",$C13:$C$100,$E12)+COUNTIFS(AH13:AH$100,"M",$D13:$D$100,$F12)</f>
        <v>0</v>
      </c>
      <c r="AK12" s="26" t="str">
        <f t="shared" si="6"/>
        <v>M1_A1_Mer_M</v>
      </c>
      <c r="AL12" s="27">
        <f ca="1">VLOOKUP(AK12,ConfTable2Plain!$A:$B,2,FALSE)</f>
        <v>1</v>
      </c>
      <c r="AM12" s="15">
        <f ca="1">COUNTIFS(AH13:AH$100,"P",$C13:$C$100,$E12)+COUNTIFS(AH13:AH$100,"P",$D13:$D$100,$F12)</f>
        <v>0</v>
      </c>
      <c r="AN12" s="26" t="str">
        <f t="shared" si="7"/>
        <v>M1_A1_Mer_P</v>
      </c>
      <c r="AO12" s="64">
        <f ca="1">VLOOKUP(AN12,ConfTable2Plain!$A:$B,2,FALSE)</f>
        <v>0</v>
      </c>
      <c r="AP12" s="155"/>
      <c r="AQ12" s="156"/>
      <c r="AR12" s="15">
        <f ca="1">COUNTIFS(AP13:AP$100,"M",$C13:$C$100,$E12)+COUNTIFS(AP13:AP$100,"M",$D13:$D$100,$F12)</f>
        <v>0</v>
      </c>
      <c r="AS12" s="26" t="str">
        <f t="shared" si="8"/>
        <v>M1_A1_Gio_M</v>
      </c>
      <c r="AT12" s="27">
        <f ca="1">VLOOKUP(AS12,ConfTable2Plain!$A:$B,2,FALSE)</f>
        <v>1</v>
      </c>
      <c r="AU12" s="15">
        <f ca="1">COUNTIFS(AP13:AP$100,"P",$C13:$C$100,$E12)+COUNTIFS(AP13:AP$100,"P",$D13:$D$100,$F12)</f>
        <v>0</v>
      </c>
      <c r="AV12" s="26" t="str">
        <f t="shared" si="9"/>
        <v>M1_A1_Gio_P</v>
      </c>
      <c r="AW12" s="64">
        <f ca="1">VLOOKUP(AV12,ConfTable2Plain!$A:$B,2,FALSE)</f>
        <v>0</v>
      </c>
      <c r="AX12" s="155"/>
      <c r="AY12" s="156"/>
      <c r="AZ12" s="15">
        <f ca="1">COUNTIFS(AX13:AX$100,"M",$C13:$C$100,$E12)+COUNTIFS(AX13:AX$100,"M",$D13:$D$100,$F12)</f>
        <v>0</v>
      </c>
      <c r="BA12" s="26" t="str">
        <f t="shared" si="10"/>
        <v>M1_A1_Ven_M</v>
      </c>
      <c r="BB12" s="27">
        <f ca="1">VLOOKUP(BA12,ConfTable2Plain!$A:$B,2,FALSE)</f>
        <v>1</v>
      </c>
      <c r="BC12" s="15">
        <f ca="1">COUNTIFS(AX13:AX$100,"P",$C13:$C$100,$E12)+COUNTIFS(AX13:AX$100,"P",$D13:$D$100,$F12)</f>
        <v>0</v>
      </c>
      <c r="BD12" s="26" t="str">
        <f t="shared" si="11"/>
        <v>M1_A1_Ven_P</v>
      </c>
      <c r="BE12" s="64">
        <f ca="1">VLOOKUP(BD12,ConfTable2Plain!$A:$B,2,FALSE)</f>
        <v>0</v>
      </c>
      <c r="BF12" s="155"/>
      <c r="BG12" s="156"/>
      <c r="BH12" s="15">
        <f ca="1">COUNTIFS(BF13:BF$100,"M",$C13:$C$100,$E12)+COUNTIFS(BF13:BF$100,"M",$D13:$D$100,$F12)</f>
        <v>0</v>
      </c>
      <c r="BI12" s="26" t="str">
        <f t="shared" si="12"/>
        <v>M1_A1_Sab_M</v>
      </c>
      <c r="BJ12" s="27">
        <f ca="1">VLOOKUP(BI12,ConfTable2Plain!$A:$B,2,FALSE)</f>
        <v>0</v>
      </c>
      <c r="BK12" s="15">
        <f ca="1">COUNTIFS(BF13:BF$100,"P",$C13:$C$100,$E12)+COUNTIFS(BF13:BF$100,"P",$D13:$D$100,$F12)</f>
        <v>0</v>
      </c>
      <c r="BL12" s="26" t="str">
        <f t="shared" si="13"/>
        <v>M1_A1_Sab_P</v>
      </c>
      <c r="BM12" s="64">
        <f ca="1">VLOOKUP(BL12,ConfTable2Plain!$A:$B,2,FALSE)</f>
        <v>0</v>
      </c>
      <c r="BN12" s="155"/>
      <c r="BO12" s="156"/>
      <c r="BP12" s="15">
        <f ca="1">COUNTIFS(BN13:BN$100,"M",$C13:$C$100,$E12)+COUNTIFS(BN13:BN$100,"M",$D13:$D$100,$F12)</f>
        <v>0</v>
      </c>
      <c r="BQ12" s="26" t="str">
        <f t="shared" si="14"/>
        <v>M1_A1_Dom_M</v>
      </c>
      <c r="BR12" s="27">
        <f ca="1">VLOOKUP(BQ12,ConfTable2Plain!$A:$B,2,FALSE)</f>
        <v>0</v>
      </c>
      <c r="BS12" s="15">
        <f ca="1">COUNTIFS(BN13:BN$100,"P",$C13:$C$100,$E12)+COUNTIFS(BN13:BN$100,"P",$D13:$D$100,$F12)</f>
        <v>0</v>
      </c>
      <c r="BT12" s="26" t="str">
        <f t="shared" si="15"/>
        <v>M1_A1_Dom_P</v>
      </c>
      <c r="BU12" s="64">
        <f ca="1">VLOOKUP(BT12,ConfTable2Plain!$A:$B,2,FALSE)</f>
        <v>0</v>
      </c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</row>
    <row r="13" spans="2:86" s="87" customFormat="1" ht="14.4" x14ac:dyDescent="0.25">
      <c r="B13" s="103" t="s">
        <v>48</v>
      </c>
      <c r="C13" s="24" t="str">
        <f t="shared" si="16"/>
        <v>M1</v>
      </c>
      <c r="D13" s="24" t="str">
        <f t="shared" si="34"/>
        <v>A2</v>
      </c>
      <c r="E13" s="104"/>
      <c r="F13" s="105" t="s">
        <v>6</v>
      </c>
      <c r="G13" s="106"/>
      <c r="H13" s="104"/>
      <c r="I13" s="106"/>
      <c r="J13" s="106"/>
      <c r="K13" s="107"/>
      <c r="L13" s="26">
        <f t="shared" ca="1" si="17"/>
        <v>0</v>
      </c>
      <c r="M13" s="15">
        <f t="shared" ca="1" si="0"/>
        <v>0</v>
      </c>
      <c r="N13" s="15">
        <f t="shared" ca="1" si="1"/>
        <v>0</v>
      </c>
      <c r="O13" s="104"/>
      <c r="P13" s="106"/>
      <c r="Q13" s="107"/>
      <c r="R13" s="104">
        <f t="shared" ca="1" si="18"/>
        <v>1</v>
      </c>
      <c r="S13" s="107">
        <f t="shared" ca="1" si="19"/>
        <v>1</v>
      </c>
      <c r="T13" s="15">
        <f ca="1">COUNTIFS(R14:R$100,"M",$C14:$C$100,$E13)+COUNTIFS(R14:R$100,"M",$D14:$D$100,$F13)</f>
        <v>1</v>
      </c>
      <c r="U13" s="26" t="str">
        <f t="shared" si="20"/>
        <v>M1_A2_Lun_M</v>
      </c>
      <c r="V13" s="27">
        <f ca="1">VLOOKUP(U13,ConfTable2Plain!$A:$B,2,FALSE)</f>
        <v>1</v>
      </c>
      <c r="W13" s="15">
        <f ca="1">COUNTIFS(R14:R$100,"P",$C14:$C$100,$E13)+COUNTIFS(R14:R$100,"P",$D14:$D$100,$F13)</f>
        <v>1</v>
      </c>
      <c r="X13" s="26" t="str">
        <f t="shared" si="21"/>
        <v>M1_A2_Lun_P</v>
      </c>
      <c r="Y13" s="26">
        <f ca="1">VLOOKUP(X13,ConfTable2Plain!$A:$B,2,FALSE)</f>
        <v>0</v>
      </c>
      <c r="Z13" s="104">
        <f t="shared" ref="Z13" ca="1" si="38">IF(AB13&lt;AD13,AB13&amp;"/"&amp;AD13&amp;"_E",AB13)</f>
        <v>1</v>
      </c>
      <c r="AA13" s="107">
        <f t="shared" ref="AA13" ca="1" si="39">IF(AE13&lt;AG13,AE13&amp;"/"&amp;AG13&amp;"_E",AE13)</f>
        <v>1</v>
      </c>
      <c r="AB13" s="15">
        <f ca="1">COUNTIFS(Z14:Z$100,"M",$C14:$C$100,$E13)+COUNTIFS(Z14:Z$100,"M",$D14:$D$100,$F13)</f>
        <v>1</v>
      </c>
      <c r="AC13" s="26" t="str">
        <f t="shared" si="4"/>
        <v>M1_A2_Mar_M</v>
      </c>
      <c r="AD13" s="27">
        <f ca="1">VLOOKUP(AC13,ConfTable2Plain!$A:$B,2,FALSE)</f>
        <v>1</v>
      </c>
      <c r="AE13" s="15">
        <f ca="1">COUNTIFS(Z14:Z$100,"P",$C14:$C$100,$E13)+COUNTIFS(Z14:Z$100,"P",$D14:$D$100,$F13)</f>
        <v>1</v>
      </c>
      <c r="AF13" s="26" t="str">
        <f t="shared" si="5"/>
        <v>M1_A2_Mar_P</v>
      </c>
      <c r="AG13" s="26">
        <f ca="1">VLOOKUP(AF13,ConfTable2Plain!$A:$B,2,FALSE)</f>
        <v>0</v>
      </c>
      <c r="AH13" s="104">
        <f t="shared" ref="AH13" ca="1" si="40">IF(AJ13&lt;AL13,AJ13&amp;"/"&amp;AL13&amp;"_E",AJ13)</f>
        <v>2</v>
      </c>
      <c r="AI13" s="107">
        <f t="shared" ref="AI13" ca="1" si="41">IF(AM13&lt;AO13,AM13&amp;"/"&amp;AO13&amp;"_E",AM13)</f>
        <v>1</v>
      </c>
      <c r="AJ13" s="15">
        <f ca="1">COUNTIFS(AH14:AH$100,"M",$C14:$C$100,$E13)+COUNTIFS(AH14:AH$100,"M",$D14:$D$100,$F13)</f>
        <v>2</v>
      </c>
      <c r="AK13" s="26" t="str">
        <f t="shared" si="6"/>
        <v>M1_A2_Mer_M</v>
      </c>
      <c r="AL13" s="27">
        <f ca="1">VLOOKUP(AK13,ConfTable2Plain!$A:$B,2,FALSE)</f>
        <v>1</v>
      </c>
      <c r="AM13" s="15">
        <f ca="1">COUNTIFS(AH14:AH$100,"P",$C14:$C$100,$E13)+COUNTIFS(AH14:AH$100,"P",$D14:$D$100,$F13)</f>
        <v>1</v>
      </c>
      <c r="AN13" s="26" t="str">
        <f t="shared" si="7"/>
        <v>M1_A2_Mer_P</v>
      </c>
      <c r="AO13" s="26">
        <f ca="1">VLOOKUP(AN13,ConfTable2Plain!$A:$B,2,FALSE)</f>
        <v>0</v>
      </c>
      <c r="AP13" s="104">
        <f t="shared" ref="AP13" ca="1" si="42">IF(AR13&lt;AT13,AR13&amp;"/"&amp;AT13&amp;"_E",AR13)</f>
        <v>2</v>
      </c>
      <c r="AQ13" s="107">
        <f t="shared" ref="AQ13" ca="1" si="43">IF(AU13&lt;AW13,AU13&amp;"/"&amp;AW13&amp;"_E",AU13)</f>
        <v>1</v>
      </c>
      <c r="AR13" s="15">
        <f ca="1">COUNTIFS(AP14:AP$100,"M",$C14:$C$100,$E13)+COUNTIFS(AP14:AP$100,"M",$D14:$D$100,$F13)</f>
        <v>2</v>
      </c>
      <c r="AS13" s="26" t="str">
        <f t="shared" si="8"/>
        <v>M1_A2_Gio_M</v>
      </c>
      <c r="AT13" s="27">
        <f ca="1">VLOOKUP(AS13,ConfTable2Plain!$A:$B,2,FALSE)</f>
        <v>1</v>
      </c>
      <c r="AU13" s="15">
        <f ca="1">COUNTIFS(AP14:AP$100,"P",$C14:$C$100,$E13)+COUNTIFS(AP14:AP$100,"P",$D14:$D$100,$F13)</f>
        <v>1</v>
      </c>
      <c r="AV13" s="26" t="str">
        <f t="shared" si="9"/>
        <v>M1_A2_Gio_P</v>
      </c>
      <c r="AW13" s="26">
        <f ca="1">VLOOKUP(AV13,ConfTable2Plain!$A:$B,2,FALSE)</f>
        <v>0</v>
      </c>
      <c r="AX13" s="104">
        <f t="shared" ref="AX13" ca="1" si="44">IF(AZ13&lt;BB13,AZ13&amp;"/"&amp;BB13&amp;"_E",AZ13)</f>
        <v>1</v>
      </c>
      <c r="AY13" s="107">
        <f t="shared" ref="AY13" ca="1" si="45">IF(BC13&lt;BE13,BC13&amp;"/"&amp;BE13&amp;"_E",BC13)</f>
        <v>2</v>
      </c>
      <c r="AZ13" s="15">
        <f ca="1">COUNTIFS(AX14:AX$100,"M",$C14:$C$100,$E13)+COUNTIFS(AX14:AX$100,"M",$D14:$D$100,$F13)</f>
        <v>1</v>
      </c>
      <c r="BA13" s="26" t="str">
        <f t="shared" si="10"/>
        <v>M1_A2_Ven_M</v>
      </c>
      <c r="BB13" s="27">
        <f ca="1">VLOOKUP(BA13,ConfTable2Plain!$A:$B,2,FALSE)</f>
        <v>1</v>
      </c>
      <c r="BC13" s="15">
        <f ca="1">COUNTIFS(AX14:AX$100,"P",$C14:$C$100,$E13)+COUNTIFS(AX14:AX$100,"P",$D14:$D$100,$F13)</f>
        <v>2</v>
      </c>
      <c r="BD13" s="26" t="str">
        <f t="shared" si="11"/>
        <v>M1_A2_Ven_P</v>
      </c>
      <c r="BE13" s="26">
        <f ca="1">VLOOKUP(BD13,ConfTable2Plain!$A:$B,2,FALSE)</f>
        <v>0</v>
      </c>
      <c r="BF13" s="104">
        <f t="shared" ref="BF13" ca="1" si="46">IF(BH13&lt;BJ13,BH13&amp;"/"&amp;BJ13&amp;"_E",BH13)</f>
        <v>0</v>
      </c>
      <c r="BG13" s="107">
        <f t="shared" ref="BG13" ca="1" si="47">IF(BK13&lt;BM13,BK13&amp;"/"&amp;BM13&amp;"_E",BK13)</f>
        <v>1</v>
      </c>
      <c r="BH13" s="15">
        <f ca="1">COUNTIFS(BF14:BF$100,"M",$C14:$C$100,$E13)+COUNTIFS(BF14:BF$100,"M",$D14:$D$100,$F13)</f>
        <v>0</v>
      </c>
      <c r="BI13" s="26" t="str">
        <f t="shared" si="12"/>
        <v>M1_A2_Sab_M</v>
      </c>
      <c r="BJ13" s="27">
        <f ca="1">VLOOKUP(BI13,ConfTable2Plain!$A:$B,2,FALSE)</f>
        <v>0</v>
      </c>
      <c r="BK13" s="15">
        <f ca="1">COUNTIFS(BF14:BF$100,"P",$C14:$C$100,$E13)+COUNTIFS(BF14:BF$100,"P",$D14:$D$100,$F13)</f>
        <v>1</v>
      </c>
      <c r="BL13" s="26" t="str">
        <f t="shared" si="13"/>
        <v>M1_A2_Sab_P</v>
      </c>
      <c r="BM13" s="26">
        <f ca="1">VLOOKUP(BL13,ConfTable2Plain!$A:$B,2,FALSE)</f>
        <v>0</v>
      </c>
      <c r="BN13" s="104">
        <f t="shared" ref="BN13" ca="1" si="48">IF(BP13&lt;BR13,BP13&amp;"/"&amp;BR13&amp;"_E",BP13)</f>
        <v>0</v>
      </c>
      <c r="BO13" s="107">
        <f t="shared" ref="BO13" ca="1" si="49">IF(BS13&lt;BU13,BS13&amp;"/"&amp;BU13&amp;"_E",BS13)</f>
        <v>1</v>
      </c>
      <c r="BP13" s="15">
        <f ca="1">COUNTIFS(BN14:BN$100,"M",$C14:$C$100,$E13)+COUNTIFS(BN14:BN$100,"M",$D14:$D$100,$F13)</f>
        <v>0</v>
      </c>
      <c r="BQ13" s="26" t="str">
        <f t="shared" si="14"/>
        <v>M1_A2_Dom_M</v>
      </c>
      <c r="BR13" s="27">
        <f ca="1">VLOOKUP(BQ13,ConfTable2Plain!$A:$B,2,FALSE)</f>
        <v>0</v>
      </c>
      <c r="BS13" s="15">
        <f ca="1">COUNTIFS(BN14:BN$100,"P",$C14:$C$100,$E13)+COUNTIFS(BN14:BN$100,"P",$D14:$D$100,$F13)</f>
        <v>1</v>
      </c>
      <c r="BT13" s="26" t="str">
        <f t="shared" si="15"/>
        <v>M1_A2_Dom_P</v>
      </c>
      <c r="BU13" s="26">
        <f ca="1">VLOOKUP(BT13,ConfTable2Plain!$A:$B,2,FALSE)</f>
        <v>0</v>
      </c>
      <c r="BW13" s="153"/>
      <c r="BX13" s="153"/>
      <c r="BY13" s="153"/>
      <c r="BZ13" s="153"/>
      <c r="CA13" s="153"/>
      <c r="CB13" s="153"/>
      <c r="CC13" s="153"/>
      <c r="CD13" s="153"/>
      <c r="CE13" s="153"/>
      <c r="CF13" s="153"/>
      <c r="CG13" s="153"/>
      <c r="CH13" s="153"/>
    </row>
    <row r="14" spans="2:86" x14ac:dyDescent="0.2">
      <c r="B14" s="95" t="s">
        <v>48</v>
      </c>
      <c r="C14" s="24" t="str">
        <f t="shared" si="16"/>
        <v>M1</v>
      </c>
      <c r="D14" s="24" t="str">
        <f t="shared" si="34"/>
        <v>A2</v>
      </c>
      <c r="E14" s="2"/>
      <c r="F14" s="3"/>
      <c r="G14" s="89" t="s">
        <v>2</v>
      </c>
      <c r="H14" s="2">
        <f t="shared" ca="1" si="35"/>
        <v>5</v>
      </c>
      <c r="I14" s="3">
        <f t="shared" ca="1" si="36"/>
        <v>5</v>
      </c>
      <c r="J14" s="3">
        <f t="shared" ca="1" si="37"/>
        <v>0</v>
      </c>
      <c r="K14" s="4"/>
      <c r="L14" s="24">
        <f t="shared" ca="1" si="17"/>
        <v>5</v>
      </c>
      <c r="M14" s="3">
        <f t="shared" ca="1" si="0"/>
        <v>5</v>
      </c>
      <c r="N14" s="3">
        <f t="shared" ca="1" si="1"/>
        <v>0</v>
      </c>
      <c r="O14" s="81">
        <v>5</v>
      </c>
      <c r="P14" s="82">
        <v>5</v>
      </c>
      <c r="Q14" s="83">
        <v>5</v>
      </c>
      <c r="R14" s="167" t="s">
        <v>23</v>
      </c>
      <c r="S14" s="168"/>
      <c r="T14" s="3">
        <f ca="1">COUNTIFS(R15:R$100,"M",$C15:$C$100,$E14)+COUNTIFS(R15:R$100,"M",$D15:$D$100,$F14)</f>
        <v>0</v>
      </c>
      <c r="U14" s="24" t="str">
        <f t="shared" si="20"/>
        <v>M1_A2_Lun_M</v>
      </c>
      <c r="V14" s="25">
        <f ca="1">VLOOKUP(U14,ConfTable2Plain!$A:$B,2,FALSE)</f>
        <v>1</v>
      </c>
      <c r="W14" s="3">
        <f ca="1">COUNTIFS(R15:R$100,"P",$C15:$C$100,$E14)+COUNTIFS(R15:R$100,"P",$D15:$D$100,$F14)</f>
        <v>0</v>
      </c>
      <c r="X14" s="24" t="str">
        <f t="shared" si="21"/>
        <v>M1_A2_Lun_P</v>
      </c>
      <c r="Y14" s="24">
        <f ca="1">VLOOKUP(X14,ConfTable2Plain!$A:$B,2,FALSE)</f>
        <v>0</v>
      </c>
      <c r="Z14" s="167" t="s">
        <v>23</v>
      </c>
      <c r="AA14" s="168"/>
      <c r="AB14" s="3">
        <f ca="1">COUNTIFS(Z15:Z$100,"M",$C15:$C$100,$E14)+COUNTIFS(Z15:Z$100,"M",$D15:$D$100,$F14)</f>
        <v>0</v>
      </c>
      <c r="AC14" s="24" t="str">
        <f t="shared" si="4"/>
        <v>M1_A2_Mar_M</v>
      </c>
      <c r="AD14" s="25">
        <f ca="1">VLOOKUP(AC14,ConfTable2Plain!$A:$B,2,FALSE)</f>
        <v>1</v>
      </c>
      <c r="AE14" s="3">
        <f ca="1">COUNTIFS(Z15:Z$100,"P",$C15:$C$100,$E14)+COUNTIFS(Z15:Z$100,"P",$D15:$D$100,$F14)</f>
        <v>0</v>
      </c>
      <c r="AF14" s="24" t="str">
        <f t="shared" si="5"/>
        <v>M1_A2_Mar_P</v>
      </c>
      <c r="AG14" s="24">
        <f ca="1">VLOOKUP(AF14,ConfTable2Plain!$A:$B,2,FALSE)</f>
        <v>0</v>
      </c>
      <c r="AH14" s="167" t="s">
        <v>23</v>
      </c>
      <c r="AI14" s="168"/>
      <c r="AJ14" s="3">
        <f ca="1">COUNTIFS(AH15:AH$100,"M",$C15:$C$100,$E14)+COUNTIFS(AH15:AH$100,"M",$D15:$D$100,$F14)</f>
        <v>0</v>
      </c>
      <c r="AK14" s="24" t="str">
        <f t="shared" si="6"/>
        <v>M1_A2_Mer_M</v>
      </c>
      <c r="AL14" s="25">
        <f ca="1">VLOOKUP(AK14,ConfTable2Plain!$A:$B,2,FALSE)</f>
        <v>1</v>
      </c>
      <c r="AM14" s="3">
        <f ca="1">COUNTIFS(AH15:AH$100,"P",$C15:$C$100,$E14)+COUNTIFS(AH15:AH$100,"P",$D15:$D$100,$F14)</f>
        <v>0</v>
      </c>
      <c r="AN14" s="24" t="str">
        <f t="shared" si="7"/>
        <v>M1_A2_Mer_P</v>
      </c>
      <c r="AO14" s="24">
        <f ca="1">VLOOKUP(AN14,ConfTable2Plain!$A:$B,2,FALSE)</f>
        <v>0</v>
      </c>
      <c r="AP14" s="167" t="s">
        <v>23</v>
      </c>
      <c r="AQ14" s="168"/>
      <c r="AR14" s="3">
        <f ca="1">COUNTIFS(AP15:AP$100,"M",$C15:$C$100,$E14)+COUNTIFS(AP15:AP$100,"M",$D15:$D$100,$F14)</f>
        <v>0</v>
      </c>
      <c r="AS14" s="24" t="str">
        <f t="shared" si="8"/>
        <v>M1_A2_Gio_M</v>
      </c>
      <c r="AT14" s="25">
        <f ca="1">VLOOKUP(AS14,ConfTable2Plain!$A:$B,2,FALSE)</f>
        <v>1</v>
      </c>
      <c r="AU14" s="3">
        <f ca="1">COUNTIFS(AP15:AP$100,"P",$C15:$C$100,$E14)+COUNTIFS(AP15:AP$100,"P",$D15:$D$100,$F14)</f>
        <v>0</v>
      </c>
      <c r="AV14" s="24" t="str">
        <f t="shared" si="9"/>
        <v>M1_A2_Gio_P</v>
      </c>
      <c r="AW14" s="24">
        <f ca="1">VLOOKUP(AV14,ConfTable2Plain!$A:$B,2,FALSE)</f>
        <v>0</v>
      </c>
      <c r="AX14" s="167" t="s">
        <v>23</v>
      </c>
      <c r="AY14" s="168"/>
      <c r="AZ14" s="3">
        <f ca="1">COUNTIFS(AX15:AX$100,"M",$C15:$C$100,$E14)+COUNTIFS(AX15:AX$100,"M",$D15:$D$100,$F14)</f>
        <v>0</v>
      </c>
      <c r="BA14" s="24" t="str">
        <f t="shared" si="10"/>
        <v>M1_A2_Ven_M</v>
      </c>
      <c r="BB14" s="25">
        <f ca="1">VLOOKUP(BA14,ConfTable2Plain!$A:$B,2,FALSE)</f>
        <v>1</v>
      </c>
      <c r="BC14" s="3">
        <f ca="1">COUNTIFS(AX15:AX$100,"P",$C15:$C$100,$E14)+COUNTIFS(AX15:AX$100,"P",$D15:$D$100,$F14)</f>
        <v>0</v>
      </c>
      <c r="BD14" s="24" t="str">
        <f t="shared" si="11"/>
        <v>M1_A2_Ven_P</v>
      </c>
      <c r="BE14" s="24">
        <f ca="1">VLOOKUP(BD14,ConfTable2Plain!$A:$B,2,FALSE)</f>
        <v>0</v>
      </c>
      <c r="BF14" s="167"/>
      <c r="BG14" s="168"/>
      <c r="BH14" s="3">
        <f ca="1">COUNTIFS(BF15:BF$100,"M",$C15:$C$100,$E14)+COUNTIFS(BF15:BF$100,"M",$D15:$D$100,$F14)</f>
        <v>0</v>
      </c>
      <c r="BI14" s="24" t="str">
        <f t="shared" si="12"/>
        <v>M1_A2_Sab_M</v>
      </c>
      <c r="BJ14" s="25">
        <f ca="1">VLOOKUP(BI14,ConfTable2Plain!$A:$B,2,FALSE)</f>
        <v>0</v>
      </c>
      <c r="BK14" s="3">
        <f ca="1">COUNTIFS(BF15:BF$100,"P",$C15:$C$100,$E14)+COUNTIFS(BF15:BF$100,"P",$D15:$D$100,$F14)</f>
        <v>0</v>
      </c>
      <c r="BL14" s="24" t="str">
        <f t="shared" si="13"/>
        <v>M1_A2_Sab_P</v>
      </c>
      <c r="BM14" s="24">
        <f ca="1">VLOOKUP(BL14,ConfTable2Plain!$A:$B,2,FALSE)</f>
        <v>0</v>
      </c>
      <c r="BN14" s="167"/>
      <c r="BO14" s="168"/>
      <c r="BP14" s="3">
        <f ca="1">COUNTIFS(BN15:BN$100,"M",$C15:$C$100,$E14)+COUNTIFS(BN15:BN$100,"M",$D15:$D$100,$F14)</f>
        <v>0</v>
      </c>
      <c r="BQ14" s="24" t="str">
        <f t="shared" si="14"/>
        <v>M1_A2_Dom_M</v>
      </c>
      <c r="BR14" s="25">
        <f ca="1">VLOOKUP(BQ14,ConfTable2Plain!$A:$B,2,FALSE)</f>
        <v>0</v>
      </c>
      <c r="BS14" s="3">
        <f ca="1">COUNTIFS(BN15:BN$100,"P",$C15:$C$100,$E14)+COUNTIFS(BN15:BN$100,"P",$D15:$D$100,$F14)</f>
        <v>0</v>
      </c>
      <c r="BT14" s="24" t="str">
        <f t="shared" si="15"/>
        <v>M1_A2_Dom_P</v>
      </c>
      <c r="BU14" s="24">
        <f ca="1">VLOOKUP(BT14,ConfTable2Plain!$A:$B,2,FALSE)</f>
        <v>0</v>
      </c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</row>
    <row r="15" spans="2:86" x14ac:dyDescent="0.2">
      <c r="B15" s="95" t="s">
        <v>48</v>
      </c>
      <c r="C15" s="24" t="str">
        <f t="shared" si="16"/>
        <v>M1</v>
      </c>
      <c r="D15" s="24" t="str">
        <f t="shared" si="34"/>
        <v>A2</v>
      </c>
      <c r="E15" s="2"/>
      <c r="F15" s="3"/>
      <c r="G15" s="89" t="s">
        <v>3</v>
      </c>
      <c r="H15" s="2">
        <f t="shared" ca="1" si="35"/>
        <v>5</v>
      </c>
      <c r="I15" s="3">
        <f t="shared" ca="1" si="36"/>
        <v>2</v>
      </c>
      <c r="J15" s="3">
        <f t="shared" ca="1" si="37"/>
        <v>3</v>
      </c>
      <c r="K15" s="4"/>
      <c r="L15" s="24">
        <f t="shared" ca="1" si="17"/>
        <v>5</v>
      </c>
      <c r="M15" s="3">
        <f t="shared" ca="1" si="0"/>
        <v>2</v>
      </c>
      <c r="N15" s="3">
        <f t="shared" ca="1" si="1"/>
        <v>3</v>
      </c>
      <c r="O15" s="81">
        <v>5</v>
      </c>
      <c r="P15" s="82">
        <v>5</v>
      </c>
      <c r="Q15" s="83">
        <v>5</v>
      </c>
      <c r="R15" s="169"/>
      <c r="S15" s="170"/>
      <c r="T15" s="3">
        <f ca="1">COUNTIFS(R16:R$100,"M",$C16:$C$100,$E15)+COUNTIFS(R16:R$100,"M",$D16:$D$100,$F15)</f>
        <v>0</v>
      </c>
      <c r="U15" s="24" t="str">
        <f t="shared" si="20"/>
        <v>M1_A2_Lun_M</v>
      </c>
      <c r="V15" s="25">
        <f ca="1">VLOOKUP(U15,ConfTable2Plain!$A:$B,2,FALSE)</f>
        <v>1</v>
      </c>
      <c r="W15" s="3">
        <f ca="1">COUNTIFS(R16:R$100,"P",$C16:$C$100,$E15)+COUNTIFS(R16:R$100,"P",$D16:$D$100,$F15)</f>
        <v>0</v>
      </c>
      <c r="X15" s="24" t="str">
        <f t="shared" si="21"/>
        <v>M1_A2_Lun_P</v>
      </c>
      <c r="Y15" s="24">
        <f ca="1">VLOOKUP(X15,ConfTable2Plain!$A:$B,2,FALSE)</f>
        <v>0</v>
      </c>
      <c r="Z15" s="169"/>
      <c r="AA15" s="170"/>
      <c r="AB15" s="3">
        <f ca="1">COUNTIFS(Z16:Z$100,"M",$C16:$C$100,$E15)+COUNTIFS(Z16:Z$100,"M",$D16:$D$100,$F15)</f>
        <v>0</v>
      </c>
      <c r="AC15" s="24" t="str">
        <f t="shared" si="4"/>
        <v>M1_A2_Mar_M</v>
      </c>
      <c r="AD15" s="25">
        <f ca="1">VLOOKUP(AC15,ConfTable2Plain!$A:$B,2,FALSE)</f>
        <v>1</v>
      </c>
      <c r="AE15" s="3">
        <f ca="1">COUNTIFS(Z16:Z$100,"P",$C16:$C$100,$E15)+COUNTIFS(Z16:Z$100,"P",$D16:$D$100,$F15)</f>
        <v>0</v>
      </c>
      <c r="AF15" s="24" t="str">
        <f t="shared" si="5"/>
        <v>M1_A2_Mar_P</v>
      </c>
      <c r="AG15" s="24">
        <f ca="1">VLOOKUP(AF15,ConfTable2Plain!$A:$B,2,FALSE)</f>
        <v>0</v>
      </c>
      <c r="AH15" s="169" t="s">
        <v>23</v>
      </c>
      <c r="AI15" s="170"/>
      <c r="AJ15" s="3">
        <f ca="1">COUNTIFS(AH16:AH$100,"M",$C16:$C$100,$E15)+COUNTIFS(AH16:AH$100,"M",$D16:$D$100,$F15)</f>
        <v>0</v>
      </c>
      <c r="AK15" s="24" t="str">
        <f t="shared" si="6"/>
        <v>M1_A2_Mer_M</v>
      </c>
      <c r="AL15" s="25">
        <f ca="1">VLOOKUP(AK15,ConfTable2Plain!$A:$B,2,FALSE)</f>
        <v>1</v>
      </c>
      <c r="AM15" s="3">
        <f ca="1">COUNTIFS(AH16:AH$100,"P",$C16:$C$100,$E15)+COUNTIFS(AH16:AH$100,"P",$D16:$D$100,$F15)</f>
        <v>0</v>
      </c>
      <c r="AN15" s="24" t="str">
        <f t="shared" si="7"/>
        <v>M1_A2_Mer_P</v>
      </c>
      <c r="AO15" s="24">
        <f ca="1">VLOOKUP(AN15,ConfTable2Plain!$A:$B,2,FALSE)</f>
        <v>0</v>
      </c>
      <c r="AP15" s="169" t="s">
        <v>23</v>
      </c>
      <c r="AQ15" s="170"/>
      <c r="AR15" s="3">
        <f ca="1">COUNTIFS(AP16:AP$100,"M",$C16:$C$100,$E15)+COUNTIFS(AP16:AP$100,"M",$D16:$D$100,$F15)</f>
        <v>0</v>
      </c>
      <c r="AS15" s="24" t="str">
        <f t="shared" si="8"/>
        <v>M1_A2_Gio_M</v>
      </c>
      <c r="AT15" s="25">
        <f ca="1">VLOOKUP(AS15,ConfTable2Plain!$A:$B,2,FALSE)</f>
        <v>1</v>
      </c>
      <c r="AU15" s="3">
        <f ca="1">COUNTIFS(AP16:AP$100,"P",$C16:$C$100,$E15)+COUNTIFS(AP16:AP$100,"P",$D16:$D$100,$F15)</f>
        <v>0</v>
      </c>
      <c r="AV15" s="24" t="str">
        <f t="shared" si="9"/>
        <v>M1_A2_Gio_P</v>
      </c>
      <c r="AW15" s="24">
        <f ca="1">VLOOKUP(AV15,ConfTable2Plain!$A:$B,2,FALSE)</f>
        <v>0</v>
      </c>
      <c r="AX15" s="169" t="s">
        <v>24</v>
      </c>
      <c r="AY15" s="170"/>
      <c r="AZ15" s="3">
        <f ca="1">COUNTIFS(AX16:AX$100,"M",$C16:$C$100,$E15)+COUNTIFS(AX16:AX$100,"M",$D16:$D$100,$F15)</f>
        <v>0</v>
      </c>
      <c r="BA15" s="24" t="str">
        <f t="shared" si="10"/>
        <v>M1_A2_Ven_M</v>
      </c>
      <c r="BB15" s="25">
        <f ca="1">VLOOKUP(BA15,ConfTable2Plain!$A:$B,2,FALSE)</f>
        <v>1</v>
      </c>
      <c r="BC15" s="3">
        <f ca="1">COUNTIFS(AX16:AX$100,"P",$C16:$C$100,$E15)+COUNTIFS(AX16:AX$100,"P",$D16:$D$100,$F15)</f>
        <v>0</v>
      </c>
      <c r="BD15" s="24" t="str">
        <f t="shared" si="11"/>
        <v>M1_A2_Ven_P</v>
      </c>
      <c r="BE15" s="24">
        <f ca="1">VLOOKUP(BD15,ConfTable2Plain!$A:$B,2,FALSE)</f>
        <v>0</v>
      </c>
      <c r="BF15" s="169" t="s">
        <v>24</v>
      </c>
      <c r="BG15" s="170"/>
      <c r="BH15" s="3">
        <f ca="1">COUNTIFS(BF16:BF$100,"M",$C16:$C$100,$E15)+COUNTIFS(BF16:BF$100,"M",$D16:$D$100,$F15)</f>
        <v>0</v>
      </c>
      <c r="BI15" s="24" t="str">
        <f t="shared" si="12"/>
        <v>M1_A2_Sab_M</v>
      </c>
      <c r="BJ15" s="25">
        <f ca="1">VLOOKUP(BI15,ConfTable2Plain!$A:$B,2,FALSE)</f>
        <v>0</v>
      </c>
      <c r="BK15" s="3">
        <f ca="1">COUNTIFS(BF16:BF$100,"P",$C16:$C$100,$E15)+COUNTIFS(BF16:BF$100,"P",$D16:$D$100,$F15)</f>
        <v>0</v>
      </c>
      <c r="BL15" s="24" t="str">
        <f t="shared" si="13"/>
        <v>M1_A2_Sab_P</v>
      </c>
      <c r="BM15" s="24">
        <f ca="1">VLOOKUP(BL15,ConfTable2Plain!$A:$B,2,FALSE)</f>
        <v>0</v>
      </c>
      <c r="BN15" s="169" t="s">
        <v>24</v>
      </c>
      <c r="BO15" s="170"/>
      <c r="BP15" s="3">
        <f ca="1">COUNTIFS(BN16:BN$100,"M",$C16:$C$100,$E15)+COUNTIFS(BN16:BN$100,"M",$D16:$D$100,$F15)</f>
        <v>0</v>
      </c>
      <c r="BQ15" s="24" t="str">
        <f t="shared" si="14"/>
        <v>M1_A2_Dom_M</v>
      </c>
      <c r="BR15" s="25">
        <f ca="1">VLOOKUP(BQ15,ConfTable2Plain!$A:$B,2,FALSE)</f>
        <v>0</v>
      </c>
      <c r="BS15" s="3">
        <f ca="1">COUNTIFS(BN16:BN$100,"P",$C16:$C$100,$E15)+COUNTIFS(BN16:BN$100,"P",$D16:$D$100,$F15)</f>
        <v>0</v>
      </c>
      <c r="BT15" s="24" t="str">
        <f t="shared" si="15"/>
        <v>M1_A2_Dom_P</v>
      </c>
      <c r="BU15" s="24">
        <f ca="1">VLOOKUP(BT15,ConfTable2Plain!$A:$B,2,FALSE)</f>
        <v>0</v>
      </c>
      <c r="BW15" s="153"/>
      <c r="BX15" s="153"/>
      <c r="BY15" s="153"/>
      <c r="BZ15" s="153"/>
      <c r="CA15" s="153"/>
      <c r="CB15" s="153"/>
      <c r="CC15" s="153"/>
      <c r="CD15" s="153"/>
      <c r="CE15" s="153"/>
      <c r="CF15" s="153"/>
      <c r="CG15" s="153"/>
      <c r="CH15" s="153"/>
    </row>
    <row r="16" spans="2:86" ht="13.15" thickBot="1" x14ac:dyDescent="0.25">
      <c r="B16" s="96" t="s">
        <v>48</v>
      </c>
      <c r="C16" s="24" t="str">
        <f t="shared" si="16"/>
        <v>M1</v>
      </c>
      <c r="D16" s="24" t="str">
        <f t="shared" si="34"/>
        <v>A2</v>
      </c>
      <c r="E16" s="5"/>
      <c r="F16" s="6"/>
      <c r="G16" s="90" t="s">
        <v>4</v>
      </c>
      <c r="H16" s="5">
        <f t="shared" ca="1" si="35"/>
        <v>5</v>
      </c>
      <c r="I16" s="6">
        <f t="shared" ca="1" si="36"/>
        <v>0</v>
      </c>
      <c r="J16" s="6">
        <f t="shared" ca="1" si="37"/>
        <v>5</v>
      </c>
      <c r="K16" s="7"/>
      <c r="L16" s="24">
        <f t="shared" ca="1" si="17"/>
        <v>5</v>
      </c>
      <c r="M16" s="3">
        <f t="shared" ca="1" si="0"/>
        <v>0</v>
      </c>
      <c r="N16" s="3">
        <f t="shared" ca="1" si="1"/>
        <v>5</v>
      </c>
      <c r="O16" s="84">
        <v>5</v>
      </c>
      <c r="P16" s="85">
        <v>5</v>
      </c>
      <c r="Q16" s="86">
        <v>5</v>
      </c>
      <c r="R16" s="161" t="s">
        <v>24</v>
      </c>
      <c r="S16" s="162"/>
      <c r="T16" s="3">
        <f ca="1">COUNTIFS(R17:R$100,"M",$C17:$C$100,$E16)+COUNTIFS(R17:R$100,"M",$D17:$D$100,$F16)</f>
        <v>0</v>
      </c>
      <c r="U16" s="24" t="str">
        <f t="shared" si="20"/>
        <v>M1_A2_Lun_M</v>
      </c>
      <c r="V16" s="25">
        <f ca="1">VLOOKUP(U16,ConfTable2Plain!$A:$B,2,FALSE)</f>
        <v>1</v>
      </c>
      <c r="W16" s="3">
        <f ca="1">COUNTIFS(R17:R$100,"P",$C17:$C$100,$E16)+COUNTIFS(R17:R$100,"P",$D17:$D$100,$F16)</f>
        <v>0</v>
      </c>
      <c r="X16" s="24" t="str">
        <f t="shared" si="21"/>
        <v>M1_A2_Lun_P</v>
      </c>
      <c r="Y16" s="24">
        <f ca="1">VLOOKUP(X16,ConfTable2Plain!$A:$B,2,FALSE)</f>
        <v>0</v>
      </c>
      <c r="Z16" s="161" t="s">
        <v>24</v>
      </c>
      <c r="AA16" s="162"/>
      <c r="AB16" s="3">
        <f ca="1">COUNTIFS(Z17:Z$100,"M",$C17:$C$100,$E16)+COUNTIFS(Z17:Z$100,"M",$D17:$D$100,$F16)</f>
        <v>0</v>
      </c>
      <c r="AC16" s="24" t="str">
        <f t="shared" si="4"/>
        <v>M1_A2_Mar_M</v>
      </c>
      <c r="AD16" s="25">
        <f ca="1">VLOOKUP(AC16,ConfTable2Plain!$A:$B,2,FALSE)</f>
        <v>1</v>
      </c>
      <c r="AE16" s="3">
        <f ca="1">COUNTIFS(Z17:Z$100,"P",$C17:$C$100,$E16)+COUNTIFS(Z17:Z$100,"P",$D17:$D$100,$F16)</f>
        <v>0</v>
      </c>
      <c r="AF16" s="24" t="str">
        <f t="shared" si="5"/>
        <v>M1_A2_Mar_P</v>
      </c>
      <c r="AG16" s="24">
        <f ca="1">VLOOKUP(AF16,ConfTable2Plain!$A:$B,2,FALSE)</f>
        <v>0</v>
      </c>
      <c r="AH16" s="161" t="s">
        <v>24</v>
      </c>
      <c r="AI16" s="162"/>
      <c r="AJ16" s="3">
        <f ca="1">COUNTIFS(AH17:AH$100,"M",$C17:$C$100,$E16)+COUNTIFS(AH17:AH$100,"M",$D17:$D$100,$F16)</f>
        <v>0</v>
      </c>
      <c r="AK16" s="24" t="str">
        <f t="shared" si="6"/>
        <v>M1_A2_Mer_M</v>
      </c>
      <c r="AL16" s="25">
        <f ca="1">VLOOKUP(AK16,ConfTable2Plain!$A:$B,2,FALSE)</f>
        <v>1</v>
      </c>
      <c r="AM16" s="3">
        <f ca="1">COUNTIFS(AH17:AH$100,"P",$C17:$C$100,$E16)+COUNTIFS(AH17:AH$100,"P",$D17:$D$100,$F16)</f>
        <v>0</v>
      </c>
      <c r="AN16" s="24" t="str">
        <f t="shared" si="7"/>
        <v>M1_A2_Mer_P</v>
      </c>
      <c r="AO16" s="24">
        <f ca="1">VLOOKUP(AN16,ConfTable2Plain!$A:$B,2,FALSE)</f>
        <v>0</v>
      </c>
      <c r="AP16" s="161" t="s">
        <v>24</v>
      </c>
      <c r="AQ16" s="162"/>
      <c r="AR16" s="3">
        <f ca="1">COUNTIFS(AP17:AP$100,"M",$C17:$C$100,$E16)+COUNTIFS(AP17:AP$100,"M",$D17:$D$100,$F16)</f>
        <v>0</v>
      </c>
      <c r="AS16" s="24" t="str">
        <f t="shared" si="8"/>
        <v>M1_A2_Gio_M</v>
      </c>
      <c r="AT16" s="25">
        <f ca="1">VLOOKUP(AS16,ConfTable2Plain!$A:$B,2,FALSE)</f>
        <v>1</v>
      </c>
      <c r="AU16" s="3">
        <f ca="1">COUNTIFS(AP17:AP$100,"P",$C17:$C$100,$E16)+COUNTIFS(AP17:AP$100,"P",$D17:$D$100,$F16)</f>
        <v>0</v>
      </c>
      <c r="AV16" s="24" t="str">
        <f t="shared" si="9"/>
        <v>M1_A2_Gio_P</v>
      </c>
      <c r="AW16" s="24">
        <f ca="1">VLOOKUP(AV16,ConfTable2Plain!$A:$B,2,FALSE)</f>
        <v>0</v>
      </c>
      <c r="AX16" s="161" t="s">
        <v>24</v>
      </c>
      <c r="AY16" s="162"/>
      <c r="AZ16" s="3">
        <f ca="1">COUNTIFS(AX17:AX$100,"M",$C17:$C$100,$E16)+COUNTIFS(AX17:AX$100,"M",$D17:$D$100,$F16)</f>
        <v>0</v>
      </c>
      <c r="BA16" s="24" t="str">
        <f t="shared" si="10"/>
        <v>M1_A2_Ven_M</v>
      </c>
      <c r="BB16" s="25">
        <f ca="1">VLOOKUP(BA16,ConfTable2Plain!$A:$B,2,FALSE)</f>
        <v>1</v>
      </c>
      <c r="BC16" s="3">
        <f ca="1">COUNTIFS(AX17:AX$100,"P",$C17:$C$100,$E16)+COUNTIFS(AX17:AX$100,"P",$D17:$D$100,$F16)</f>
        <v>0</v>
      </c>
      <c r="BD16" s="24" t="str">
        <f t="shared" si="11"/>
        <v>M1_A2_Ven_P</v>
      </c>
      <c r="BE16" s="24">
        <f ca="1">VLOOKUP(BD16,ConfTable2Plain!$A:$B,2,FALSE)</f>
        <v>0</v>
      </c>
      <c r="BF16" s="161"/>
      <c r="BG16" s="162"/>
      <c r="BH16" s="3">
        <f ca="1">COUNTIFS(BF17:BF$100,"M",$C17:$C$100,$E16)+COUNTIFS(BF17:BF$100,"M",$D17:$D$100,$F16)</f>
        <v>0</v>
      </c>
      <c r="BI16" s="24" t="str">
        <f t="shared" si="12"/>
        <v>M1_A2_Sab_M</v>
      </c>
      <c r="BJ16" s="25">
        <f ca="1">VLOOKUP(BI16,ConfTable2Plain!$A:$B,2,FALSE)</f>
        <v>0</v>
      </c>
      <c r="BK16" s="3">
        <f ca="1">COUNTIFS(BF17:BF$100,"P",$C17:$C$100,$E16)+COUNTIFS(BF17:BF$100,"P",$D17:$D$100,$F16)</f>
        <v>0</v>
      </c>
      <c r="BL16" s="24" t="str">
        <f t="shared" si="13"/>
        <v>M1_A2_Sab_P</v>
      </c>
      <c r="BM16" s="24">
        <f ca="1">VLOOKUP(BL16,ConfTable2Plain!$A:$B,2,FALSE)</f>
        <v>0</v>
      </c>
      <c r="BN16" s="161"/>
      <c r="BO16" s="162"/>
      <c r="BP16" s="3">
        <f ca="1">COUNTIFS(BN17:BN$100,"M",$C17:$C$100,$E16)+COUNTIFS(BN17:BN$100,"M",$D17:$D$100,$F16)</f>
        <v>0</v>
      </c>
      <c r="BQ16" s="24" t="str">
        <f t="shared" si="14"/>
        <v>M1_A2_Dom_M</v>
      </c>
      <c r="BR16" s="25">
        <f ca="1">VLOOKUP(BQ16,ConfTable2Plain!$A:$B,2,FALSE)</f>
        <v>0</v>
      </c>
      <c r="BS16" s="3">
        <f ca="1">COUNTIFS(BN17:BN$100,"P",$C17:$C$100,$E16)+COUNTIFS(BN17:BN$100,"P",$D17:$D$100,$F16)</f>
        <v>0</v>
      </c>
      <c r="BT16" s="24" t="str">
        <f t="shared" si="15"/>
        <v>M1_A2_Dom_P</v>
      </c>
      <c r="BU16" s="24">
        <f ca="1">VLOOKUP(BT16,ConfTable2Plain!$A:$B,2,FALSE)</f>
        <v>0</v>
      </c>
      <c r="BW16" s="153"/>
      <c r="BX16" s="153"/>
      <c r="BY16" s="153"/>
      <c r="BZ16" s="153"/>
      <c r="CA16" s="153"/>
      <c r="CB16" s="153"/>
      <c r="CC16" s="153"/>
      <c r="CD16" s="153"/>
      <c r="CE16" s="153"/>
      <c r="CF16" s="153"/>
      <c r="CG16" s="153"/>
      <c r="CH16" s="153"/>
    </row>
    <row r="17" spans="2:86" ht="13.15" hidden="1" customHeight="1" thickBot="1" x14ac:dyDescent="0.25">
      <c r="B17" s="61" t="s">
        <v>50</v>
      </c>
      <c r="C17" s="42" t="str">
        <f t="shared" si="16"/>
        <v>M1</v>
      </c>
      <c r="D17" s="29" t="str">
        <f t="shared" si="34"/>
        <v>A2</v>
      </c>
      <c r="E17" s="2"/>
      <c r="F17" s="3"/>
      <c r="G17" s="3" t="s">
        <v>5</v>
      </c>
      <c r="H17" s="2">
        <f t="shared" ca="1" si="35"/>
        <v>0</v>
      </c>
      <c r="I17" s="3">
        <f t="shared" ca="1" si="36"/>
        <v>0</v>
      </c>
      <c r="J17" s="3">
        <f t="shared" ca="1" si="37"/>
        <v>0</v>
      </c>
      <c r="K17" s="4"/>
      <c r="L17" s="26">
        <f t="shared" ca="1" si="17"/>
        <v>0</v>
      </c>
      <c r="M17" s="15">
        <f t="shared" ca="1" si="0"/>
        <v>0</v>
      </c>
      <c r="N17" s="65">
        <f t="shared" ca="1" si="1"/>
        <v>0</v>
      </c>
      <c r="O17" s="3"/>
      <c r="P17" s="3"/>
      <c r="Q17" s="4"/>
      <c r="R17" s="155"/>
      <c r="S17" s="156"/>
      <c r="T17" s="15">
        <f ca="1">COUNTIFS(R18:R$100,"M",$C18:$C$100,$E17)+COUNTIFS(R18:R$100,"M",$D18:$D$100,$F17)</f>
        <v>0</v>
      </c>
      <c r="U17" s="26" t="str">
        <f t="shared" si="20"/>
        <v>M1_A2_Lun_M</v>
      </c>
      <c r="V17" s="27">
        <f ca="1">VLOOKUP(U17,ConfTable2Plain!$A:$B,2,FALSE)</f>
        <v>1</v>
      </c>
      <c r="W17" s="15">
        <f ca="1">COUNTIFS(R18:R$100,"P",$C18:$C$100,$E17)+COUNTIFS(R18:R$100,"P",$D18:$D$100,$F17)</f>
        <v>0</v>
      </c>
      <c r="X17" s="26" t="str">
        <f t="shared" si="21"/>
        <v>M1_A2_Lun_P</v>
      </c>
      <c r="Y17" s="64">
        <f ca="1">VLOOKUP(X17,ConfTable2Plain!$A:$B,2,FALSE)</f>
        <v>0</v>
      </c>
      <c r="Z17" s="155"/>
      <c r="AA17" s="156"/>
      <c r="AB17" s="15">
        <f ca="1">COUNTIFS(Z18:Z$100,"M",$C18:$C$100,$E17)+COUNTIFS(Z18:Z$100,"M",$D18:$D$100,$F17)</f>
        <v>0</v>
      </c>
      <c r="AC17" s="26" t="str">
        <f t="shared" si="4"/>
        <v>M1_A2_Mar_M</v>
      </c>
      <c r="AD17" s="27">
        <f ca="1">VLOOKUP(AC17,ConfTable2Plain!$A:$B,2,FALSE)</f>
        <v>1</v>
      </c>
      <c r="AE17" s="15">
        <f ca="1">COUNTIFS(Z18:Z$100,"P",$C18:$C$100,$E17)+COUNTIFS(Z18:Z$100,"P",$D18:$D$100,$F17)</f>
        <v>0</v>
      </c>
      <c r="AF17" s="26" t="str">
        <f t="shared" si="5"/>
        <v>M1_A2_Mar_P</v>
      </c>
      <c r="AG17" s="64">
        <f ca="1">VLOOKUP(AF17,ConfTable2Plain!$A:$B,2,FALSE)</f>
        <v>0</v>
      </c>
      <c r="AH17" s="155"/>
      <c r="AI17" s="156"/>
      <c r="AJ17" s="15">
        <f ca="1">COUNTIFS(AH18:AH$100,"M",$C18:$C$100,$E17)+COUNTIFS(AH18:AH$100,"M",$D18:$D$100,$F17)</f>
        <v>0</v>
      </c>
      <c r="AK17" s="26" t="str">
        <f t="shared" si="6"/>
        <v>M1_A2_Mer_M</v>
      </c>
      <c r="AL17" s="27">
        <f ca="1">VLOOKUP(AK17,ConfTable2Plain!$A:$B,2,FALSE)</f>
        <v>1</v>
      </c>
      <c r="AM17" s="15">
        <f ca="1">COUNTIFS(AH18:AH$100,"P",$C18:$C$100,$E17)+COUNTIFS(AH18:AH$100,"P",$D18:$D$100,$F17)</f>
        <v>0</v>
      </c>
      <c r="AN17" s="26" t="str">
        <f t="shared" si="7"/>
        <v>M1_A2_Mer_P</v>
      </c>
      <c r="AO17" s="64">
        <f ca="1">VLOOKUP(AN17,ConfTable2Plain!$A:$B,2,FALSE)</f>
        <v>0</v>
      </c>
      <c r="AP17" s="155"/>
      <c r="AQ17" s="156"/>
      <c r="AR17" s="15">
        <f ca="1">COUNTIFS(AP18:AP$100,"M",$C18:$C$100,$E17)+COUNTIFS(AP18:AP$100,"M",$D18:$D$100,$F17)</f>
        <v>0</v>
      </c>
      <c r="AS17" s="26" t="str">
        <f t="shared" si="8"/>
        <v>M1_A2_Gio_M</v>
      </c>
      <c r="AT17" s="27">
        <f ca="1">VLOOKUP(AS17,ConfTable2Plain!$A:$B,2,FALSE)</f>
        <v>1</v>
      </c>
      <c r="AU17" s="15">
        <f ca="1">COUNTIFS(AP18:AP$100,"P",$C18:$C$100,$E17)+COUNTIFS(AP18:AP$100,"P",$D18:$D$100,$F17)</f>
        <v>0</v>
      </c>
      <c r="AV17" s="26" t="str">
        <f t="shared" si="9"/>
        <v>M1_A2_Gio_P</v>
      </c>
      <c r="AW17" s="64">
        <f ca="1">VLOOKUP(AV17,ConfTable2Plain!$A:$B,2,FALSE)</f>
        <v>0</v>
      </c>
      <c r="AX17" s="155"/>
      <c r="AY17" s="156"/>
      <c r="AZ17" s="15">
        <f ca="1">COUNTIFS(AX18:AX$100,"M",$C18:$C$100,$E17)+COUNTIFS(AX18:AX$100,"M",$D18:$D$100,$F17)</f>
        <v>0</v>
      </c>
      <c r="BA17" s="26" t="str">
        <f t="shared" si="10"/>
        <v>M1_A2_Ven_M</v>
      </c>
      <c r="BB17" s="27">
        <f ca="1">VLOOKUP(BA17,ConfTable2Plain!$A:$B,2,FALSE)</f>
        <v>1</v>
      </c>
      <c r="BC17" s="15">
        <f ca="1">COUNTIFS(AX18:AX$100,"P",$C18:$C$100,$E17)+COUNTIFS(AX18:AX$100,"P",$D18:$D$100,$F17)</f>
        <v>0</v>
      </c>
      <c r="BD17" s="26" t="str">
        <f t="shared" si="11"/>
        <v>M1_A2_Ven_P</v>
      </c>
      <c r="BE17" s="64">
        <f ca="1">VLOOKUP(BD17,ConfTable2Plain!$A:$B,2,FALSE)</f>
        <v>0</v>
      </c>
      <c r="BF17" s="155"/>
      <c r="BG17" s="156"/>
      <c r="BH17" s="15">
        <f ca="1">COUNTIFS(BF18:BF$100,"M",$C18:$C$100,$E17)+COUNTIFS(BF18:BF$100,"M",$D18:$D$100,$F17)</f>
        <v>0</v>
      </c>
      <c r="BI17" s="26" t="str">
        <f t="shared" si="12"/>
        <v>M1_A2_Sab_M</v>
      </c>
      <c r="BJ17" s="27">
        <f ca="1">VLOOKUP(BI17,ConfTable2Plain!$A:$B,2,FALSE)</f>
        <v>0</v>
      </c>
      <c r="BK17" s="15">
        <f ca="1">COUNTIFS(BF18:BF$100,"P",$C18:$C$100,$E17)+COUNTIFS(BF18:BF$100,"P",$D18:$D$100,$F17)</f>
        <v>0</v>
      </c>
      <c r="BL17" s="26" t="str">
        <f t="shared" si="13"/>
        <v>M1_A2_Sab_P</v>
      </c>
      <c r="BM17" s="64">
        <f ca="1">VLOOKUP(BL17,ConfTable2Plain!$A:$B,2,FALSE)</f>
        <v>0</v>
      </c>
      <c r="BN17" s="155"/>
      <c r="BO17" s="156"/>
      <c r="BP17" s="15">
        <f ca="1">COUNTIFS(BN18:BN$100,"M",$C18:$C$100,$E17)+COUNTIFS(BN18:BN$100,"M",$D18:$D$100,$F17)</f>
        <v>0</v>
      </c>
      <c r="BQ17" s="26" t="str">
        <f t="shared" si="14"/>
        <v>M1_A2_Dom_M</v>
      </c>
      <c r="BR17" s="27">
        <f ca="1">VLOOKUP(BQ17,ConfTable2Plain!$A:$B,2,FALSE)</f>
        <v>0</v>
      </c>
      <c r="BS17" s="15">
        <f ca="1">COUNTIFS(BN18:BN$100,"P",$C18:$C$100,$E17)+COUNTIFS(BN18:BN$100,"P",$D18:$D$100,$F17)</f>
        <v>0</v>
      </c>
      <c r="BT17" s="26" t="str">
        <f t="shared" si="15"/>
        <v>M1_A2_Dom_P</v>
      </c>
      <c r="BU17" s="64">
        <f ca="1">VLOOKUP(BT17,ConfTable2Plain!$A:$B,2,FALSE)</f>
        <v>0</v>
      </c>
      <c r="BW17" s="154"/>
      <c r="BX17" s="154"/>
      <c r="BY17" s="154"/>
      <c r="BZ17" s="154"/>
      <c r="CA17" s="154"/>
      <c r="CB17" s="154"/>
      <c r="CC17" s="154"/>
      <c r="CD17" s="154"/>
      <c r="CE17" s="154"/>
      <c r="CF17" s="154"/>
      <c r="CG17" s="154"/>
      <c r="CH17" s="154"/>
    </row>
    <row r="18" spans="2:86" s="87" customFormat="1" ht="14.4" x14ac:dyDescent="0.25">
      <c r="B18" s="103" t="s">
        <v>48</v>
      </c>
      <c r="C18" s="24" t="str">
        <f t="shared" si="16"/>
        <v>M1</v>
      </c>
      <c r="D18" s="24" t="str">
        <f t="shared" si="34"/>
        <v>A3</v>
      </c>
      <c r="E18" s="104"/>
      <c r="F18" s="105" t="s">
        <v>7</v>
      </c>
      <c r="G18" s="106"/>
      <c r="H18" s="104"/>
      <c r="I18" s="106"/>
      <c r="J18" s="106"/>
      <c r="K18" s="107"/>
      <c r="L18" s="26">
        <f t="shared" ca="1" si="17"/>
        <v>0</v>
      </c>
      <c r="M18" s="15">
        <f t="shared" ca="1" si="0"/>
        <v>0</v>
      </c>
      <c r="N18" s="15">
        <f t="shared" ca="1" si="1"/>
        <v>0</v>
      </c>
      <c r="O18" s="104"/>
      <c r="P18" s="106"/>
      <c r="Q18" s="107"/>
      <c r="R18" s="104">
        <f t="shared" ca="1" si="18"/>
        <v>1</v>
      </c>
      <c r="S18" s="107">
        <f t="shared" ca="1" si="19"/>
        <v>2</v>
      </c>
      <c r="T18" s="15">
        <f ca="1">COUNTIFS(R19:R$100,"M",$C19:$C$100,$E18)+COUNTIFS(R19:R$100,"M",$D19:$D$100,$F18)</f>
        <v>1</v>
      </c>
      <c r="U18" s="26" t="str">
        <f t="shared" si="20"/>
        <v>M1_A3_Lun_M</v>
      </c>
      <c r="V18" s="27">
        <f ca="1">VLOOKUP(U18,ConfTable2Plain!$A:$B,2,FALSE)</f>
        <v>1</v>
      </c>
      <c r="W18" s="15">
        <f ca="1">COUNTIFS(R19:R$100,"P",$C19:$C$100,$E18)+COUNTIFS(R19:R$100,"P",$D19:$D$100,$F18)</f>
        <v>2</v>
      </c>
      <c r="X18" s="26" t="str">
        <f t="shared" si="21"/>
        <v>M1_A3_Lun_P</v>
      </c>
      <c r="Y18" s="26">
        <f ca="1">VLOOKUP(X18,ConfTable2Plain!$A:$B,2,FALSE)</f>
        <v>0</v>
      </c>
      <c r="Z18" s="104">
        <f t="shared" ref="Z18" ca="1" si="50">IF(AB18&lt;AD18,AB18&amp;"/"&amp;AD18&amp;"_E",AB18)</f>
        <v>1</v>
      </c>
      <c r="AA18" s="107">
        <f t="shared" ref="AA18" ca="1" si="51">IF(AE18&lt;AG18,AE18&amp;"/"&amp;AG18&amp;"_E",AE18)</f>
        <v>2</v>
      </c>
      <c r="AB18" s="15">
        <f ca="1">COUNTIFS(Z19:Z$100,"M",$C19:$C$100,$E18)+COUNTIFS(Z19:Z$100,"M",$D19:$D$100,$F18)</f>
        <v>1</v>
      </c>
      <c r="AC18" s="26" t="str">
        <f t="shared" si="4"/>
        <v>M1_A3_Mar_M</v>
      </c>
      <c r="AD18" s="27">
        <f ca="1">VLOOKUP(AC18,ConfTable2Plain!$A:$B,2,FALSE)</f>
        <v>1</v>
      </c>
      <c r="AE18" s="15">
        <f ca="1">COUNTIFS(Z19:Z$100,"P",$C19:$C$100,$E18)+COUNTIFS(Z19:Z$100,"P",$D19:$D$100,$F18)</f>
        <v>2</v>
      </c>
      <c r="AF18" s="26" t="str">
        <f t="shared" si="5"/>
        <v>M1_A3_Mar_P</v>
      </c>
      <c r="AG18" s="26">
        <f ca="1">VLOOKUP(AF18,ConfTable2Plain!$A:$B,2,FALSE)</f>
        <v>0</v>
      </c>
      <c r="AH18" s="104">
        <f t="shared" ref="AH18" ca="1" si="52">IF(AJ18&lt;AL18,AJ18&amp;"/"&amp;AL18&amp;"_E",AJ18)</f>
        <v>1</v>
      </c>
      <c r="AI18" s="107">
        <f t="shared" ref="AI18" ca="1" si="53">IF(AM18&lt;AO18,AM18&amp;"/"&amp;AO18&amp;"_E",AM18)</f>
        <v>2</v>
      </c>
      <c r="AJ18" s="15">
        <f ca="1">COUNTIFS(AH19:AH$100,"M",$C19:$C$100,$E18)+COUNTIFS(AH19:AH$100,"M",$D19:$D$100,$F18)</f>
        <v>1</v>
      </c>
      <c r="AK18" s="26" t="str">
        <f t="shared" si="6"/>
        <v>M1_A3_Mer_M</v>
      </c>
      <c r="AL18" s="27">
        <f ca="1">VLOOKUP(AK18,ConfTable2Plain!$A:$B,2,FALSE)</f>
        <v>1</v>
      </c>
      <c r="AM18" s="15">
        <f ca="1">COUNTIFS(AH19:AH$100,"P",$C19:$C$100,$E18)+COUNTIFS(AH19:AH$100,"P",$D19:$D$100,$F18)</f>
        <v>2</v>
      </c>
      <c r="AN18" s="26" t="str">
        <f t="shared" si="7"/>
        <v>M1_A3_Mer_P</v>
      </c>
      <c r="AO18" s="26">
        <f ca="1">VLOOKUP(AN18,ConfTable2Plain!$A:$B,2,FALSE)</f>
        <v>0</v>
      </c>
      <c r="AP18" s="104">
        <f t="shared" ref="AP18" ca="1" si="54">IF(AR18&lt;AT18,AR18&amp;"/"&amp;AT18&amp;"_E",AR18)</f>
        <v>1</v>
      </c>
      <c r="AQ18" s="107">
        <f t="shared" ref="AQ18" ca="1" si="55">IF(AU18&lt;AW18,AU18&amp;"/"&amp;AW18&amp;"_E",AU18)</f>
        <v>2</v>
      </c>
      <c r="AR18" s="15">
        <f ca="1">COUNTIFS(AP19:AP$100,"M",$C19:$C$100,$E18)+COUNTIFS(AP19:AP$100,"M",$D19:$D$100,$F18)</f>
        <v>1</v>
      </c>
      <c r="AS18" s="26" t="str">
        <f t="shared" si="8"/>
        <v>M1_A3_Gio_M</v>
      </c>
      <c r="AT18" s="27">
        <f ca="1">VLOOKUP(AS18,ConfTable2Plain!$A:$B,2,FALSE)</f>
        <v>1</v>
      </c>
      <c r="AU18" s="15">
        <f ca="1">COUNTIFS(AP19:AP$100,"P",$C19:$C$100,$E18)+COUNTIFS(AP19:AP$100,"P",$D19:$D$100,$F18)</f>
        <v>2</v>
      </c>
      <c r="AV18" s="26" t="str">
        <f t="shared" si="9"/>
        <v>M1_A3_Gio_P</v>
      </c>
      <c r="AW18" s="26">
        <f ca="1">VLOOKUP(AV18,ConfTable2Plain!$A:$B,2,FALSE)</f>
        <v>0</v>
      </c>
      <c r="AX18" s="104">
        <f t="shared" ref="AX18" ca="1" si="56">IF(AZ18&lt;BB18,AZ18&amp;"/"&amp;BB18&amp;"_E",AZ18)</f>
        <v>1</v>
      </c>
      <c r="AY18" s="107">
        <f t="shared" ref="AY18" ca="1" si="57">IF(BC18&lt;BE18,BC18&amp;"/"&amp;BE18&amp;"_E",BC18)</f>
        <v>2</v>
      </c>
      <c r="AZ18" s="15">
        <f ca="1">COUNTIFS(AX19:AX$100,"M",$C19:$C$100,$E18)+COUNTIFS(AX19:AX$100,"M",$D19:$D$100,$F18)</f>
        <v>1</v>
      </c>
      <c r="BA18" s="26" t="str">
        <f t="shared" si="10"/>
        <v>M1_A3_Ven_M</v>
      </c>
      <c r="BB18" s="27">
        <f ca="1">VLOOKUP(BA18,ConfTable2Plain!$A:$B,2,FALSE)</f>
        <v>1</v>
      </c>
      <c r="BC18" s="15">
        <f ca="1">COUNTIFS(AX19:AX$100,"P",$C19:$C$100,$E18)+COUNTIFS(AX19:AX$100,"P",$D19:$D$100,$F18)</f>
        <v>2</v>
      </c>
      <c r="BD18" s="26" t="str">
        <f t="shared" si="11"/>
        <v>M1_A3_Ven_P</v>
      </c>
      <c r="BE18" s="26">
        <f ca="1">VLOOKUP(BD18,ConfTable2Plain!$A:$B,2,FALSE)</f>
        <v>0</v>
      </c>
      <c r="BF18" s="104">
        <f t="shared" ref="BF18" ca="1" si="58">IF(BH18&lt;BJ18,BH18&amp;"/"&amp;BJ18&amp;"_E",BH18)</f>
        <v>0</v>
      </c>
      <c r="BG18" s="107">
        <f t="shared" ref="BG18" ca="1" si="59">IF(BK18&lt;BM18,BK18&amp;"/"&amp;BM18&amp;"_E",BK18)</f>
        <v>0</v>
      </c>
      <c r="BH18" s="15">
        <f ca="1">COUNTIFS(BF19:BF$100,"M",$C19:$C$100,$E18)+COUNTIFS(BF19:BF$100,"M",$D19:$D$100,$F18)</f>
        <v>0</v>
      </c>
      <c r="BI18" s="26" t="str">
        <f t="shared" si="12"/>
        <v>M1_A3_Sab_M</v>
      </c>
      <c r="BJ18" s="27">
        <f ca="1">VLOOKUP(BI18,ConfTable2Plain!$A:$B,2,FALSE)</f>
        <v>0</v>
      </c>
      <c r="BK18" s="15">
        <f ca="1">COUNTIFS(BF19:BF$100,"P",$C19:$C$100,$E18)+COUNTIFS(BF19:BF$100,"P",$D19:$D$100,$F18)</f>
        <v>0</v>
      </c>
      <c r="BL18" s="26" t="str">
        <f t="shared" si="13"/>
        <v>M1_A3_Sab_P</v>
      </c>
      <c r="BM18" s="26">
        <f ca="1">VLOOKUP(BL18,ConfTable2Plain!$A:$B,2,FALSE)</f>
        <v>0</v>
      </c>
      <c r="BN18" s="104">
        <f t="shared" ref="BN18" ca="1" si="60">IF(BP18&lt;BR18,BP18&amp;"/"&amp;BR18&amp;"_E",BP18)</f>
        <v>0</v>
      </c>
      <c r="BO18" s="107">
        <f t="shared" ref="BO18" ca="1" si="61">IF(BS18&lt;BU18,BS18&amp;"/"&amp;BU18&amp;"_E",BS18)</f>
        <v>0</v>
      </c>
      <c r="BP18" s="15">
        <f ca="1">COUNTIFS(BN19:BN$100,"M",$C19:$C$100,$E18)+COUNTIFS(BN19:BN$100,"M",$D19:$D$100,$F18)</f>
        <v>0</v>
      </c>
      <c r="BQ18" s="26" t="str">
        <f t="shared" si="14"/>
        <v>M1_A3_Dom_M</v>
      </c>
      <c r="BR18" s="27">
        <f ca="1">VLOOKUP(BQ18,ConfTable2Plain!$A:$B,2,FALSE)</f>
        <v>0</v>
      </c>
      <c r="BS18" s="15">
        <f ca="1">COUNTIFS(BN19:BN$100,"P",$C19:$C$100,$E18)+COUNTIFS(BN19:BN$100,"P",$D19:$D$100,$F18)</f>
        <v>0</v>
      </c>
      <c r="BT18" s="26" t="str">
        <f t="shared" si="15"/>
        <v>M1_A3_Dom_P</v>
      </c>
      <c r="BU18" s="26">
        <f ca="1">VLOOKUP(BT18,ConfTable2Plain!$A:$B,2,FALSE)</f>
        <v>0</v>
      </c>
      <c r="BW18" s="153"/>
      <c r="BX18" s="153"/>
      <c r="BY18" s="153"/>
      <c r="BZ18" s="153"/>
      <c r="CA18" s="153"/>
      <c r="CB18" s="153"/>
      <c r="CC18" s="153"/>
      <c r="CD18" s="153"/>
      <c r="CE18" s="153"/>
      <c r="CF18" s="153"/>
      <c r="CG18" s="153"/>
      <c r="CH18" s="153"/>
    </row>
    <row r="19" spans="2:86" x14ac:dyDescent="0.2">
      <c r="B19" s="95" t="s">
        <v>48</v>
      </c>
      <c r="C19" s="24" t="str">
        <f t="shared" si="16"/>
        <v>M1</v>
      </c>
      <c r="D19" s="24" t="str">
        <f t="shared" si="34"/>
        <v>A3</v>
      </c>
      <c r="E19" s="2"/>
      <c r="F19" s="3"/>
      <c r="G19" s="89" t="s">
        <v>2</v>
      </c>
      <c r="H19" s="2">
        <f t="shared" ca="1" si="35"/>
        <v>5</v>
      </c>
      <c r="I19" s="3">
        <f t="shared" ca="1" si="36"/>
        <v>5</v>
      </c>
      <c r="J19" s="3">
        <f t="shared" ca="1" si="37"/>
        <v>0</v>
      </c>
      <c r="K19" s="4"/>
      <c r="L19" s="24">
        <f t="shared" ca="1" si="17"/>
        <v>5</v>
      </c>
      <c r="M19" s="3">
        <f t="shared" ca="1" si="0"/>
        <v>5</v>
      </c>
      <c r="N19" s="3">
        <f t="shared" ca="1" si="1"/>
        <v>0</v>
      </c>
      <c r="O19" s="81">
        <v>5</v>
      </c>
      <c r="P19" s="82">
        <v>5</v>
      </c>
      <c r="Q19" s="83">
        <v>5</v>
      </c>
      <c r="R19" s="167" t="s">
        <v>23</v>
      </c>
      <c r="S19" s="168"/>
      <c r="T19" s="3">
        <f ca="1">COUNTIFS(R20:R$100,"M",$C20:$C$100,$E19)+COUNTIFS(R20:R$100,"M",$D20:$D$100,$F19)</f>
        <v>0</v>
      </c>
      <c r="U19" s="24" t="str">
        <f t="shared" si="20"/>
        <v>M1_A3_Lun_M</v>
      </c>
      <c r="V19" s="25">
        <f ca="1">VLOOKUP(U19,ConfTable2Plain!$A:$B,2,FALSE)</f>
        <v>1</v>
      </c>
      <c r="W19" s="3">
        <f ca="1">COUNTIFS(R20:R$100,"P",$C20:$C$100,$E19)+COUNTIFS(R20:R$100,"P",$D20:$D$100,$F19)</f>
        <v>0</v>
      </c>
      <c r="X19" s="24" t="str">
        <f t="shared" si="21"/>
        <v>M1_A3_Lun_P</v>
      </c>
      <c r="Y19" s="24">
        <f ca="1">VLOOKUP(X19,ConfTable2Plain!$A:$B,2,FALSE)</f>
        <v>0</v>
      </c>
      <c r="Z19" s="167" t="s">
        <v>23</v>
      </c>
      <c r="AA19" s="168"/>
      <c r="AB19" s="3">
        <f ca="1">COUNTIFS(Z20:Z$100,"M",$C20:$C$100,$E19)+COUNTIFS(Z20:Z$100,"M",$D20:$D$100,$F19)</f>
        <v>0</v>
      </c>
      <c r="AC19" s="24" t="str">
        <f t="shared" si="4"/>
        <v>M1_A3_Mar_M</v>
      </c>
      <c r="AD19" s="25">
        <f ca="1">VLOOKUP(AC19,ConfTable2Plain!$A:$B,2,FALSE)</f>
        <v>1</v>
      </c>
      <c r="AE19" s="3">
        <f ca="1">COUNTIFS(Z20:Z$100,"P",$C20:$C$100,$E19)+COUNTIFS(Z20:Z$100,"P",$D20:$D$100,$F19)</f>
        <v>0</v>
      </c>
      <c r="AF19" s="24" t="str">
        <f t="shared" si="5"/>
        <v>M1_A3_Mar_P</v>
      </c>
      <c r="AG19" s="24">
        <f ca="1">VLOOKUP(AF19,ConfTable2Plain!$A:$B,2,FALSE)</f>
        <v>0</v>
      </c>
      <c r="AH19" s="167" t="s">
        <v>23</v>
      </c>
      <c r="AI19" s="168"/>
      <c r="AJ19" s="3">
        <f ca="1">COUNTIFS(AH20:AH$100,"M",$C20:$C$100,$E19)+COUNTIFS(AH20:AH$100,"M",$D20:$D$100,$F19)</f>
        <v>0</v>
      </c>
      <c r="AK19" s="24" t="str">
        <f t="shared" si="6"/>
        <v>M1_A3_Mer_M</v>
      </c>
      <c r="AL19" s="25">
        <f ca="1">VLOOKUP(AK19,ConfTable2Plain!$A:$B,2,FALSE)</f>
        <v>1</v>
      </c>
      <c r="AM19" s="3">
        <f ca="1">COUNTIFS(AH20:AH$100,"P",$C20:$C$100,$E19)+COUNTIFS(AH20:AH$100,"P",$D20:$D$100,$F19)</f>
        <v>0</v>
      </c>
      <c r="AN19" s="24" t="str">
        <f t="shared" si="7"/>
        <v>M1_A3_Mer_P</v>
      </c>
      <c r="AO19" s="24">
        <f ca="1">VLOOKUP(AN19,ConfTable2Plain!$A:$B,2,FALSE)</f>
        <v>0</v>
      </c>
      <c r="AP19" s="167" t="s">
        <v>23</v>
      </c>
      <c r="AQ19" s="168"/>
      <c r="AR19" s="3">
        <f ca="1">COUNTIFS(AP20:AP$100,"M",$C20:$C$100,$E19)+COUNTIFS(AP20:AP$100,"M",$D20:$D$100,$F19)</f>
        <v>0</v>
      </c>
      <c r="AS19" s="24" t="str">
        <f t="shared" si="8"/>
        <v>M1_A3_Gio_M</v>
      </c>
      <c r="AT19" s="25">
        <f ca="1">VLOOKUP(AS19,ConfTable2Plain!$A:$B,2,FALSE)</f>
        <v>1</v>
      </c>
      <c r="AU19" s="3">
        <f ca="1">COUNTIFS(AP20:AP$100,"P",$C20:$C$100,$E19)+COUNTIFS(AP20:AP$100,"P",$D20:$D$100,$F19)</f>
        <v>0</v>
      </c>
      <c r="AV19" s="24" t="str">
        <f t="shared" si="9"/>
        <v>M1_A3_Gio_P</v>
      </c>
      <c r="AW19" s="24">
        <f ca="1">VLOOKUP(AV19,ConfTable2Plain!$A:$B,2,FALSE)</f>
        <v>0</v>
      </c>
      <c r="AX19" s="167" t="s">
        <v>23</v>
      </c>
      <c r="AY19" s="168"/>
      <c r="AZ19" s="3">
        <f ca="1">COUNTIFS(AX20:AX$100,"M",$C20:$C$100,$E19)+COUNTIFS(AX20:AX$100,"M",$D20:$D$100,$F19)</f>
        <v>0</v>
      </c>
      <c r="BA19" s="24" t="str">
        <f t="shared" si="10"/>
        <v>M1_A3_Ven_M</v>
      </c>
      <c r="BB19" s="25">
        <f ca="1">VLOOKUP(BA19,ConfTable2Plain!$A:$B,2,FALSE)</f>
        <v>1</v>
      </c>
      <c r="BC19" s="3">
        <f ca="1">COUNTIFS(AX20:AX$100,"P",$C20:$C$100,$E19)+COUNTIFS(AX20:AX$100,"P",$D20:$D$100,$F19)</f>
        <v>0</v>
      </c>
      <c r="BD19" s="24" t="str">
        <f t="shared" si="11"/>
        <v>M1_A3_Ven_P</v>
      </c>
      <c r="BE19" s="24">
        <f ca="1">VLOOKUP(BD19,ConfTable2Plain!$A:$B,2,FALSE)</f>
        <v>0</v>
      </c>
      <c r="BF19" s="167"/>
      <c r="BG19" s="168"/>
      <c r="BH19" s="3">
        <f ca="1">COUNTIFS(BF20:BF$100,"M",$C20:$C$100,$E19)+COUNTIFS(BF20:BF$100,"M",$D20:$D$100,$F19)</f>
        <v>0</v>
      </c>
      <c r="BI19" s="24" t="str">
        <f t="shared" si="12"/>
        <v>M1_A3_Sab_M</v>
      </c>
      <c r="BJ19" s="25">
        <f ca="1">VLOOKUP(BI19,ConfTable2Plain!$A:$B,2,FALSE)</f>
        <v>0</v>
      </c>
      <c r="BK19" s="3">
        <f ca="1">COUNTIFS(BF20:BF$100,"P",$C20:$C$100,$E19)+COUNTIFS(BF20:BF$100,"P",$D20:$D$100,$F19)</f>
        <v>0</v>
      </c>
      <c r="BL19" s="24" t="str">
        <f t="shared" si="13"/>
        <v>M1_A3_Sab_P</v>
      </c>
      <c r="BM19" s="24">
        <f ca="1">VLOOKUP(BL19,ConfTable2Plain!$A:$B,2,FALSE)</f>
        <v>0</v>
      </c>
      <c r="BN19" s="167"/>
      <c r="BO19" s="168"/>
      <c r="BP19" s="3">
        <f ca="1">COUNTIFS(BN20:BN$100,"M",$C20:$C$100,$E19)+COUNTIFS(BN20:BN$100,"M",$D20:$D$100,$F19)</f>
        <v>0</v>
      </c>
      <c r="BQ19" s="24" t="str">
        <f t="shared" si="14"/>
        <v>M1_A3_Dom_M</v>
      </c>
      <c r="BR19" s="25">
        <f ca="1">VLOOKUP(BQ19,ConfTable2Plain!$A:$B,2,FALSE)</f>
        <v>0</v>
      </c>
      <c r="BS19" s="3">
        <f ca="1">COUNTIFS(BN20:BN$100,"P",$C20:$C$100,$E19)+COUNTIFS(BN20:BN$100,"P",$D20:$D$100,$F19)</f>
        <v>0</v>
      </c>
      <c r="BT19" s="24" t="str">
        <f t="shared" si="15"/>
        <v>M1_A3_Dom_P</v>
      </c>
      <c r="BU19" s="24">
        <f ca="1">VLOOKUP(BT19,ConfTable2Plain!$A:$B,2,FALSE)</f>
        <v>0</v>
      </c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</row>
    <row r="20" spans="2:86" x14ac:dyDescent="0.2">
      <c r="B20" s="95" t="s">
        <v>48</v>
      </c>
      <c r="C20" s="24" t="str">
        <f t="shared" si="16"/>
        <v>M1</v>
      </c>
      <c r="D20" s="24" t="str">
        <f t="shared" si="34"/>
        <v>A3</v>
      </c>
      <c r="E20" s="2"/>
      <c r="F20" s="3"/>
      <c r="G20" s="89" t="s">
        <v>3</v>
      </c>
      <c r="H20" s="2">
        <f t="shared" ca="1" si="35"/>
        <v>5</v>
      </c>
      <c r="I20" s="3">
        <f t="shared" ca="1" si="36"/>
        <v>0</v>
      </c>
      <c r="J20" s="3">
        <f t="shared" ca="1" si="37"/>
        <v>5</v>
      </c>
      <c r="K20" s="4"/>
      <c r="L20" s="24">
        <f t="shared" ca="1" si="17"/>
        <v>5</v>
      </c>
      <c r="M20" s="3">
        <f t="shared" ca="1" si="0"/>
        <v>0</v>
      </c>
      <c r="N20" s="3">
        <f t="shared" ca="1" si="1"/>
        <v>5</v>
      </c>
      <c r="O20" s="81">
        <v>5</v>
      </c>
      <c r="P20" s="82">
        <v>5</v>
      </c>
      <c r="Q20" s="83">
        <v>5</v>
      </c>
      <c r="R20" s="169" t="s">
        <v>24</v>
      </c>
      <c r="S20" s="170"/>
      <c r="T20" s="3">
        <f ca="1">COUNTIFS(R21:R$100,"M",$C21:$C$100,$E20)+COUNTIFS(R21:R$100,"M",$D21:$D$100,$F20)</f>
        <v>0</v>
      </c>
      <c r="U20" s="24" t="str">
        <f t="shared" si="20"/>
        <v>M1_A3_Lun_M</v>
      </c>
      <c r="V20" s="25">
        <f ca="1">VLOOKUP(U20,ConfTable2Plain!$A:$B,2,FALSE)</f>
        <v>1</v>
      </c>
      <c r="W20" s="3">
        <f ca="1">COUNTIFS(R21:R$100,"P",$C21:$C$100,$E20)+COUNTIFS(R21:R$100,"P",$D21:$D$100,$F20)</f>
        <v>0</v>
      </c>
      <c r="X20" s="24" t="str">
        <f t="shared" si="21"/>
        <v>M1_A3_Lun_P</v>
      </c>
      <c r="Y20" s="24">
        <f ca="1">VLOOKUP(X20,ConfTable2Plain!$A:$B,2,FALSE)</f>
        <v>0</v>
      </c>
      <c r="Z20" s="169" t="s">
        <v>24</v>
      </c>
      <c r="AA20" s="170"/>
      <c r="AB20" s="3">
        <f ca="1">COUNTIFS(Z21:Z$100,"M",$C21:$C$100,$E20)+COUNTIFS(Z21:Z$100,"M",$D21:$D$100,$F20)</f>
        <v>0</v>
      </c>
      <c r="AC20" s="24" t="str">
        <f t="shared" si="4"/>
        <v>M1_A3_Mar_M</v>
      </c>
      <c r="AD20" s="25">
        <f ca="1">VLOOKUP(AC20,ConfTable2Plain!$A:$B,2,FALSE)</f>
        <v>1</v>
      </c>
      <c r="AE20" s="3">
        <f ca="1">COUNTIFS(Z21:Z$100,"P",$C21:$C$100,$E20)+COUNTIFS(Z21:Z$100,"P",$D21:$D$100,$F20)</f>
        <v>0</v>
      </c>
      <c r="AF20" s="24" t="str">
        <f t="shared" si="5"/>
        <v>M1_A3_Mar_P</v>
      </c>
      <c r="AG20" s="24">
        <f ca="1">VLOOKUP(AF20,ConfTable2Plain!$A:$B,2,FALSE)</f>
        <v>0</v>
      </c>
      <c r="AH20" s="169" t="s">
        <v>24</v>
      </c>
      <c r="AI20" s="170"/>
      <c r="AJ20" s="3">
        <f ca="1">COUNTIFS(AH21:AH$100,"M",$C21:$C$100,$E20)+COUNTIFS(AH21:AH$100,"M",$D21:$D$100,$F20)</f>
        <v>0</v>
      </c>
      <c r="AK20" s="24" t="str">
        <f t="shared" si="6"/>
        <v>M1_A3_Mer_M</v>
      </c>
      <c r="AL20" s="25">
        <f ca="1">VLOOKUP(AK20,ConfTable2Plain!$A:$B,2,FALSE)</f>
        <v>1</v>
      </c>
      <c r="AM20" s="3">
        <f ca="1">COUNTIFS(AH21:AH$100,"P",$C21:$C$100,$E20)+COUNTIFS(AH21:AH$100,"P",$D21:$D$100,$F20)</f>
        <v>0</v>
      </c>
      <c r="AN20" s="24" t="str">
        <f t="shared" si="7"/>
        <v>M1_A3_Mer_P</v>
      </c>
      <c r="AO20" s="24">
        <f ca="1">VLOOKUP(AN20,ConfTable2Plain!$A:$B,2,FALSE)</f>
        <v>0</v>
      </c>
      <c r="AP20" s="169" t="s">
        <v>24</v>
      </c>
      <c r="AQ20" s="170"/>
      <c r="AR20" s="3">
        <f ca="1">COUNTIFS(AP21:AP$100,"M",$C21:$C$100,$E20)+COUNTIFS(AP21:AP$100,"M",$D21:$D$100,$F20)</f>
        <v>0</v>
      </c>
      <c r="AS20" s="24" t="str">
        <f t="shared" si="8"/>
        <v>M1_A3_Gio_M</v>
      </c>
      <c r="AT20" s="25">
        <f ca="1">VLOOKUP(AS20,ConfTable2Plain!$A:$B,2,FALSE)</f>
        <v>1</v>
      </c>
      <c r="AU20" s="3">
        <f ca="1">COUNTIFS(AP21:AP$100,"P",$C21:$C$100,$E20)+COUNTIFS(AP21:AP$100,"P",$D21:$D$100,$F20)</f>
        <v>0</v>
      </c>
      <c r="AV20" s="24" t="str">
        <f t="shared" si="9"/>
        <v>M1_A3_Gio_P</v>
      </c>
      <c r="AW20" s="24">
        <f ca="1">VLOOKUP(AV20,ConfTable2Plain!$A:$B,2,FALSE)</f>
        <v>0</v>
      </c>
      <c r="AX20" s="169" t="s">
        <v>24</v>
      </c>
      <c r="AY20" s="170"/>
      <c r="AZ20" s="3">
        <f ca="1">COUNTIFS(AX21:AX$100,"M",$C21:$C$100,$E20)+COUNTIFS(AX21:AX$100,"M",$D21:$D$100,$F20)</f>
        <v>0</v>
      </c>
      <c r="BA20" s="24" t="str">
        <f t="shared" si="10"/>
        <v>M1_A3_Ven_M</v>
      </c>
      <c r="BB20" s="25">
        <f ca="1">VLOOKUP(BA20,ConfTable2Plain!$A:$B,2,FALSE)</f>
        <v>1</v>
      </c>
      <c r="BC20" s="3">
        <f ca="1">COUNTIFS(AX21:AX$100,"P",$C21:$C$100,$E20)+COUNTIFS(AX21:AX$100,"P",$D21:$D$100,$F20)</f>
        <v>0</v>
      </c>
      <c r="BD20" s="24" t="str">
        <f t="shared" si="11"/>
        <v>M1_A3_Ven_P</v>
      </c>
      <c r="BE20" s="24">
        <f ca="1">VLOOKUP(BD20,ConfTable2Plain!$A:$B,2,FALSE)</f>
        <v>0</v>
      </c>
      <c r="BF20" s="169"/>
      <c r="BG20" s="170"/>
      <c r="BH20" s="3">
        <f ca="1">COUNTIFS(BF21:BF$100,"M",$C21:$C$100,$E20)+COUNTIFS(BF21:BF$100,"M",$D21:$D$100,$F20)</f>
        <v>0</v>
      </c>
      <c r="BI20" s="24" t="str">
        <f t="shared" si="12"/>
        <v>M1_A3_Sab_M</v>
      </c>
      <c r="BJ20" s="25">
        <f ca="1">VLOOKUP(BI20,ConfTable2Plain!$A:$B,2,FALSE)</f>
        <v>0</v>
      </c>
      <c r="BK20" s="3">
        <f ca="1">COUNTIFS(BF21:BF$100,"P",$C21:$C$100,$E20)+COUNTIFS(BF21:BF$100,"P",$D21:$D$100,$F20)</f>
        <v>0</v>
      </c>
      <c r="BL20" s="24" t="str">
        <f t="shared" si="13"/>
        <v>M1_A3_Sab_P</v>
      </c>
      <c r="BM20" s="24">
        <f ca="1">VLOOKUP(BL20,ConfTable2Plain!$A:$B,2,FALSE)</f>
        <v>0</v>
      </c>
      <c r="BN20" s="169"/>
      <c r="BO20" s="170"/>
      <c r="BP20" s="3">
        <f ca="1">COUNTIFS(BN21:BN$100,"M",$C21:$C$100,$E20)+COUNTIFS(BN21:BN$100,"M",$D21:$D$100,$F20)</f>
        <v>0</v>
      </c>
      <c r="BQ20" s="24" t="str">
        <f t="shared" si="14"/>
        <v>M1_A3_Dom_M</v>
      </c>
      <c r="BR20" s="25">
        <f ca="1">VLOOKUP(BQ20,ConfTable2Plain!$A:$B,2,FALSE)</f>
        <v>0</v>
      </c>
      <c r="BS20" s="3">
        <f ca="1">COUNTIFS(BN21:BN$100,"P",$C21:$C$100,$E20)+COUNTIFS(BN21:BN$100,"P",$D21:$D$100,$F20)</f>
        <v>0</v>
      </c>
      <c r="BT20" s="24" t="str">
        <f t="shared" si="15"/>
        <v>M1_A3_Dom_P</v>
      </c>
      <c r="BU20" s="24">
        <f ca="1">VLOOKUP(BT20,ConfTable2Plain!$A:$B,2,FALSE)</f>
        <v>0</v>
      </c>
      <c r="BW20" s="153"/>
      <c r="BX20" s="153"/>
      <c r="BY20" s="153"/>
      <c r="BZ20" s="153"/>
      <c r="CA20" s="153"/>
      <c r="CB20" s="153"/>
      <c r="CC20" s="153"/>
      <c r="CD20" s="153"/>
      <c r="CE20" s="153"/>
      <c r="CF20" s="153"/>
      <c r="CG20" s="153"/>
      <c r="CH20" s="153"/>
    </row>
    <row r="21" spans="2:86" ht="13.15" thickBot="1" x14ac:dyDescent="0.25">
      <c r="B21" s="96" t="s">
        <v>48</v>
      </c>
      <c r="C21" s="24" t="str">
        <f t="shared" si="16"/>
        <v>M1</v>
      </c>
      <c r="D21" s="24" t="str">
        <f t="shared" si="34"/>
        <v>A3</v>
      </c>
      <c r="E21" s="5"/>
      <c r="F21" s="6"/>
      <c r="G21" s="90" t="s">
        <v>4</v>
      </c>
      <c r="H21" s="5">
        <f t="shared" ca="1" si="35"/>
        <v>5</v>
      </c>
      <c r="I21" s="6">
        <f t="shared" ca="1" si="36"/>
        <v>0</v>
      </c>
      <c r="J21" s="6">
        <f t="shared" ca="1" si="37"/>
        <v>5</v>
      </c>
      <c r="K21" s="7"/>
      <c r="L21" s="24">
        <f t="shared" ca="1" si="17"/>
        <v>5</v>
      </c>
      <c r="M21" s="3">
        <f t="shared" ca="1" si="0"/>
        <v>0</v>
      </c>
      <c r="N21" s="3">
        <f t="shared" ca="1" si="1"/>
        <v>5</v>
      </c>
      <c r="O21" s="84">
        <v>5</v>
      </c>
      <c r="P21" s="85">
        <v>5</v>
      </c>
      <c r="Q21" s="86">
        <v>5</v>
      </c>
      <c r="R21" s="161" t="s">
        <v>24</v>
      </c>
      <c r="S21" s="162"/>
      <c r="T21" s="3">
        <f ca="1">COUNTIFS(R22:R$100,"M",$C22:$C$100,$E21)+COUNTIFS(R22:R$100,"M",$D22:$D$100,$F21)</f>
        <v>0</v>
      </c>
      <c r="U21" s="24" t="str">
        <f t="shared" si="20"/>
        <v>M1_A3_Lun_M</v>
      </c>
      <c r="V21" s="25">
        <f ca="1">VLOOKUP(U21,ConfTable2Plain!$A:$B,2,FALSE)</f>
        <v>1</v>
      </c>
      <c r="W21" s="3">
        <f ca="1">COUNTIFS(R22:R$100,"P",$C22:$C$100,$E21)+COUNTIFS(R22:R$100,"P",$D22:$D$100,$F21)</f>
        <v>0</v>
      </c>
      <c r="X21" s="24" t="str">
        <f t="shared" si="21"/>
        <v>M1_A3_Lun_P</v>
      </c>
      <c r="Y21" s="24">
        <f ca="1">VLOOKUP(X21,ConfTable2Plain!$A:$B,2,FALSE)</f>
        <v>0</v>
      </c>
      <c r="Z21" s="161" t="s">
        <v>24</v>
      </c>
      <c r="AA21" s="162"/>
      <c r="AB21" s="3">
        <f ca="1">COUNTIFS(Z22:Z$100,"M",$C22:$C$100,$E21)+COUNTIFS(Z22:Z$100,"M",$D22:$D$100,$F21)</f>
        <v>0</v>
      </c>
      <c r="AC21" s="24" t="str">
        <f t="shared" si="4"/>
        <v>M1_A3_Mar_M</v>
      </c>
      <c r="AD21" s="25">
        <f ca="1">VLOOKUP(AC21,ConfTable2Plain!$A:$B,2,FALSE)</f>
        <v>1</v>
      </c>
      <c r="AE21" s="3">
        <f ca="1">COUNTIFS(Z22:Z$100,"P",$C22:$C$100,$E21)+COUNTIFS(Z22:Z$100,"P",$D22:$D$100,$F21)</f>
        <v>0</v>
      </c>
      <c r="AF21" s="24" t="str">
        <f t="shared" si="5"/>
        <v>M1_A3_Mar_P</v>
      </c>
      <c r="AG21" s="24">
        <f ca="1">VLOOKUP(AF21,ConfTable2Plain!$A:$B,2,FALSE)</f>
        <v>0</v>
      </c>
      <c r="AH21" s="161" t="s">
        <v>24</v>
      </c>
      <c r="AI21" s="162"/>
      <c r="AJ21" s="3">
        <f ca="1">COUNTIFS(AH22:AH$100,"M",$C22:$C$100,$E21)+COUNTIFS(AH22:AH$100,"M",$D22:$D$100,$F21)</f>
        <v>0</v>
      </c>
      <c r="AK21" s="24" t="str">
        <f t="shared" si="6"/>
        <v>M1_A3_Mer_M</v>
      </c>
      <c r="AL21" s="25">
        <f ca="1">VLOOKUP(AK21,ConfTable2Plain!$A:$B,2,FALSE)</f>
        <v>1</v>
      </c>
      <c r="AM21" s="3">
        <f ca="1">COUNTIFS(AH22:AH$100,"P",$C22:$C$100,$E21)+COUNTIFS(AH22:AH$100,"P",$D22:$D$100,$F21)</f>
        <v>0</v>
      </c>
      <c r="AN21" s="24" t="str">
        <f t="shared" si="7"/>
        <v>M1_A3_Mer_P</v>
      </c>
      <c r="AO21" s="24">
        <f ca="1">VLOOKUP(AN21,ConfTable2Plain!$A:$B,2,FALSE)</f>
        <v>0</v>
      </c>
      <c r="AP21" s="161" t="s">
        <v>24</v>
      </c>
      <c r="AQ21" s="162"/>
      <c r="AR21" s="3">
        <f ca="1">COUNTIFS(AP22:AP$100,"M",$C22:$C$100,$E21)+COUNTIFS(AP22:AP$100,"M",$D22:$D$100,$F21)</f>
        <v>0</v>
      </c>
      <c r="AS21" s="24" t="str">
        <f t="shared" si="8"/>
        <v>M1_A3_Gio_M</v>
      </c>
      <c r="AT21" s="25">
        <f ca="1">VLOOKUP(AS21,ConfTable2Plain!$A:$B,2,FALSE)</f>
        <v>1</v>
      </c>
      <c r="AU21" s="3">
        <f ca="1">COUNTIFS(AP22:AP$100,"P",$C22:$C$100,$E21)+COUNTIFS(AP22:AP$100,"P",$D22:$D$100,$F21)</f>
        <v>0</v>
      </c>
      <c r="AV21" s="24" t="str">
        <f t="shared" si="9"/>
        <v>M1_A3_Gio_P</v>
      </c>
      <c r="AW21" s="24">
        <f ca="1">VLOOKUP(AV21,ConfTable2Plain!$A:$B,2,FALSE)</f>
        <v>0</v>
      </c>
      <c r="AX21" s="161" t="s">
        <v>24</v>
      </c>
      <c r="AY21" s="162"/>
      <c r="AZ21" s="3">
        <f ca="1">COUNTIFS(AX22:AX$100,"M",$C22:$C$100,$E21)+COUNTIFS(AX22:AX$100,"M",$D22:$D$100,$F21)</f>
        <v>0</v>
      </c>
      <c r="BA21" s="24" t="str">
        <f t="shared" si="10"/>
        <v>M1_A3_Ven_M</v>
      </c>
      <c r="BB21" s="25">
        <f ca="1">VLOOKUP(BA21,ConfTable2Plain!$A:$B,2,FALSE)</f>
        <v>1</v>
      </c>
      <c r="BC21" s="3">
        <f ca="1">COUNTIFS(AX22:AX$100,"P",$C22:$C$100,$E21)+COUNTIFS(AX22:AX$100,"P",$D22:$D$100,$F21)</f>
        <v>0</v>
      </c>
      <c r="BD21" s="24" t="str">
        <f t="shared" si="11"/>
        <v>M1_A3_Ven_P</v>
      </c>
      <c r="BE21" s="24">
        <f ca="1">VLOOKUP(BD21,ConfTable2Plain!$A:$B,2,FALSE)</f>
        <v>0</v>
      </c>
      <c r="BF21" s="161"/>
      <c r="BG21" s="162"/>
      <c r="BH21" s="3">
        <f ca="1">COUNTIFS(BF22:BF$100,"M",$C22:$C$100,$E21)+COUNTIFS(BF22:BF$100,"M",$D22:$D$100,$F21)</f>
        <v>0</v>
      </c>
      <c r="BI21" s="24" t="str">
        <f t="shared" si="12"/>
        <v>M1_A3_Sab_M</v>
      </c>
      <c r="BJ21" s="25">
        <f ca="1">VLOOKUP(BI21,ConfTable2Plain!$A:$B,2,FALSE)</f>
        <v>0</v>
      </c>
      <c r="BK21" s="3">
        <f ca="1">COUNTIFS(BF22:BF$100,"P",$C22:$C$100,$E21)+COUNTIFS(BF22:BF$100,"P",$D22:$D$100,$F21)</f>
        <v>0</v>
      </c>
      <c r="BL21" s="24" t="str">
        <f t="shared" si="13"/>
        <v>M1_A3_Sab_P</v>
      </c>
      <c r="BM21" s="24">
        <f ca="1">VLOOKUP(BL21,ConfTable2Plain!$A:$B,2,FALSE)</f>
        <v>0</v>
      </c>
      <c r="BN21" s="161"/>
      <c r="BO21" s="162"/>
      <c r="BP21" s="3">
        <f ca="1">COUNTIFS(BN22:BN$100,"M",$C22:$C$100,$E21)+COUNTIFS(BN22:BN$100,"M",$D22:$D$100,$F21)</f>
        <v>0</v>
      </c>
      <c r="BQ21" s="24" t="str">
        <f t="shared" si="14"/>
        <v>M1_A3_Dom_M</v>
      </c>
      <c r="BR21" s="25">
        <f ca="1">VLOOKUP(BQ21,ConfTable2Plain!$A:$B,2,FALSE)</f>
        <v>0</v>
      </c>
      <c r="BS21" s="3">
        <f ca="1">COUNTIFS(BN22:BN$100,"P",$C22:$C$100,$E21)+COUNTIFS(BN22:BN$100,"P",$D22:$D$100,$F21)</f>
        <v>0</v>
      </c>
      <c r="BT21" s="24" t="str">
        <f t="shared" si="15"/>
        <v>M1_A3_Dom_P</v>
      </c>
      <c r="BU21" s="24">
        <f ca="1">VLOOKUP(BT21,ConfTable2Plain!$A:$B,2,FALSE)</f>
        <v>0</v>
      </c>
      <c r="BW21" s="153"/>
      <c r="BX21" s="153"/>
      <c r="BY21" s="153"/>
      <c r="BZ21" s="153"/>
      <c r="CA21" s="153"/>
      <c r="CB21" s="153"/>
      <c r="CC21" s="153"/>
      <c r="CD21" s="153"/>
      <c r="CE21" s="153"/>
      <c r="CF21" s="153"/>
      <c r="CG21" s="153"/>
      <c r="CH21" s="153"/>
    </row>
    <row r="22" spans="2:86" ht="13.15" hidden="1" customHeight="1" thickBot="1" x14ac:dyDescent="0.25">
      <c r="B22" s="61" t="s">
        <v>50</v>
      </c>
      <c r="C22" s="42" t="str">
        <f t="shared" si="16"/>
        <v>M1</v>
      </c>
      <c r="D22" s="29" t="str">
        <f t="shared" si="34"/>
        <v>A3</v>
      </c>
      <c r="E22" s="14"/>
      <c r="F22" s="15"/>
      <c r="G22" s="15" t="s">
        <v>5</v>
      </c>
      <c r="H22" s="14">
        <f t="shared" ca="1" si="35"/>
        <v>0</v>
      </c>
      <c r="I22" s="15">
        <f t="shared" ca="1" si="36"/>
        <v>0</v>
      </c>
      <c r="J22" s="15">
        <f t="shared" ca="1" si="37"/>
        <v>0</v>
      </c>
      <c r="K22" s="16"/>
      <c r="L22" s="26">
        <f t="shared" ca="1" si="17"/>
        <v>0</v>
      </c>
      <c r="M22" s="15">
        <f t="shared" ca="1" si="0"/>
        <v>0</v>
      </c>
      <c r="N22" s="65">
        <f t="shared" ca="1" si="1"/>
        <v>0</v>
      </c>
      <c r="O22" s="15"/>
      <c r="P22" s="15"/>
      <c r="Q22" s="16"/>
      <c r="R22" s="163"/>
      <c r="S22" s="164"/>
      <c r="T22" s="15">
        <f ca="1">COUNTIFS(R23:R$100,"M",$C23:$C$100,$E22)+COUNTIFS(R23:R$100,"M",$D23:$D$100,$F22)</f>
        <v>0</v>
      </c>
      <c r="U22" s="26" t="str">
        <f t="shared" si="20"/>
        <v>M1_A3_Lun_M</v>
      </c>
      <c r="V22" s="27">
        <f ca="1">VLOOKUP(U22,ConfTable2Plain!$A:$B,2,FALSE)</f>
        <v>1</v>
      </c>
      <c r="W22" s="15">
        <f ca="1">COUNTIFS(R23:R$100,"P",$C23:$C$100,$E22)+COUNTIFS(R23:R$100,"P",$D23:$D$100,$F22)</f>
        <v>0</v>
      </c>
      <c r="X22" s="26" t="str">
        <f t="shared" si="21"/>
        <v>M1_A3_Lun_P</v>
      </c>
      <c r="Y22" s="64">
        <f ca="1">VLOOKUP(X22,ConfTable2Plain!$A:$B,2,FALSE)</f>
        <v>0</v>
      </c>
      <c r="Z22" s="163"/>
      <c r="AA22" s="164"/>
      <c r="AB22" s="15">
        <f ca="1">COUNTIFS(Z23:Z$100,"M",$C23:$C$100,$E22)+COUNTIFS(Z23:Z$100,"M",$D23:$D$100,$F22)</f>
        <v>0</v>
      </c>
      <c r="AC22" s="26" t="str">
        <f t="shared" si="4"/>
        <v>M1_A3_Mar_M</v>
      </c>
      <c r="AD22" s="27">
        <f ca="1">VLOOKUP(AC22,ConfTable2Plain!$A:$B,2,FALSE)</f>
        <v>1</v>
      </c>
      <c r="AE22" s="15">
        <f ca="1">COUNTIFS(Z23:Z$100,"P",$C23:$C$100,$E22)+COUNTIFS(Z23:Z$100,"P",$D23:$D$100,$F22)</f>
        <v>0</v>
      </c>
      <c r="AF22" s="26" t="str">
        <f t="shared" si="5"/>
        <v>M1_A3_Mar_P</v>
      </c>
      <c r="AG22" s="64">
        <f ca="1">VLOOKUP(AF22,ConfTable2Plain!$A:$B,2,FALSE)</f>
        <v>0</v>
      </c>
      <c r="AH22" s="163"/>
      <c r="AI22" s="164"/>
      <c r="AJ22" s="15">
        <f ca="1">COUNTIFS(AH23:AH$100,"M",$C23:$C$100,$E22)+COUNTIFS(AH23:AH$100,"M",$D23:$D$100,$F22)</f>
        <v>0</v>
      </c>
      <c r="AK22" s="26" t="str">
        <f t="shared" si="6"/>
        <v>M1_A3_Mer_M</v>
      </c>
      <c r="AL22" s="27">
        <f ca="1">VLOOKUP(AK22,ConfTable2Plain!$A:$B,2,FALSE)</f>
        <v>1</v>
      </c>
      <c r="AM22" s="15">
        <f ca="1">COUNTIFS(AH23:AH$100,"P",$C23:$C$100,$E22)+COUNTIFS(AH23:AH$100,"P",$D23:$D$100,$F22)</f>
        <v>0</v>
      </c>
      <c r="AN22" s="26" t="str">
        <f t="shared" si="7"/>
        <v>M1_A3_Mer_P</v>
      </c>
      <c r="AO22" s="64">
        <f ca="1">VLOOKUP(AN22,ConfTable2Plain!$A:$B,2,FALSE)</f>
        <v>0</v>
      </c>
      <c r="AP22" s="163"/>
      <c r="AQ22" s="164"/>
      <c r="AR22" s="15">
        <f ca="1">COUNTIFS(AP23:AP$100,"M",$C23:$C$100,$E22)+COUNTIFS(AP23:AP$100,"M",$D23:$D$100,$F22)</f>
        <v>0</v>
      </c>
      <c r="AS22" s="26" t="str">
        <f t="shared" si="8"/>
        <v>M1_A3_Gio_M</v>
      </c>
      <c r="AT22" s="27">
        <f ca="1">VLOOKUP(AS22,ConfTable2Plain!$A:$B,2,FALSE)</f>
        <v>1</v>
      </c>
      <c r="AU22" s="15">
        <f ca="1">COUNTIFS(AP23:AP$100,"P",$C23:$C$100,$E22)+COUNTIFS(AP23:AP$100,"P",$D23:$D$100,$F22)</f>
        <v>0</v>
      </c>
      <c r="AV22" s="26" t="str">
        <f t="shared" si="9"/>
        <v>M1_A3_Gio_P</v>
      </c>
      <c r="AW22" s="64">
        <f ca="1">VLOOKUP(AV22,ConfTable2Plain!$A:$B,2,FALSE)</f>
        <v>0</v>
      </c>
      <c r="AX22" s="163"/>
      <c r="AY22" s="164"/>
      <c r="AZ22" s="15">
        <f ca="1">COUNTIFS(AX23:AX$100,"M",$C23:$C$100,$E22)+COUNTIFS(AX23:AX$100,"M",$D23:$D$100,$F22)</f>
        <v>0</v>
      </c>
      <c r="BA22" s="26" t="str">
        <f t="shared" si="10"/>
        <v>M1_A3_Ven_M</v>
      </c>
      <c r="BB22" s="27">
        <f ca="1">VLOOKUP(BA22,ConfTable2Plain!$A:$B,2,FALSE)</f>
        <v>1</v>
      </c>
      <c r="BC22" s="15">
        <f ca="1">COUNTIFS(AX23:AX$100,"P",$C23:$C$100,$E22)+COUNTIFS(AX23:AX$100,"P",$D23:$D$100,$F22)</f>
        <v>0</v>
      </c>
      <c r="BD22" s="26" t="str">
        <f t="shared" si="11"/>
        <v>M1_A3_Ven_P</v>
      </c>
      <c r="BE22" s="64">
        <f ca="1">VLOOKUP(BD22,ConfTable2Plain!$A:$B,2,FALSE)</f>
        <v>0</v>
      </c>
      <c r="BF22" s="163"/>
      <c r="BG22" s="164"/>
      <c r="BH22" s="15">
        <f ca="1">COUNTIFS(BF23:BF$100,"M",$C23:$C$100,$E22)+COUNTIFS(BF23:BF$100,"M",$D23:$D$100,$F22)</f>
        <v>0</v>
      </c>
      <c r="BI22" s="26" t="str">
        <f t="shared" si="12"/>
        <v>M1_A3_Sab_M</v>
      </c>
      <c r="BJ22" s="27">
        <f ca="1">VLOOKUP(BI22,ConfTable2Plain!$A:$B,2,FALSE)</f>
        <v>0</v>
      </c>
      <c r="BK22" s="15">
        <f ca="1">COUNTIFS(BF23:BF$100,"P",$C23:$C$100,$E22)+COUNTIFS(BF23:BF$100,"P",$D23:$D$100,$F22)</f>
        <v>0</v>
      </c>
      <c r="BL22" s="26" t="str">
        <f t="shared" si="13"/>
        <v>M1_A3_Sab_P</v>
      </c>
      <c r="BM22" s="64">
        <f ca="1">VLOOKUP(BL22,ConfTable2Plain!$A:$B,2,FALSE)</f>
        <v>0</v>
      </c>
      <c r="BN22" s="163"/>
      <c r="BO22" s="164"/>
      <c r="BP22" s="15">
        <f ca="1">COUNTIFS(BN23:BN$100,"M",$C23:$C$100,$E22)+COUNTIFS(BN23:BN$100,"M",$D23:$D$100,$F22)</f>
        <v>0</v>
      </c>
      <c r="BQ22" s="26" t="str">
        <f t="shared" si="14"/>
        <v>M1_A3_Dom_M</v>
      </c>
      <c r="BR22" s="27">
        <f ca="1">VLOOKUP(BQ22,ConfTable2Plain!$A:$B,2,FALSE)</f>
        <v>0</v>
      </c>
      <c r="BS22" s="15">
        <f ca="1">COUNTIFS(BN23:BN$100,"P",$C23:$C$100,$E22)+COUNTIFS(BN23:BN$100,"P",$D23:$D$100,$F22)</f>
        <v>0</v>
      </c>
      <c r="BT22" s="26" t="str">
        <f t="shared" si="15"/>
        <v>M1_A3_Dom_P</v>
      </c>
      <c r="BU22" s="64">
        <f ca="1">VLOOKUP(BT22,ConfTable2Plain!$A:$B,2,FALSE)</f>
        <v>0</v>
      </c>
      <c r="BW22" s="154"/>
      <c r="BX22" s="154"/>
      <c r="BY22" s="154"/>
      <c r="BZ22" s="154"/>
      <c r="CA22" s="154"/>
      <c r="CB22" s="154"/>
      <c r="CC22" s="154"/>
      <c r="CD22" s="154"/>
      <c r="CE22" s="154"/>
      <c r="CF22" s="154"/>
      <c r="CG22" s="154"/>
      <c r="CH22" s="154"/>
    </row>
    <row r="23" spans="2:86" ht="13.15" hidden="1" customHeight="1" thickBot="1" x14ac:dyDescent="0.25">
      <c r="B23" s="61" t="s">
        <v>50</v>
      </c>
      <c r="C23" s="42" t="str">
        <f t="shared" si="16"/>
        <v>M1</v>
      </c>
      <c r="D23" s="29" t="str">
        <f t="shared" si="34"/>
        <v>A4</v>
      </c>
      <c r="E23" s="14"/>
      <c r="F23" s="15" t="s">
        <v>43</v>
      </c>
      <c r="G23" s="15"/>
      <c r="H23" s="14"/>
      <c r="I23" s="15"/>
      <c r="J23" s="15"/>
      <c r="K23" s="16"/>
      <c r="L23" s="26">
        <f t="shared" ca="1" si="17"/>
        <v>0</v>
      </c>
      <c r="M23" s="15">
        <f t="shared" ca="1" si="0"/>
        <v>0</v>
      </c>
      <c r="N23" s="65">
        <f t="shared" ca="1" si="1"/>
        <v>0</v>
      </c>
      <c r="O23" s="15"/>
      <c r="P23" s="15"/>
      <c r="Q23" s="16"/>
      <c r="R23" s="70">
        <f t="shared" ca="1" si="18"/>
        <v>0</v>
      </c>
      <c r="S23" s="16">
        <f t="shared" ca="1" si="19"/>
        <v>0</v>
      </c>
      <c r="T23" s="15">
        <f ca="1">COUNTIFS(R24:R$100,"M",$C24:$C$100,$E23)+COUNTIFS(R24:R$100,"M",$D24:$D$100,$F23)</f>
        <v>0</v>
      </c>
      <c r="U23" s="26" t="str">
        <f t="shared" si="20"/>
        <v>M1_A4_Lun_M</v>
      </c>
      <c r="V23" s="27">
        <f ca="1">VLOOKUP(U23,ConfTable2Plain!$A:$B,2,FALSE)</f>
        <v>0</v>
      </c>
      <c r="W23" s="15">
        <f ca="1">COUNTIFS(R24:R$100,"P",$C24:$C$100,$E23)+COUNTIFS(R24:R$100,"P",$D24:$D$100,$F23)</f>
        <v>0</v>
      </c>
      <c r="X23" s="26" t="str">
        <f t="shared" si="21"/>
        <v>M1_A4_Lun_P</v>
      </c>
      <c r="Y23" s="64">
        <f ca="1">VLOOKUP(X23,ConfTable2Plain!$A:$B,2,FALSE)</f>
        <v>0</v>
      </c>
      <c r="Z23" s="70">
        <f t="shared" ref="Z23" ca="1" si="62">IF(AB23&lt;AD23,AB23&amp;"/"&amp;AD23&amp;"_E",AB23)</f>
        <v>0</v>
      </c>
      <c r="AA23" s="16">
        <f t="shared" ref="AA23" ca="1" si="63">IF(AE23&lt;AG23,AE23&amp;"/"&amp;AG23&amp;"_E",AE23)</f>
        <v>0</v>
      </c>
      <c r="AB23" s="15">
        <f ca="1">COUNTIFS(Z24:Z$100,"M",$C24:$C$100,$E23)+COUNTIFS(Z24:Z$100,"M",$D24:$D$100,$F23)</f>
        <v>0</v>
      </c>
      <c r="AC23" s="26" t="str">
        <f t="shared" si="4"/>
        <v>M1_A4_Mar_M</v>
      </c>
      <c r="AD23" s="27">
        <f ca="1">VLOOKUP(AC23,ConfTable2Plain!$A:$B,2,FALSE)</f>
        <v>0</v>
      </c>
      <c r="AE23" s="15">
        <f ca="1">COUNTIFS(Z24:Z$100,"P",$C24:$C$100,$E23)+COUNTIFS(Z24:Z$100,"P",$D24:$D$100,$F23)</f>
        <v>0</v>
      </c>
      <c r="AF23" s="26" t="str">
        <f t="shared" si="5"/>
        <v>M1_A4_Mar_P</v>
      </c>
      <c r="AG23" s="64">
        <f ca="1">VLOOKUP(AF23,ConfTable2Plain!$A:$B,2,FALSE)</f>
        <v>0</v>
      </c>
      <c r="AH23" s="70">
        <f t="shared" ref="AH23" ca="1" si="64">IF(AJ23&lt;AL23,AJ23&amp;"/"&amp;AL23&amp;"_E",AJ23)</f>
        <v>0</v>
      </c>
      <c r="AI23" s="16">
        <f t="shared" ref="AI23" ca="1" si="65">IF(AM23&lt;AO23,AM23&amp;"/"&amp;AO23&amp;"_E",AM23)</f>
        <v>0</v>
      </c>
      <c r="AJ23" s="15">
        <f ca="1">COUNTIFS(AH24:AH$100,"M",$C24:$C$100,$E23)+COUNTIFS(AH24:AH$100,"M",$D24:$D$100,$F23)</f>
        <v>0</v>
      </c>
      <c r="AK23" s="26" t="str">
        <f t="shared" si="6"/>
        <v>M1_A4_Mer_M</v>
      </c>
      <c r="AL23" s="27">
        <f ca="1">VLOOKUP(AK23,ConfTable2Plain!$A:$B,2,FALSE)</f>
        <v>0</v>
      </c>
      <c r="AM23" s="15">
        <f ca="1">COUNTIFS(AH24:AH$100,"P",$C24:$C$100,$E23)+COUNTIFS(AH24:AH$100,"P",$D24:$D$100,$F23)</f>
        <v>0</v>
      </c>
      <c r="AN23" s="26" t="str">
        <f t="shared" si="7"/>
        <v>M1_A4_Mer_P</v>
      </c>
      <c r="AO23" s="64">
        <f ca="1">VLOOKUP(AN23,ConfTable2Plain!$A:$B,2,FALSE)</f>
        <v>0</v>
      </c>
      <c r="AP23" s="70">
        <f t="shared" ref="AP23" ca="1" si="66">IF(AR23&lt;AT23,AR23&amp;"/"&amp;AT23&amp;"_E",AR23)</f>
        <v>0</v>
      </c>
      <c r="AQ23" s="16">
        <f t="shared" ref="AQ23" ca="1" si="67">IF(AU23&lt;AW23,AU23&amp;"/"&amp;AW23&amp;"_E",AU23)</f>
        <v>0</v>
      </c>
      <c r="AR23" s="15">
        <f ca="1">COUNTIFS(AP24:AP$100,"M",$C24:$C$100,$E23)+COUNTIFS(AP24:AP$100,"M",$D24:$D$100,$F23)</f>
        <v>0</v>
      </c>
      <c r="AS23" s="26" t="str">
        <f t="shared" si="8"/>
        <v>M1_A4_Gio_M</v>
      </c>
      <c r="AT23" s="27">
        <f ca="1">VLOOKUP(AS23,ConfTable2Plain!$A:$B,2,FALSE)</f>
        <v>0</v>
      </c>
      <c r="AU23" s="15">
        <f ca="1">COUNTIFS(AP24:AP$100,"P",$C24:$C$100,$E23)+COUNTIFS(AP24:AP$100,"P",$D24:$D$100,$F23)</f>
        <v>0</v>
      </c>
      <c r="AV23" s="26" t="str">
        <f t="shared" si="9"/>
        <v>M1_A4_Gio_P</v>
      </c>
      <c r="AW23" s="64">
        <f ca="1">VLOOKUP(AV23,ConfTable2Plain!$A:$B,2,FALSE)</f>
        <v>0</v>
      </c>
      <c r="AX23" s="70">
        <f t="shared" ref="AX23" ca="1" si="68">IF(AZ23&lt;BB23,AZ23&amp;"/"&amp;BB23&amp;"_E",AZ23)</f>
        <v>0</v>
      </c>
      <c r="AY23" s="16">
        <f t="shared" ref="AY23" ca="1" si="69">IF(BC23&lt;BE23,BC23&amp;"/"&amp;BE23&amp;"_E",BC23)</f>
        <v>0</v>
      </c>
      <c r="AZ23" s="15">
        <f ca="1">COUNTIFS(AX24:AX$100,"M",$C24:$C$100,$E23)+COUNTIFS(AX24:AX$100,"M",$D24:$D$100,$F23)</f>
        <v>0</v>
      </c>
      <c r="BA23" s="26" t="str">
        <f t="shared" si="10"/>
        <v>M1_A4_Ven_M</v>
      </c>
      <c r="BB23" s="27">
        <f ca="1">VLOOKUP(BA23,ConfTable2Plain!$A:$B,2,FALSE)</f>
        <v>0</v>
      </c>
      <c r="BC23" s="15">
        <f ca="1">COUNTIFS(AX24:AX$100,"P",$C24:$C$100,$E23)+COUNTIFS(AX24:AX$100,"P",$D24:$D$100,$F23)</f>
        <v>0</v>
      </c>
      <c r="BD23" s="26" t="str">
        <f t="shared" si="11"/>
        <v>M1_A4_Ven_P</v>
      </c>
      <c r="BE23" s="64">
        <f ca="1">VLOOKUP(BD23,ConfTable2Plain!$A:$B,2,FALSE)</f>
        <v>0</v>
      </c>
      <c r="BF23" s="70">
        <f t="shared" ref="BF23" ca="1" si="70">IF(BH23&lt;BJ23,BH23&amp;"/"&amp;BJ23&amp;"_E",BH23)</f>
        <v>0</v>
      </c>
      <c r="BG23" s="16">
        <f t="shared" ref="BG23" ca="1" si="71">IF(BK23&lt;BM23,BK23&amp;"/"&amp;BM23&amp;"_E",BK23)</f>
        <v>0</v>
      </c>
      <c r="BH23" s="15">
        <f ca="1">COUNTIFS(BF24:BF$100,"M",$C24:$C$100,$E23)+COUNTIFS(BF24:BF$100,"M",$D24:$D$100,$F23)</f>
        <v>0</v>
      </c>
      <c r="BI23" s="26" t="str">
        <f t="shared" si="12"/>
        <v>M1_A4_Sab_M</v>
      </c>
      <c r="BJ23" s="27">
        <f ca="1">VLOOKUP(BI23,ConfTable2Plain!$A:$B,2,FALSE)</f>
        <v>0</v>
      </c>
      <c r="BK23" s="15">
        <f ca="1">COUNTIFS(BF24:BF$100,"P",$C24:$C$100,$E23)+COUNTIFS(BF24:BF$100,"P",$D24:$D$100,$F23)</f>
        <v>0</v>
      </c>
      <c r="BL23" s="26" t="str">
        <f t="shared" si="13"/>
        <v>M1_A4_Sab_P</v>
      </c>
      <c r="BM23" s="64">
        <f ca="1">VLOOKUP(BL23,ConfTable2Plain!$A:$B,2,FALSE)</f>
        <v>0</v>
      </c>
      <c r="BN23" s="70">
        <f t="shared" ref="BN23" ca="1" si="72">IF(BP23&lt;BR23,BP23&amp;"/"&amp;BR23&amp;"_E",BP23)</f>
        <v>0</v>
      </c>
      <c r="BO23" s="16">
        <f t="shared" ref="BO23" ca="1" si="73">IF(BS23&lt;BU23,BS23&amp;"/"&amp;BU23&amp;"_E",BS23)</f>
        <v>0</v>
      </c>
      <c r="BP23" s="15">
        <f ca="1">COUNTIFS(BN24:BN$100,"M",$C24:$C$100,$E23)+COUNTIFS(BN24:BN$100,"M",$D24:$D$100,$F23)</f>
        <v>0</v>
      </c>
      <c r="BQ23" s="26" t="str">
        <f t="shared" si="14"/>
        <v>M1_A4_Dom_M</v>
      </c>
      <c r="BR23" s="27">
        <f ca="1">VLOOKUP(BQ23,ConfTable2Plain!$A:$B,2,FALSE)</f>
        <v>0</v>
      </c>
      <c r="BS23" s="15">
        <f ca="1">COUNTIFS(BN24:BN$100,"P",$C24:$C$100,$E23)+COUNTIFS(BN24:BN$100,"P",$D24:$D$100,$F23)</f>
        <v>0</v>
      </c>
      <c r="BT23" s="26" t="str">
        <f t="shared" si="15"/>
        <v>M1_A4_Dom_P</v>
      </c>
      <c r="BU23" s="64">
        <f ca="1">VLOOKUP(BT23,ConfTable2Plain!$A:$B,2,FALSE)</f>
        <v>0</v>
      </c>
      <c r="BW23" s="154"/>
      <c r="BX23" s="154"/>
      <c r="BY23" s="154"/>
      <c r="BZ23" s="154"/>
      <c r="CA23" s="154"/>
      <c r="CB23" s="154"/>
      <c r="CC23" s="154"/>
      <c r="CD23" s="154"/>
      <c r="CE23" s="154"/>
      <c r="CF23" s="154"/>
      <c r="CG23" s="154"/>
      <c r="CH23" s="154"/>
    </row>
    <row r="24" spans="2:86" ht="13.15" hidden="1" customHeight="1" thickBot="1" x14ac:dyDescent="0.25">
      <c r="B24" s="61" t="s">
        <v>50</v>
      </c>
      <c r="C24" s="42" t="str">
        <f t="shared" si="16"/>
        <v>M1</v>
      </c>
      <c r="D24" s="29" t="str">
        <f t="shared" si="34"/>
        <v>A4</v>
      </c>
      <c r="E24" s="2"/>
      <c r="F24" s="3"/>
      <c r="G24" s="3" t="s">
        <v>2</v>
      </c>
      <c r="H24" s="2">
        <f t="shared" ca="1" si="35"/>
        <v>0</v>
      </c>
      <c r="I24" s="3">
        <f t="shared" ca="1" si="36"/>
        <v>0</v>
      </c>
      <c r="J24" s="3">
        <f t="shared" ca="1" si="37"/>
        <v>0</v>
      </c>
      <c r="K24" s="4"/>
      <c r="L24" s="24">
        <f t="shared" ca="1" si="17"/>
        <v>0</v>
      </c>
      <c r="M24" s="3">
        <f t="shared" ca="1" si="0"/>
        <v>0</v>
      </c>
      <c r="N24" s="17">
        <f t="shared" ca="1" si="1"/>
        <v>0</v>
      </c>
      <c r="O24" s="3"/>
      <c r="P24" s="3"/>
      <c r="Q24" s="4"/>
      <c r="R24" s="165"/>
      <c r="S24" s="166"/>
      <c r="T24" s="3">
        <f ca="1">COUNTIFS(R25:R$100,"M",$C25:$C$100,$E24)+COUNTIFS(R25:R$100,"M",$D25:$D$100,$F24)</f>
        <v>0</v>
      </c>
      <c r="U24" s="24" t="str">
        <f t="shared" si="20"/>
        <v>M1_A4_Lun_M</v>
      </c>
      <c r="V24" s="25">
        <f ca="1">VLOOKUP(U24,ConfTable2Plain!$A:$B,2,FALSE)</f>
        <v>0</v>
      </c>
      <c r="W24" s="3">
        <f ca="1">COUNTIFS(R25:R$100,"P",$C25:$C$100,$E24)+COUNTIFS(R25:R$100,"P",$D25:$D$100,$F24)</f>
        <v>0</v>
      </c>
      <c r="X24" s="24" t="str">
        <f t="shared" si="21"/>
        <v>M1_A4_Lun_P</v>
      </c>
      <c r="Y24" s="29">
        <f ca="1">VLOOKUP(X24,ConfTable2Plain!$A:$B,2,FALSE)</f>
        <v>0</v>
      </c>
      <c r="Z24" s="165"/>
      <c r="AA24" s="166"/>
      <c r="AB24" s="3">
        <f ca="1">COUNTIFS(Z25:Z$100,"M",$C25:$C$100,$E24)+COUNTIFS(Z25:Z$100,"M",$D25:$D$100,$F24)</f>
        <v>0</v>
      </c>
      <c r="AC24" s="24" t="str">
        <f t="shared" si="4"/>
        <v>M1_A4_Mar_M</v>
      </c>
      <c r="AD24" s="25">
        <f ca="1">VLOOKUP(AC24,ConfTable2Plain!$A:$B,2,FALSE)</f>
        <v>0</v>
      </c>
      <c r="AE24" s="3">
        <f ca="1">COUNTIFS(Z25:Z$100,"P",$C25:$C$100,$E24)+COUNTIFS(Z25:Z$100,"P",$D25:$D$100,$F24)</f>
        <v>0</v>
      </c>
      <c r="AF24" s="24" t="str">
        <f t="shared" si="5"/>
        <v>M1_A4_Mar_P</v>
      </c>
      <c r="AG24" s="29">
        <f ca="1">VLOOKUP(AF24,ConfTable2Plain!$A:$B,2,FALSE)</f>
        <v>0</v>
      </c>
      <c r="AH24" s="165"/>
      <c r="AI24" s="166"/>
      <c r="AJ24" s="3">
        <f ca="1">COUNTIFS(AH25:AH$100,"M",$C25:$C$100,$E24)+COUNTIFS(AH25:AH$100,"M",$D25:$D$100,$F24)</f>
        <v>0</v>
      </c>
      <c r="AK24" s="24" t="str">
        <f t="shared" si="6"/>
        <v>M1_A4_Mer_M</v>
      </c>
      <c r="AL24" s="25">
        <f ca="1">VLOOKUP(AK24,ConfTable2Plain!$A:$B,2,FALSE)</f>
        <v>0</v>
      </c>
      <c r="AM24" s="3">
        <f ca="1">COUNTIFS(AH25:AH$100,"P",$C25:$C$100,$E24)+COUNTIFS(AH25:AH$100,"P",$D25:$D$100,$F24)</f>
        <v>0</v>
      </c>
      <c r="AN24" s="24" t="str">
        <f t="shared" si="7"/>
        <v>M1_A4_Mer_P</v>
      </c>
      <c r="AO24" s="29">
        <f ca="1">VLOOKUP(AN24,ConfTable2Plain!$A:$B,2,FALSE)</f>
        <v>0</v>
      </c>
      <c r="AP24" s="165"/>
      <c r="AQ24" s="166"/>
      <c r="AR24" s="3">
        <f ca="1">COUNTIFS(AP25:AP$100,"M",$C25:$C$100,$E24)+COUNTIFS(AP25:AP$100,"M",$D25:$D$100,$F24)</f>
        <v>0</v>
      </c>
      <c r="AS24" s="24" t="str">
        <f t="shared" si="8"/>
        <v>M1_A4_Gio_M</v>
      </c>
      <c r="AT24" s="25">
        <f ca="1">VLOOKUP(AS24,ConfTable2Plain!$A:$B,2,FALSE)</f>
        <v>0</v>
      </c>
      <c r="AU24" s="3">
        <f ca="1">COUNTIFS(AP25:AP$100,"P",$C25:$C$100,$E24)+COUNTIFS(AP25:AP$100,"P",$D25:$D$100,$F24)</f>
        <v>0</v>
      </c>
      <c r="AV24" s="24" t="str">
        <f t="shared" si="9"/>
        <v>M1_A4_Gio_P</v>
      </c>
      <c r="AW24" s="29">
        <f ca="1">VLOOKUP(AV24,ConfTable2Plain!$A:$B,2,FALSE)</f>
        <v>0</v>
      </c>
      <c r="AX24" s="165"/>
      <c r="AY24" s="166"/>
      <c r="AZ24" s="3">
        <f ca="1">COUNTIFS(AX25:AX$100,"M",$C25:$C$100,$E24)+COUNTIFS(AX25:AX$100,"M",$D25:$D$100,$F24)</f>
        <v>0</v>
      </c>
      <c r="BA24" s="24" t="str">
        <f t="shared" si="10"/>
        <v>M1_A4_Ven_M</v>
      </c>
      <c r="BB24" s="25">
        <f ca="1">VLOOKUP(BA24,ConfTable2Plain!$A:$B,2,FALSE)</f>
        <v>0</v>
      </c>
      <c r="BC24" s="3">
        <f ca="1">COUNTIFS(AX25:AX$100,"P",$C25:$C$100,$E24)+COUNTIFS(AX25:AX$100,"P",$D25:$D$100,$F24)</f>
        <v>0</v>
      </c>
      <c r="BD24" s="24" t="str">
        <f t="shared" si="11"/>
        <v>M1_A4_Ven_P</v>
      </c>
      <c r="BE24" s="29">
        <f ca="1">VLOOKUP(BD24,ConfTable2Plain!$A:$B,2,FALSE)</f>
        <v>0</v>
      </c>
      <c r="BF24" s="165"/>
      <c r="BG24" s="166"/>
      <c r="BH24" s="3">
        <f ca="1">COUNTIFS(BF25:BF$100,"M",$C25:$C$100,$E24)+COUNTIFS(BF25:BF$100,"M",$D25:$D$100,$F24)</f>
        <v>0</v>
      </c>
      <c r="BI24" s="24" t="str">
        <f t="shared" si="12"/>
        <v>M1_A4_Sab_M</v>
      </c>
      <c r="BJ24" s="25">
        <f ca="1">VLOOKUP(BI24,ConfTable2Plain!$A:$B,2,FALSE)</f>
        <v>0</v>
      </c>
      <c r="BK24" s="3">
        <f ca="1">COUNTIFS(BF25:BF$100,"P",$C25:$C$100,$E24)+COUNTIFS(BF25:BF$100,"P",$D25:$D$100,$F24)</f>
        <v>0</v>
      </c>
      <c r="BL24" s="24" t="str">
        <f t="shared" si="13"/>
        <v>M1_A4_Sab_P</v>
      </c>
      <c r="BM24" s="29">
        <f ca="1">VLOOKUP(BL24,ConfTable2Plain!$A:$B,2,FALSE)</f>
        <v>0</v>
      </c>
      <c r="BN24" s="165"/>
      <c r="BO24" s="166"/>
      <c r="BP24" s="3">
        <f ca="1">COUNTIFS(BN25:BN$100,"M",$C25:$C$100,$E24)+COUNTIFS(BN25:BN$100,"M",$D25:$D$100,$F24)</f>
        <v>0</v>
      </c>
      <c r="BQ24" s="24" t="str">
        <f t="shared" si="14"/>
        <v>M1_A4_Dom_M</v>
      </c>
      <c r="BR24" s="25">
        <f ca="1">VLOOKUP(BQ24,ConfTable2Plain!$A:$B,2,FALSE)</f>
        <v>0</v>
      </c>
      <c r="BS24" s="3">
        <f ca="1">COUNTIFS(BN25:BN$100,"P",$C25:$C$100,$E24)+COUNTIFS(BN25:BN$100,"P",$D25:$D$100,$F24)</f>
        <v>0</v>
      </c>
      <c r="BT24" s="24" t="str">
        <f t="shared" si="15"/>
        <v>M1_A4_Dom_P</v>
      </c>
      <c r="BU24" s="29">
        <f ca="1">VLOOKUP(BT24,ConfTable2Plain!$A:$B,2,FALSE)</f>
        <v>0</v>
      </c>
      <c r="BW24" s="154"/>
      <c r="BX24" s="154"/>
      <c r="BY24" s="154"/>
      <c r="BZ24" s="154"/>
      <c r="CA24" s="154"/>
      <c r="CB24" s="154"/>
      <c r="CC24" s="154"/>
      <c r="CD24" s="154"/>
      <c r="CE24" s="154"/>
      <c r="CF24" s="154"/>
      <c r="CG24" s="154"/>
      <c r="CH24" s="154"/>
    </row>
    <row r="25" spans="2:86" ht="13.15" hidden="1" customHeight="1" thickBot="1" x14ac:dyDescent="0.25">
      <c r="B25" s="61" t="s">
        <v>50</v>
      </c>
      <c r="C25" s="42" t="str">
        <f t="shared" si="16"/>
        <v>M1</v>
      </c>
      <c r="D25" s="29" t="str">
        <f t="shared" si="34"/>
        <v>A4</v>
      </c>
      <c r="E25" s="2"/>
      <c r="F25" s="3"/>
      <c r="G25" s="3" t="s">
        <v>3</v>
      </c>
      <c r="H25" s="2">
        <f t="shared" ca="1" si="35"/>
        <v>0</v>
      </c>
      <c r="I25" s="3">
        <f t="shared" ca="1" si="36"/>
        <v>0</v>
      </c>
      <c r="J25" s="3">
        <f t="shared" ca="1" si="37"/>
        <v>0</v>
      </c>
      <c r="K25" s="4"/>
      <c r="L25" s="24">
        <f t="shared" ca="1" si="17"/>
        <v>0</v>
      </c>
      <c r="M25" s="3">
        <f t="shared" ca="1" si="0"/>
        <v>0</v>
      </c>
      <c r="N25" s="17">
        <f t="shared" ca="1" si="1"/>
        <v>0</v>
      </c>
      <c r="O25" s="3"/>
      <c r="P25" s="3"/>
      <c r="Q25" s="4"/>
      <c r="R25" s="155"/>
      <c r="S25" s="156"/>
      <c r="T25" s="3">
        <f ca="1">COUNTIFS(R26:R$100,"M",$C26:$C$100,$E25)+COUNTIFS(R26:R$100,"M",$D26:$D$100,$F25)</f>
        <v>0</v>
      </c>
      <c r="U25" s="24" t="str">
        <f t="shared" si="20"/>
        <v>M1_A4_Lun_M</v>
      </c>
      <c r="V25" s="25">
        <f ca="1">VLOOKUP(U25,ConfTable2Plain!$A:$B,2,FALSE)</f>
        <v>0</v>
      </c>
      <c r="W25" s="3">
        <f ca="1">COUNTIFS(R26:R$100,"P",$C26:$C$100,$E25)+COUNTIFS(R26:R$100,"P",$D26:$D$100,$F25)</f>
        <v>0</v>
      </c>
      <c r="X25" s="24" t="str">
        <f t="shared" si="21"/>
        <v>M1_A4_Lun_P</v>
      </c>
      <c r="Y25" s="29">
        <f ca="1">VLOOKUP(X25,ConfTable2Plain!$A:$B,2,FALSE)</f>
        <v>0</v>
      </c>
      <c r="Z25" s="155"/>
      <c r="AA25" s="156"/>
      <c r="AB25" s="3">
        <f ca="1">COUNTIFS(Z26:Z$100,"M",$C26:$C$100,$E25)+COUNTIFS(Z26:Z$100,"M",$D26:$D$100,$F25)</f>
        <v>0</v>
      </c>
      <c r="AC25" s="24" t="str">
        <f t="shared" si="4"/>
        <v>M1_A4_Mar_M</v>
      </c>
      <c r="AD25" s="25">
        <f ca="1">VLOOKUP(AC25,ConfTable2Plain!$A:$B,2,FALSE)</f>
        <v>0</v>
      </c>
      <c r="AE25" s="3">
        <f ca="1">COUNTIFS(Z26:Z$100,"P",$C26:$C$100,$E25)+COUNTIFS(Z26:Z$100,"P",$D26:$D$100,$F25)</f>
        <v>0</v>
      </c>
      <c r="AF25" s="24" t="str">
        <f t="shared" si="5"/>
        <v>M1_A4_Mar_P</v>
      </c>
      <c r="AG25" s="29">
        <f ca="1">VLOOKUP(AF25,ConfTable2Plain!$A:$B,2,FALSE)</f>
        <v>0</v>
      </c>
      <c r="AH25" s="155"/>
      <c r="AI25" s="156"/>
      <c r="AJ25" s="3">
        <f ca="1">COUNTIFS(AH26:AH$100,"M",$C26:$C$100,$E25)+COUNTIFS(AH26:AH$100,"M",$D26:$D$100,$F25)</f>
        <v>0</v>
      </c>
      <c r="AK25" s="24" t="str">
        <f t="shared" si="6"/>
        <v>M1_A4_Mer_M</v>
      </c>
      <c r="AL25" s="25">
        <f ca="1">VLOOKUP(AK25,ConfTable2Plain!$A:$B,2,FALSE)</f>
        <v>0</v>
      </c>
      <c r="AM25" s="3">
        <f ca="1">COUNTIFS(AH26:AH$100,"P",$C26:$C$100,$E25)+COUNTIFS(AH26:AH$100,"P",$D26:$D$100,$F25)</f>
        <v>0</v>
      </c>
      <c r="AN25" s="24" t="str">
        <f t="shared" si="7"/>
        <v>M1_A4_Mer_P</v>
      </c>
      <c r="AO25" s="29">
        <f ca="1">VLOOKUP(AN25,ConfTable2Plain!$A:$B,2,FALSE)</f>
        <v>0</v>
      </c>
      <c r="AP25" s="155"/>
      <c r="AQ25" s="156"/>
      <c r="AR25" s="3">
        <f ca="1">COUNTIFS(AP26:AP$100,"M",$C26:$C$100,$E25)+COUNTIFS(AP26:AP$100,"M",$D26:$D$100,$F25)</f>
        <v>0</v>
      </c>
      <c r="AS25" s="24" t="str">
        <f t="shared" si="8"/>
        <v>M1_A4_Gio_M</v>
      </c>
      <c r="AT25" s="25">
        <f ca="1">VLOOKUP(AS25,ConfTable2Plain!$A:$B,2,FALSE)</f>
        <v>0</v>
      </c>
      <c r="AU25" s="3">
        <f ca="1">COUNTIFS(AP26:AP$100,"P",$C26:$C$100,$E25)+COUNTIFS(AP26:AP$100,"P",$D26:$D$100,$F25)</f>
        <v>0</v>
      </c>
      <c r="AV25" s="24" t="str">
        <f t="shared" si="9"/>
        <v>M1_A4_Gio_P</v>
      </c>
      <c r="AW25" s="29">
        <f ca="1">VLOOKUP(AV25,ConfTable2Plain!$A:$B,2,FALSE)</f>
        <v>0</v>
      </c>
      <c r="AX25" s="155"/>
      <c r="AY25" s="156"/>
      <c r="AZ25" s="3">
        <f ca="1">COUNTIFS(AX26:AX$100,"M",$C26:$C$100,$E25)+COUNTIFS(AX26:AX$100,"M",$D26:$D$100,$F25)</f>
        <v>0</v>
      </c>
      <c r="BA25" s="24" t="str">
        <f t="shared" si="10"/>
        <v>M1_A4_Ven_M</v>
      </c>
      <c r="BB25" s="25">
        <f ca="1">VLOOKUP(BA25,ConfTable2Plain!$A:$B,2,FALSE)</f>
        <v>0</v>
      </c>
      <c r="BC25" s="3">
        <f ca="1">COUNTIFS(AX26:AX$100,"P",$C26:$C$100,$E25)+COUNTIFS(AX26:AX$100,"P",$D26:$D$100,$F25)</f>
        <v>0</v>
      </c>
      <c r="BD25" s="24" t="str">
        <f t="shared" si="11"/>
        <v>M1_A4_Ven_P</v>
      </c>
      <c r="BE25" s="29">
        <f ca="1">VLOOKUP(BD25,ConfTable2Plain!$A:$B,2,FALSE)</f>
        <v>0</v>
      </c>
      <c r="BF25" s="155"/>
      <c r="BG25" s="156"/>
      <c r="BH25" s="3">
        <f ca="1">COUNTIFS(BF26:BF$100,"M",$C26:$C$100,$E25)+COUNTIFS(BF26:BF$100,"M",$D26:$D$100,$F25)</f>
        <v>0</v>
      </c>
      <c r="BI25" s="24" t="str">
        <f t="shared" si="12"/>
        <v>M1_A4_Sab_M</v>
      </c>
      <c r="BJ25" s="25">
        <f ca="1">VLOOKUP(BI25,ConfTable2Plain!$A:$B,2,FALSE)</f>
        <v>0</v>
      </c>
      <c r="BK25" s="3">
        <f ca="1">COUNTIFS(BF26:BF$100,"P",$C26:$C$100,$E25)+COUNTIFS(BF26:BF$100,"P",$D26:$D$100,$F25)</f>
        <v>0</v>
      </c>
      <c r="BL25" s="24" t="str">
        <f t="shared" si="13"/>
        <v>M1_A4_Sab_P</v>
      </c>
      <c r="BM25" s="29">
        <f ca="1">VLOOKUP(BL25,ConfTable2Plain!$A:$B,2,FALSE)</f>
        <v>0</v>
      </c>
      <c r="BN25" s="155"/>
      <c r="BO25" s="156"/>
      <c r="BP25" s="3">
        <f ca="1">COUNTIFS(BN26:BN$100,"M",$C26:$C$100,$E25)+COUNTIFS(BN26:BN$100,"M",$D26:$D$100,$F25)</f>
        <v>0</v>
      </c>
      <c r="BQ25" s="24" t="str">
        <f t="shared" si="14"/>
        <v>M1_A4_Dom_M</v>
      </c>
      <c r="BR25" s="25">
        <f ca="1">VLOOKUP(BQ25,ConfTable2Plain!$A:$B,2,FALSE)</f>
        <v>0</v>
      </c>
      <c r="BS25" s="3">
        <f ca="1">COUNTIFS(BN26:BN$100,"P",$C26:$C$100,$E25)+COUNTIFS(BN26:BN$100,"P",$D26:$D$100,$F25)</f>
        <v>0</v>
      </c>
      <c r="BT25" s="24" t="str">
        <f t="shared" si="15"/>
        <v>M1_A4_Dom_P</v>
      </c>
      <c r="BU25" s="29">
        <f ca="1">VLOOKUP(BT25,ConfTable2Plain!$A:$B,2,FALSE)</f>
        <v>0</v>
      </c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</row>
    <row r="26" spans="2:86" ht="13.15" hidden="1" customHeight="1" thickBot="1" x14ac:dyDescent="0.25">
      <c r="B26" s="61" t="s">
        <v>50</v>
      </c>
      <c r="C26" s="42" t="str">
        <f t="shared" si="16"/>
        <v>M1</v>
      </c>
      <c r="D26" s="29" t="str">
        <f t="shared" si="34"/>
        <v>A4</v>
      </c>
      <c r="E26" s="2"/>
      <c r="F26" s="3"/>
      <c r="G26" s="3" t="s">
        <v>4</v>
      </c>
      <c r="H26" s="2">
        <f t="shared" ca="1" si="35"/>
        <v>0</v>
      </c>
      <c r="I26" s="3">
        <f t="shared" ca="1" si="36"/>
        <v>0</v>
      </c>
      <c r="J26" s="3">
        <f t="shared" ca="1" si="37"/>
        <v>0</v>
      </c>
      <c r="K26" s="4"/>
      <c r="L26" s="24">
        <f t="shared" ca="1" si="17"/>
        <v>0</v>
      </c>
      <c r="M26" s="3">
        <f t="shared" ca="1" si="0"/>
        <v>0</v>
      </c>
      <c r="N26" s="17">
        <f t="shared" ca="1" si="1"/>
        <v>0</v>
      </c>
      <c r="O26" s="3"/>
      <c r="P26" s="3"/>
      <c r="Q26" s="4"/>
      <c r="R26" s="155"/>
      <c r="S26" s="156"/>
      <c r="T26" s="3">
        <f ca="1">COUNTIFS(R27:R$100,"M",$C27:$C$100,$E26)+COUNTIFS(R27:R$100,"M",$D27:$D$100,$F26)</f>
        <v>0</v>
      </c>
      <c r="U26" s="24" t="str">
        <f t="shared" si="20"/>
        <v>M1_A4_Lun_M</v>
      </c>
      <c r="V26" s="25">
        <f ca="1">VLOOKUP(U26,ConfTable2Plain!$A:$B,2,FALSE)</f>
        <v>0</v>
      </c>
      <c r="W26" s="3">
        <f ca="1">COUNTIFS(R27:R$100,"P",$C27:$C$100,$E26)+COUNTIFS(R27:R$100,"P",$D27:$D$100,$F26)</f>
        <v>0</v>
      </c>
      <c r="X26" s="24" t="str">
        <f t="shared" si="21"/>
        <v>M1_A4_Lun_P</v>
      </c>
      <c r="Y26" s="29">
        <f ca="1">VLOOKUP(X26,ConfTable2Plain!$A:$B,2,FALSE)</f>
        <v>0</v>
      </c>
      <c r="Z26" s="155"/>
      <c r="AA26" s="156"/>
      <c r="AB26" s="3">
        <f ca="1">COUNTIFS(Z27:Z$100,"M",$C27:$C$100,$E26)+COUNTIFS(Z27:Z$100,"M",$D27:$D$100,$F26)</f>
        <v>0</v>
      </c>
      <c r="AC26" s="24" t="str">
        <f t="shared" si="4"/>
        <v>M1_A4_Mar_M</v>
      </c>
      <c r="AD26" s="25">
        <f ca="1">VLOOKUP(AC26,ConfTable2Plain!$A:$B,2,FALSE)</f>
        <v>0</v>
      </c>
      <c r="AE26" s="3">
        <f ca="1">COUNTIFS(Z27:Z$100,"P",$C27:$C$100,$E26)+COUNTIFS(Z27:Z$100,"P",$D27:$D$100,$F26)</f>
        <v>0</v>
      </c>
      <c r="AF26" s="24" t="str">
        <f t="shared" si="5"/>
        <v>M1_A4_Mar_P</v>
      </c>
      <c r="AG26" s="29">
        <f ca="1">VLOOKUP(AF26,ConfTable2Plain!$A:$B,2,FALSE)</f>
        <v>0</v>
      </c>
      <c r="AH26" s="155"/>
      <c r="AI26" s="156"/>
      <c r="AJ26" s="3">
        <f ca="1">COUNTIFS(AH27:AH$100,"M",$C27:$C$100,$E26)+COUNTIFS(AH27:AH$100,"M",$D27:$D$100,$F26)</f>
        <v>0</v>
      </c>
      <c r="AK26" s="24" t="str">
        <f t="shared" si="6"/>
        <v>M1_A4_Mer_M</v>
      </c>
      <c r="AL26" s="25">
        <f ca="1">VLOOKUP(AK26,ConfTable2Plain!$A:$B,2,FALSE)</f>
        <v>0</v>
      </c>
      <c r="AM26" s="3">
        <f ca="1">COUNTIFS(AH27:AH$100,"P",$C27:$C$100,$E26)+COUNTIFS(AH27:AH$100,"P",$D27:$D$100,$F26)</f>
        <v>0</v>
      </c>
      <c r="AN26" s="24" t="str">
        <f t="shared" si="7"/>
        <v>M1_A4_Mer_P</v>
      </c>
      <c r="AO26" s="29">
        <f ca="1">VLOOKUP(AN26,ConfTable2Plain!$A:$B,2,FALSE)</f>
        <v>0</v>
      </c>
      <c r="AP26" s="155"/>
      <c r="AQ26" s="156"/>
      <c r="AR26" s="3">
        <f ca="1">COUNTIFS(AP27:AP$100,"M",$C27:$C$100,$E26)+COUNTIFS(AP27:AP$100,"M",$D27:$D$100,$F26)</f>
        <v>0</v>
      </c>
      <c r="AS26" s="24" t="str">
        <f t="shared" si="8"/>
        <v>M1_A4_Gio_M</v>
      </c>
      <c r="AT26" s="25">
        <f ca="1">VLOOKUP(AS26,ConfTable2Plain!$A:$B,2,FALSE)</f>
        <v>0</v>
      </c>
      <c r="AU26" s="3">
        <f ca="1">COUNTIFS(AP27:AP$100,"P",$C27:$C$100,$E26)+COUNTIFS(AP27:AP$100,"P",$D27:$D$100,$F26)</f>
        <v>0</v>
      </c>
      <c r="AV26" s="24" t="str">
        <f t="shared" si="9"/>
        <v>M1_A4_Gio_P</v>
      </c>
      <c r="AW26" s="29">
        <f ca="1">VLOOKUP(AV26,ConfTable2Plain!$A:$B,2,FALSE)</f>
        <v>0</v>
      </c>
      <c r="AX26" s="155"/>
      <c r="AY26" s="156"/>
      <c r="AZ26" s="3">
        <f ca="1">COUNTIFS(AX27:AX$100,"M",$C27:$C$100,$E26)+COUNTIFS(AX27:AX$100,"M",$D27:$D$100,$F26)</f>
        <v>0</v>
      </c>
      <c r="BA26" s="24" t="str">
        <f t="shared" si="10"/>
        <v>M1_A4_Ven_M</v>
      </c>
      <c r="BB26" s="25">
        <f ca="1">VLOOKUP(BA26,ConfTable2Plain!$A:$B,2,FALSE)</f>
        <v>0</v>
      </c>
      <c r="BC26" s="3">
        <f ca="1">COUNTIFS(AX27:AX$100,"P",$C27:$C$100,$E26)+COUNTIFS(AX27:AX$100,"P",$D27:$D$100,$F26)</f>
        <v>0</v>
      </c>
      <c r="BD26" s="24" t="str">
        <f t="shared" si="11"/>
        <v>M1_A4_Ven_P</v>
      </c>
      <c r="BE26" s="29">
        <f ca="1">VLOOKUP(BD26,ConfTable2Plain!$A:$B,2,FALSE)</f>
        <v>0</v>
      </c>
      <c r="BF26" s="155"/>
      <c r="BG26" s="156"/>
      <c r="BH26" s="3">
        <f ca="1">COUNTIFS(BF27:BF$100,"M",$C27:$C$100,$E26)+COUNTIFS(BF27:BF$100,"M",$D27:$D$100,$F26)</f>
        <v>0</v>
      </c>
      <c r="BI26" s="24" t="str">
        <f t="shared" si="12"/>
        <v>M1_A4_Sab_M</v>
      </c>
      <c r="BJ26" s="25">
        <f ca="1">VLOOKUP(BI26,ConfTable2Plain!$A:$B,2,FALSE)</f>
        <v>0</v>
      </c>
      <c r="BK26" s="3">
        <f ca="1">COUNTIFS(BF27:BF$100,"P",$C27:$C$100,$E26)+COUNTIFS(BF27:BF$100,"P",$D27:$D$100,$F26)</f>
        <v>0</v>
      </c>
      <c r="BL26" s="24" t="str">
        <f t="shared" si="13"/>
        <v>M1_A4_Sab_P</v>
      </c>
      <c r="BM26" s="29">
        <f ca="1">VLOOKUP(BL26,ConfTable2Plain!$A:$B,2,FALSE)</f>
        <v>0</v>
      </c>
      <c r="BN26" s="155"/>
      <c r="BO26" s="156"/>
      <c r="BP26" s="3">
        <f ca="1">COUNTIFS(BN27:BN$100,"M",$C27:$C$100,$E26)+COUNTIFS(BN27:BN$100,"M",$D27:$D$100,$F26)</f>
        <v>0</v>
      </c>
      <c r="BQ26" s="24" t="str">
        <f t="shared" si="14"/>
        <v>M1_A4_Dom_M</v>
      </c>
      <c r="BR26" s="25">
        <f ca="1">VLOOKUP(BQ26,ConfTable2Plain!$A:$B,2,FALSE)</f>
        <v>0</v>
      </c>
      <c r="BS26" s="3">
        <f ca="1">COUNTIFS(BN27:BN$100,"P",$C27:$C$100,$E26)+COUNTIFS(BN27:BN$100,"P",$D27:$D$100,$F26)</f>
        <v>0</v>
      </c>
      <c r="BT26" s="24" t="str">
        <f t="shared" si="15"/>
        <v>M1_A4_Dom_P</v>
      </c>
      <c r="BU26" s="29">
        <f ca="1">VLOOKUP(BT26,ConfTable2Plain!$A:$B,2,FALSE)</f>
        <v>0</v>
      </c>
      <c r="BW26" s="154"/>
      <c r="BX26" s="154"/>
      <c r="BY26" s="154"/>
      <c r="BZ26" s="154"/>
      <c r="CA26" s="154"/>
      <c r="CB26" s="154"/>
      <c r="CC26" s="154"/>
      <c r="CD26" s="154"/>
      <c r="CE26" s="154"/>
      <c r="CF26" s="154"/>
      <c r="CG26" s="154"/>
      <c r="CH26" s="154"/>
    </row>
    <row r="27" spans="2:86" ht="13.15" hidden="1" customHeight="1" thickBot="1" x14ac:dyDescent="0.25">
      <c r="B27" s="61" t="s">
        <v>50</v>
      </c>
      <c r="C27" s="56" t="str">
        <f t="shared" si="16"/>
        <v>M1</v>
      </c>
      <c r="D27" s="57" t="str">
        <f t="shared" si="34"/>
        <v>A4</v>
      </c>
      <c r="E27" s="2"/>
      <c r="F27" s="3"/>
      <c r="G27" s="3" t="s">
        <v>5</v>
      </c>
      <c r="H27" s="2">
        <f t="shared" ca="1" si="35"/>
        <v>0</v>
      </c>
      <c r="I27" s="3">
        <f t="shared" ca="1" si="36"/>
        <v>0</v>
      </c>
      <c r="J27" s="3">
        <f t="shared" ca="1" si="37"/>
        <v>0</v>
      </c>
      <c r="K27" s="4"/>
      <c r="L27" s="55">
        <f t="shared" ca="1" si="17"/>
        <v>0</v>
      </c>
      <c r="M27" s="58">
        <f t="shared" ca="1" si="0"/>
        <v>0</v>
      </c>
      <c r="N27" s="59">
        <f t="shared" ca="1" si="1"/>
        <v>0</v>
      </c>
      <c r="O27" s="3"/>
      <c r="P27" s="3"/>
      <c r="Q27" s="4"/>
      <c r="R27" s="155"/>
      <c r="S27" s="156"/>
      <c r="T27" s="58">
        <f ca="1">COUNTIFS(R28:R$100,"M",$C28:$C$100,$E27)+COUNTIFS(R28:R$100,"M",$D28:$D$100,$F27)</f>
        <v>0</v>
      </c>
      <c r="U27" s="55" t="str">
        <f t="shared" si="20"/>
        <v>M1_A4_Lun_M</v>
      </c>
      <c r="V27" s="60">
        <f ca="1">VLOOKUP(U27,ConfTable2Plain!$A:$B,2,FALSE)</f>
        <v>0</v>
      </c>
      <c r="W27" s="58">
        <f ca="1">COUNTIFS(R28:R$100,"P",$C28:$C$100,$E27)+COUNTIFS(R28:R$100,"P",$D28:$D$100,$F27)</f>
        <v>0</v>
      </c>
      <c r="X27" s="55" t="str">
        <f t="shared" si="21"/>
        <v>M1_A4_Lun_P</v>
      </c>
      <c r="Y27" s="57">
        <f ca="1">VLOOKUP(X27,ConfTable2Plain!$A:$B,2,FALSE)</f>
        <v>0</v>
      </c>
      <c r="Z27" s="155"/>
      <c r="AA27" s="156"/>
      <c r="AB27" s="58">
        <f ca="1">COUNTIFS(Z28:Z$100,"M",$C28:$C$100,$E27)+COUNTIFS(Z28:Z$100,"M",$D28:$D$100,$F27)</f>
        <v>0</v>
      </c>
      <c r="AC27" s="55" t="str">
        <f t="shared" si="4"/>
        <v>M1_A4_Mar_M</v>
      </c>
      <c r="AD27" s="60">
        <f ca="1">VLOOKUP(AC27,ConfTable2Plain!$A:$B,2,FALSE)</f>
        <v>0</v>
      </c>
      <c r="AE27" s="58">
        <f ca="1">COUNTIFS(Z28:Z$100,"P",$C28:$C$100,$E27)+COUNTIFS(Z28:Z$100,"P",$D28:$D$100,$F27)</f>
        <v>0</v>
      </c>
      <c r="AF27" s="55" t="str">
        <f t="shared" si="5"/>
        <v>M1_A4_Mar_P</v>
      </c>
      <c r="AG27" s="57">
        <f ca="1">VLOOKUP(AF27,ConfTable2Plain!$A:$B,2,FALSE)</f>
        <v>0</v>
      </c>
      <c r="AH27" s="155"/>
      <c r="AI27" s="156"/>
      <c r="AJ27" s="58">
        <f ca="1">COUNTIFS(AH28:AH$100,"M",$C28:$C$100,$E27)+COUNTIFS(AH28:AH$100,"M",$D28:$D$100,$F27)</f>
        <v>0</v>
      </c>
      <c r="AK27" s="55" t="str">
        <f t="shared" si="6"/>
        <v>M1_A4_Mer_M</v>
      </c>
      <c r="AL27" s="60">
        <f ca="1">VLOOKUP(AK27,ConfTable2Plain!$A:$B,2,FALSE)</f>
        <v>0</v>
      </c>
      <c r="AM27" s="58">
        <f ca="1">COUNTIFS(AH28:AH$100,"P",$C28:$C$100,$E27)+COUNTIFS(AH28:AH$100,"P",$D28:$D$100,$F27)</f>
        <v>0</v>
      </c>
      <c r="AN27" s="55" t="str">
        <f t="shared" si="7"/>
        <v>M1_A4_Mer_P</v>
      </c>
      <c r="AO27" s="57">
        <f ca="1">VLOOKUP(AN27,ConfTable2Plain!$A:$B,2,FALSE)</f>
        <v>0</v>
      </c>
      <c r="AP27" s="155"/>
      <c r="AQ27" s="156"/>
      <c r="AR27" s="58">
        <f ca="1">COUNTIFS(AP28:AP$100,"M",$C28:$C$100,$E27)+COUNTIFS(AP28:AP$100,"M",$D28:$D$100,$F27)</f>
        <v>0</v>
      </c>
      <c r="AS27" s="55" t="str">
        <f t="shared" si="8"/>
        <v>M1_A4_Gio_M</v>
      </c>
      <c r="AT27" s="60">
        <f ca="1">VLOOKUP(AS27,ConfTable2Plain!$A:$B,2,FALSE)</f>
        <v>0</v>
      </c>
      <c r="AU27" s="58">
        <f ca="1">COUNTIFS(AP28:AP$100,"P",$C28:$C$100,$E27)+COUNTIFS(AP28:AP$100,"P",$D28:$D$100,$F27)</f>
        <v>0</v>
      </c>
      <c r="AV27" s="55" t="str">
        <f t="shared" si="9"/>
        <v>M1_A4_Gio_P</v>
      </c>
      <c r="AW27" s="57">
        <f ca="1">VLOOKUP(AV27,ConfTable2Plain!$A:$B,2,FALSE)</f>
        <v>0</v>
      </c>
      <c r="AX27" s="155"/>
      <c r="AY27" s="156"/>
      <c r="AZ27" s="58">
        <f ca="1">COUNTIFS(AX28:AX$100,"M",$C28:$C$100,$E27)+COUNTIFS(AX28:AX$100,"M",$D28:$D$100,$F27)</f>
        <v>0</v>
      </c>
      <c r="BA27" s="55" t="str">
        <f t="shared" si="10"/>
        <v>M1_A4_Ven_M</v>
      </c>
      <c r="BB27" s="60">
        <f ca="1">VLOOKUP(BA27,ConfTable2Plain!$A:$B,2,FALSE)</f>
        <v>0</v>
      </c>
      <c r="BC27" s="58">
        <f ca="1">COUNTIFS(AX28:AX$100,"P",$C28:$C$100,$E27)+COUNTIFS(AX28:AX$100,"P",$D28:$D$100,$F27)</f>
        <v>0</v>
      </c>
      <c r="BD27" s="55" t="str">
        <f t="shared" si="11"/>
        <v>M1_A4_Ven_P</v>
      </c>
      <c r="BE27" s="57">
        <f ca="1">VLOOKUP(BD27,ConfTable2Plain!$A:$B,2,FALSE)</f>
        <v>0</v>
      </c>
      <c r="BF27" s="155"/>
      <c r="BG27" s="156"/>
      <c r="BH27" s="58">
        <f ca="1">COUNTIFS(BF28:BF$100,"M",$C28:$C$100,$E27)+COUNTIFS(BF28:BF$100,"M",$D28:$D$100,$F27)</f>
        <v>0</v>
      </c>
      <c r="BI27" s="55" t="str">
        <f t="shared" si="12"/>
        <v>M1_A4_Sab_M</v>
      </c>
      <c r="BJ27" s="60">
        <f ca="1">VLOOKUP(BI27,ConfTable2Plain!$A:$B,2,FALSE)</f>
        <v>0</v>
      </c>
      <c r="BK27" s="58">
        <f ca="1">COUNTIFS(BF28:BF$100,"P",$C28:$C$100,$E27)+COUNTIFS(BF28:BF$100,"P",$D28:$D$100,$F27)</f>
        <v>0</v>
      </c>
      <c r="BL27" s="55" t="str">
        <f t="shared" si="13"/>
        <v>M1_A4_Sab_P</v>
      </c>
      <c r="BM27" s="57">
        <f ca="1">VLOOKUP(BL27,ConfTable2Plain!$A:$B,2,FALSE)</f>
        <v>0</v>
      </c>
      <c r="BN27" s="155"/>
      <c r="BO27" s="156"/>
      <c r="BP27" s="58">
        <f ca="1">COUNTIFS(BN28:BN$100,"M",$C28:$C$100,$E27)+COUNTIFS(BN28:BN$100,"M",$D28:$D$100,$F27)</f>
        <v>0</v>
      </c>
      <c r="BQ27" s="55" t="str">
        <f t="shared" si="14"/>
        <v>M1_A4_Dom_M</v>
      </c>
      <c r="BR27" s="60">
        <f ca="1">VLOOKUP(BQ27,ConfTable2Plain!$A:$B,2,FALSE)</f>
        <v>0</v>
      </c>
      <c r="BS27" s="58">
        <f ca="1">COUNTIFS(BN28:BN$100,"P",$C28:$C$100,$E27)+COUNTIFS(BN28:BN$100,"P",$D28:$D$100,$F27)</f>
        <v>0</v>
      </c>
      <c r="BT27" s="55" t="str">
        <f t="shared" si="15"/>
        <v>M1_A4_Dom_P</v>
      </c>
      <c r="BU27" s="57">
        <f ca="1">VLOOKUP(BT27,ConfTable2Plain!$A:$B,2,FALSE)</f>
        <v>0</v>
      </c>
      <c r="BW27" s="154"/>
      <c r="BX27" s="154"/>
      <c r="BY27" s="154"/>
      <c r="BZ27" s="154"/>
      <c r="CA27" s="154"/>
      <c r="CB27" s="154"/>
      <c r="CC27" s="154"/>
      <c r="CD27" s="154"/>
      <c r="CE27" s="154"/>
      <c r="CF27" s="154"/>
      <c r="CG27" s="154"/>
      <c r="CH27" s="154"/>
    </row>
    <row r="28" spans="2:86" ht="13.8" thickBot="1" x14ac:dyDescent="0.3">
      <c r="B28" s="92" t="s">
        <v>48</v>
      </c>
      <c r="C28" s="24" t="str">
        <f t="shared" si="16"/>
        <v>M2</v>
      </c>
      <c r="D28" s="24" t="str">
        <f t="shared" si="34"/>
        <v/>
      </c>
      <c r="E28" s="97" t="s">
        <v>14</v>
      </c>
      <c r="F28" s="50"/>
      <c r="G28" s="50"/>
      <c r="H28" s="49"/>
      <c r="I28" s="50"/>
      <c r="J28" s="50"/>
      <c r="K28" s="51"/>
      <c r="L28" s="30">
        <f t="shared" ca="1" si="17"/>
        <v>0</v>
      </c>
      <c r="M28" s="6">
        <f t="shared" ca="1" si="0"/>
        <v>0</v>
      </c>
      <c r="N28" s="6">
        <f t="shared" ca="1" si="1"/>
        <v>0</v>
      </c>
      <c r="O28" s="49"/>
      <c r="P28" s="50"/>
      <c r="Q28" s="51"/>
      <c r="R28" s="49">
        <f t="shared" ca="1" si="18"/>
        <v>5</v>
      </c>
      <c r="S28" s="51">
        <f ca="1">IF(W28&lt;Y28,W28&amp;"/"&amp;Y28&amp;"_E",W28)</f>
        <v>4</v>
      </c>
      <c r="T28" s="6">
        <f ca="1">COUNTIFS(R29:R$100,"M",$C29:$C$100,$E28)+COUNTIFS(R29:R$100,"M",$D29:$D$100,$F28)</f>
        <v>5</v>
      </c>
      <c r="U28" s="30" t="str">
        <f t="shared" si="20"/>
        <v>M2__Lun_M</v>
      </c>
      <c r="V28" s="32">
        <f ca="1">VLOOKUP(U28,ConfTable2Plain!$A:$B,2,FALSE)</f>
        <v>0</v>
      </c>
      <c r="W28" s="6">
        <f ca="1">COUNTIFS(R29:R$100,"P",$C29:$C$100,$E28)+COUNTIFS(R29:R$100,"P",$D29:$D$100,$F28)</f>
        <v>4</v>
      </c>
      <c r="X28" s="30" t="str">
        <f t="shared" si="21"/>
        <v>M2__Lun_P</v>
      </c>
      <c r="Y28" s="30">
        <f ca="1">VLOOKUP(X28,ConfTable2Plain!$A:$B,2,FALSE)</f>
        <v>1</v>
      </c>
      <c r="Z28" s="49">
        <f t="shared" ref="Z28:Z29" ca="1" si="74">IF(AB28&lt;AD28,AB28&amp;"/"&amp;AD28&amp;"_E",AB28)</f>
        <v>5</v>
      </c>
      <c r="AA28" s="51">
        <f t="shared" ref="AA28:AA29" ca="1" si="75">IF(AE28&lt;AG28,AE28&amp;"/"&amp;AG28&amp;"_E",AE28)</f>
        <v>4</v>
      </c>
      <c r="AB28" s="6">
        <f ca="1">COUNTIFS(Z29:Z$100,"M",$C29:$C$100,$E28)+COUNTIFS(Z29:Z$100,"M",$D29:$D$100,$F28)</f>
        <v>5</v>
      </c>
      <c r="AC28" s="30" t="str">
        <f t="shared" si="4"/>
        <v>M2__Mar_M</v>
      </c>
      <c r="AD28" s="32">
        <f ca="1">VLOOKUP(AC28,ConfTable2Plain!$A:$B,2,FALSE)</f>
        <v>0</v>
      </c>
      <c r="AE28" s="6">
        <f ca="1">COUNTIFS(Z29:Z$100,"P",$C29:$C$100,$E28)+COUNTIFS(Z29:Z$100,"P",$D29:$D$100,$F28)</f>
        <v>4</v>
      </c>
      <c r="AF28" s="30" t="str">
        <f t="shared" si="5"/>
        <v>M2__Mar_P</v>
      </c>
      <c r="AG28" s="30">
        <f ca="1">VLOOKUP(AF28,ConfTable2Plain!$A:$B,2,FALSE)</f>
        <v>1</v>
      </c>
      <c r="AH28" s="49">
        <f t="shared" ref="AH28:AH29" ca="1" si="76">IF(AJ28&lt;AL28,AJ28&amp;"/"&amp;AL28&amp;"_E",AJ28)</f>
        <v>4</v>
      </c>
      <c r="AI28" s="51">
        <f t="shared" ref="AI28:AI29" ca="1" si="77">IF(AM28&lt;AO28,AM28&amp;"/"&amp;AO28&amp;"_E",AM28)</f>
        <v>5</v>
      </c>
      <c r="AJ28" s="6">
        <f ca="1">COUNTIFS(AH29:AH$100,"M",$C29:$C$100,$E28)+COUNTIFS(AH29:AH$100,"M",$D29:$D$100,$F28)</f>
        <v>4</v>
      </c>
      <c r="AK28" s="30" t="str">
        <f t="shared" si="6"/>
        <v>M2__Mer_M</v>
      </c>
      <c r="AL28" s="32">
        <f ca="1">VLOOKUP(AK28,ConfTable2Plain!$A:$B,2,FALSE)</f>
        <v>0</v>
      </c>
      <c r="AM28" s="6">
        <f ca="1">COUNTIFS(AH29:AH$100,"P",$C29:$C$100,$E28)+COUNTIFS(AH29:AH$100,"P",$D29:$D$100,$F28)</f>
        <v>5</v>
      </c>
      <c r="AN28" s="30" t="str">
        <f t="shared" si="7"/>
        <v>M2__Mer_P</v>
      </c>
      <c r="AO28" s="30">
        <f ca="1">VLOOKUP(AN28,ConfTable2Plain!$A:$B,2,FALSE)</f>
        <v>1</v>
      </c>
      <c r="AP28" s="49">
        <f t="shared" ref="AP28:AP29" ca="1" si="78">IF(AR28&lt;AT28,AR28&amp;"/"&amp;AT28&amp;"_E",AR28)</f>
        <v>3</v>
      </c>
      <c r="AQ28" s="51">
        <f t="shared" ref="AQ28:AQ29" ca="1" si="79">IF(AU28&lt;AW28,AU28&amp;"/"&amp;AW28&amp;"_E",AU28)</f>
        <v>4</v>
      </c>
      <c r="AR28" s="6">
        <f ca="1">COUNTIFS(AP29:AP$100,"M",$C29:$C$100,$E28)+COUNTIFS(AP29:AP$100,"M",$D29:$D$100,$F28)</f>
        <v>3</v>
      </c>
      <c r="AS28" s="30" t="str">
        <f t="shared" si="8"/>
        <v>M2__Gio_M</v>
      </c>
      <c r="AT28" s="32">
        <f ca="1">VLOOKUP(AS28,ConfTable2Plain!$A:$B,2,FALSE)</f>
        <v>0</v>
      </c>
      <c r="AU28" s="6">
        <f ca="1">COUNTIFS(AP29:AP$100,"P",$C29:$C$100,$E28)+COUNTIFS(AP29:AP$100,"P",$D29:$D$100,$F28)</f>
        <v>4</v>
      </c>
      <c r="AV28" s="30" t="str">
        <f t="shared" si="9"/>
        <v>M2__Gio_P</v>
      </c>
      <c r="AW28" s="30">
        <f ca="1">VLOOKUP(AV28,ConfTable2Plain!$A:$B,2,FALSE)</f>
        <v>1</v>
      </c>
      <c r="AX28" s="49">
        <f t="shared" ref="AX28:AX29" ca="1" si="80">IF(AZ28&lt;BB28,AZ28&amp;"/"&amp;BB28&amp;"_E",AZ28)</f>
        <v>3</v>
      </c>
      <c r="AY28" s="51">
        <f t="shared" ref="AY28:AY29" ca="1" si="81">IF(BC28&lt;BE28,BC28&amp;"/"&amp;BE28&amp;"_E",BC28)</f>
        <v>4</v>
      </c>
      <c r="AZ28" s="6">
        <f ca="1">COUNTIFS(AX29:AX$100,"M",$C29:$C$100,$E28)+COUNTIFS(AX29:AX$100,"M",$D29:$D$100,$F28)</f>
        <v>3</v>
      </c>
      <c r="BA28" s="30" t="str">
        <f t="shared" si="10"/>
        <v>M2__Ven_M</v>
      </c>
      <c r="BB28" s="32">
        <f ca="1">VLOOKUP(BA28,ConfTable2Plain!$A:$B,2,FALSE)</f>
        <v>0</v>
      </c>
      <c r="BC28" s="6">
        <f ca="1">COUNTIFS(AX29:AX$100,"P",$C29:$C$100,$E28)+COUNTIFS(AX29:AX$100,"P",$D29:$D$100,$F28)</f>
        <v>4</v>
      </c>
      <c r="BD28" s="30" t="str">
        <f t="shared" si="11"/>
        <v>M2__Ven_P</v>
      </c>
      <c r="BE28" s="30">
        <f ca="1">VLOOKUP(BD28,ConfTable2Plain!$A:$B,2,FALSE)</f>
        <v>1</v>
      </c>
      <c r="BF28" s="49">
        <f t="shared" ref="BF28:BF29" ca="1" si="82">IF(BH28&lt;BJ28,BH28&amp;"/"&amp;BJ28&amp;"_E",BH28)</f>
        <v>1</v>
      </c>
      <c r="BG28" s="51">
        <f t="shared" ref="BG28:BG29" ca="1" si="83">IF(BK28&lt;BM28,BK28&amp;"/"&amp;BM28&amp;"_E",BK28)</f>
        <v>1</v>
      </c>
      <c r="BH28" s="6">
        <f ca="1">COUNTIFS(BF29:BF$100,"M",$C29:$C$100,$E28)+COUNTIFS(BF29:BF$100,"M",$D29:$D$100,$F28)</f>
        <v>1</v>
      </c>
      <c r="BI28" s="30" t="str">
        <f t="shared" si="12"/>
        <v>M2__Sab_M</v>
      </c>
      <c r="BJ28" s="32">
        <f ca="1">VLOOKUP(BI28,ConfTable2Plain!$A:$B,2,FALSE)</f>
        <v>1</v>
      </c>
      <c r="BK28" s="6">
        <f ca="1">COUNTIFS(BF29:BF$100,"P",$C29:$C$100,$E28)+COUNTIFS(BF29:BF$100,"P",$D29:$D$100,$F28)</f>
        <v>1</v>
      </c>
      <c r="BL28" s="30" t="str">
        <f t="shared" si="13"/>
        <v>M2__Sab_P</v>
      </c>
      <c r="BM28" s="30">
        <f ca="1">VLOOKUP(BL28,ConfTable2Plain!$A:$B,2,FALSE)</f>
        <v>1</v>
      </c>
      <c r="BN28" s="49">
        <f t="shared" ref="BN28:BN29" ca="1" si="84">IF(BP28&lt;BR28,BP28&amp;"/"&amp;BR28&amp;"_E",BP28)</f>
        <v>1</v>
      </c>
      <c r="BO28" s="51">
        <f t="shared" ref="BO28:BO29" ca="1" si="85">IF(BS28&lt;BU28,BS28&amp;"/"&amp;BU28&amp;"_E",BS28)</f>
        <v>1</v>
      </c>
      <c r="BP28" s="15">
        <f ca="1">COUNTIFS(BN29:BN$100,"M",$C29:$C$100,$E28)+COUNTIFS(BN29:BN$100,"M",$D29:$D$100,$F28)</f>
        <v>1</v>
      </c>
      <c r="BQ28" s="26" t="str">
        <f t="shared" si="14"/>
        <v>M2__Dom_M</v>
      </c>
      <c r="BR28" s="27">
        <f ca="1">VLOOKUP(BQ28,ConfTable2Plain!$A:$B,2,FALSE)</f>
        <v>1</v>
      </c>
      <c r="BS28" s="15">
        <f ca="1">COUNTIFS(BN29:BN$100,"P",$C29:$C$100,$E28)+COUNTIFS(BN29:BN$100,"P",$D29:$D$100,$F28)</f>
        <v>1</v>
      </c>
      <c r="BT28" s="26" t="str">
        <f t="shared" si="15"/>
        <v>M2__Dom_P</v>
      </c>
      <c r="BU28" s="26">
        <f ca="1">VLOOKUP(BT28,ConfTable2Plain!$A:$B,2,FALSE)</f>
        <v>1</v>
      </c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  <c r="CG28" s="153"/>
      <c r="CH28" s="153"/>
    </row>
    <row r="29" spans="2:86" s="87" customFormat="1" ht="14.4" x14ac:dyDescent="0.25">
      <c r="B29" s="93" t="s">
        <v>48</v>
      </c>
      <c r="C29" s="24" t="str">
        <f t="shared" si="16"/>
        <v>M2</v>
      </c>
      <c r="D29" s="24" t="str">
        <f t="shared" si="34"/>
        <v>B1</v>
      </c>
      <c r="E29" s="108"/>
      <c r="F29" s="109" t="s">
        <v>8</v>
      </c>
      <c r="G29" s="110"/>
      <c r="H29" s="108"/>
      <c r="I29" s="110"/>
      <c r="J29" s="110"/>
      <c r="K29" s="111"/>
      <c r="L29" s="26">
        <f t="shared" ca="1" si="17"/>
        <v>0</v>
      </c>
      <c r="M29" s="15">
        <f t="shared" ca="1" si="0"/>
        <v>0</v>
      </c>
      <c r="N29" s="15">
        <f t="shared" ca="1" si="1"/>
        <v>0</v>
      </c>
      <c r="O29" s="108"/>
      <c r="P29" s="110"/>
      <c r="Q29" s="111"/>
      <c r="R29" s="108">
        <f t="shared" ca="1" si="18"/>
        <v>1</v>
      </c>
      <c r="S29" s="111">
        <f t="shared" ca="1" si="19"/>
        <v>2</v>
      </c>
      <c r="T29" s="15">
        <f ca="1">COUNTIFS(R30:R$100,"M",$C30:$C$100,$E29)+COUNTIFS(R30:R$100,"M",$D30:$D$100,$F29)</f>
        <v>1</v>
      </c>
      <c r="U29" s="26" t="str">
        <f t="shared" si="20"/>
        <v>M2_B1_Lun_M</v>
      </c>
      <c r="V29" s="27">
        <f ca="1">VLOOKUP(U29,ConfTable2Plain!$A:$B,2,FALSE)</f>
        <v>1</v>
      </c>
      <c r="W29" s="15">
        <f ca="1">COUNTIFS(R30:R$100,"P",$C30:$C$100,$E29)+COUNTIFS(R30:R$100,"P",$D30:$D$100,$F29)</f>
        <v>2</v>
      </c>
      <c r="X29" s="26" t="str">
        <f t="shared" si="21"/>
        <v>M2_B1_Lun_P</v>
      </c>
      <c r="Y29" s="26">
        <f ca="1">VLOOKUP(X29,ConfTable2Plain!$A:$B,2,FALSE)</f>
        <v>0</v>
      </c>
      <c r="Z29" s="108">
        <f t="shared" ca="1" si="74"/>
        <v>1</v>
      </c>
      <c r="AA29" s="111">
        <f t="shared" ca="1" si="75"/>
        <v>2</v>
      </c>
      <c r="AB29" s="15">
        <f ca="1">COUNTIFS(Z30:Z$100,"M",$C30:$C$100,$E29)+COUNTIFS(Z30:Z$100,"M",$D30:$D$100,$F29)</f>
        <v>1</v>
      </c>
      <c r="AC29" s="26" t="str">
        <f t="shared" si="4"/>
        <v>M2_B1_Mar_M</v>
      </c>
      <c r="AD29" s="27">
        <f ca="1">VLOOKUP(AC29,ConfTable2Plain!$A:$B,2,FALSE)</f>
        <v>1</v>
      </c>
      <c r="AE29" s="15">
        <f ca="1">COUNTIFS(Z30:Z$100,"P",$C30:$C$100,$E29)+COUNTIFS(Z30:Z$100,"P",$D30:$D$100,$F29)</f>
        <v>2</v>
      </c>
      <c r="AF29" s="26" t="str">
        <f t="shared" si="5"/>
        <v>M2_B1_Mar_P</v>
      </c>
      <c r="AG29" s="26">
        <f ca="1">VLOOKUP(AF29,ConfTable2Plain!$A:$B,2,FALSE)</f>
        <v>0</v>
      </c>
      <c r="AH29" s="108">
        <f t="shared" ca="1" si="76"/>
        <v>1</v>
      </c>
      <c r="AI29" s="111">
        <f t="shared" ca="1" si="77"/>
        <v>2</v>
      </c>
      <c r="AJ29" s="15">
        <f ca="1">COUNTIFS(AH30:AH$100,"M",$C30:$C$100,$E29)+COUNTIFS(AH30:AH$100,"M",$D30:$D$100,$F29)</f>
        <v>1</v>
      </c>
      <c r="AK29" s="26" t="str">
        <f t="shared" si="6"/>
        <v>M2_B1_Mer_M</v>
      </c>
      <c r="AL29" s="27">
        <f ca="1">VLOOKUP(AK29,ConfTable2Plain!$A:$B,2,FALSE)</f>
        <v>1</v>
      </c>
      <c r="AM29" s="15">
        <f ca="1">COUNTIFS(AH30:AH$100,"P",$C30:$C$100,$E29)+COUNTIFS(AH30:AH$100,"P",$D30:$D$100,$F29)</f>
        <v>2</v>
      </c>
      <c r="AN29" s="26" t="str">
        <f t="shared" si="7"/>
        <v>M2_B1_Mer_P</v>
      </c>
      <c r="AO29" s="26">
        <f ca="1">VLOOKUP(AN29,ConfTable2Plain!$A:$B,2,FALSE)</f>
        <v>0</v>
      </c>
      <c r="AP29" s="108">
        <f t="shared" ca="1" si="78"/>
        <v>1</v>
      </c>
      <c r="AQ29" s="111">
        <f t="shared" ca="1" si="79"/>
        <v>1</v>
      </c>
      <c r="AR29" s="15">
        <f ca="1">COUNTIFS(AP30:AP$100,"M",$C30:$C$100,$E29)+COUNTIFS(AP30:AP$100,"M",$D30:$D$100,$F29)</f>
        <v>1</v>
      </c>
      <c r="AS29" s="26" t="str">
        <f t="shared" si="8"/>
        <v>M2_B1_Gio_M</v>
      </c>
      <c r="AT29" s="27">
        <f ca="1">VLOOKUP(AS29,ConfTable2Plain!$A:$B,2,FALSE)</f>
        <v>1</v>
      </c>
      <c r="AU29" s="15">
        <f ca="1">COUNTIFS(AP30:AP$100,"P",$C30:$C$100,$E29)+COUNTIFS(AP30:AP$100,"P",$D30:$D$100,$F29)</f>
        <v>1</v>
      </c>
      <c r="AV29" s="26" t="str">
        <f t="shared" si="9"/>
        <v>M2_B1_Gio_P</v>
      </c>
      <c r="AW29" s="26">
        <f ca="1">VLOOKUP(AV29,ConfTable2Plain!$A:$B,2,FALSE)</f>
        <v>0</v>
      </c>
      <c r="AX29" s="108">
        <f t="shared" ca="1" si="80"/>
        <v>1</v>
      </c>
      <c r="AY29" s="111">
        <f t="shared" ca="1" si="81"/>
        <v>1</v>
      </c>
      <c r="AZ29" s="15">
        <f ca="1">COUNTIFS(AX30:AX$100,"M",$C30:$C$100,$E29)+COUNTIFS(AX30:AX$100,"M",$D30:$D$100,$F29)</f>
        <v>1</v>
      </c>
      <c r="BA29" s="26" t="str">
        <f t="shared" si="10"/>
        <v>M2_B1_Ven_M</v>
      </c>
      <c r="BB29" s="27">
        <f ca="1">VLOOKUP(BA29,ConfTable2Plain!$A:$B,2,FALSE)</f>
        <v>1</v>
      </c>
      <c r="BC29" s="15">
        <f ca="1">COUNTIFS(AX30:AX$100,"P",$C30:$C$100,$E29)+COUNTIFS(AX30:AX$100,"P",$D30:$D$100,$F29)</f>
        <v>1</v>
      </c>
      <c r="BD29" s="26" t="str">
        <f t="shared" si="11"/>
        <v>M2_B1_Ven_P</v>
      </c>
      <c r="BE29" s="26">
        <f ca="1">VLOOKUP(BD29,ConfTable2Plain!$A:$B,2,FALSE)</f>
        <v>0</v>
      </c>
      <c r="BF29" s="108">
        <f t="shared" ca="1" si="82"/>
        <v>1</v>
      </c>
      <c r="BG29" s="111">
        <f t="shared" ca="1" si="83"/>
        <v>0</v>
      </c>
      <c r="BH29" s="15">
        <f ca="1">COUNTIFS(BF30:BF$100,"M",$C30:$C$100,$E29)+COUNTIFS(BF30:BF$100,"M",$D30:$D$100,$F29)</f>
        <v>1</v>
      </c>
      <c r="BI29" s="26" t="str">
        <f t="shared" si="12"/>
        <v>M2_B1_Sab_M</v>
      </c>
      <c r="BJ29" s="27">
        <f ca="1">VLOOKUP(BI29,ConfTable2Plain!$A:$B,2,FALSE)</f>
        <v>0</v>
      </c>
      <c r="BK29" s="15">
        <f ca="1">COUNTIFS(BF30:BF$100,"P",$C30:$C$100,$E29)+COUNTIFS(BF30:BF$100,"P",$D30:$D$100,$F29)</f>
        <v>0</v>
      </c>
      <c r="BL29" s="26" t="str">
        <f t="shared" si="13"/>
        <v>M2_B1_Sab_P</v>
      </c>
      <c r="BM29" s="26">
        <f ca="1">VLOOKUP(BL29,ConfTable2Plain!$A:$B,2,FALSE)</f>
        <v>0</v>
      </c>
      <c r="BN29" s="108">
        <f t="shared" ca="1" si="84"/>
        <v>1</v>
      </c>
      <c r="BO29" s="111">
        <f t="shared" ca="1" si="85"/>
        <v>0</v>
      </c>
      <c r="BP29" s="15">
        <f ca="1">COUNTIFS(BN30:BN$100,"M",$C30:$C$100,$E29)+COUNTIFS(BN30:BN$100,"M",$D30:$D$100,$F29)</f>
        <v>1</v>
      </c>
      <c r="BQ29" s="26" t="str">
        <f t="shared" si="14"/>
        <v>M2_B1_Dom_M</v>
      </c>
      <c r="BR29" s="27">
        <f ca="1">VLOOKUP(BQ29,ConfTable2Plain!$A:$B,2,FALSE)</f>
        <v>0</v>
      </c>
      <c r="BS29" s="15">
        <f ca="1">COUNTIFS(BN30:BN$100,"P",$C30:$C$100,$E29)+COUNTIFS(BN30:BN$100,"P",$D30:$D$100,$F29)</f>
        <v>0</v>
      </c>
      <c r="BT29" s="26" t="str">
        <f t="shared" si="15"/>
        <v>M2_B1_Dom_P</v>
      </c>
      <c r="BU29" s="26">
        <f ca="1">VLOOKUP(BT29,ConfTable2Plain!$A:$B,2,FALSE)</f>
        <v>0</v>
      </c>
      <c r="BW29" s="153"/>
      <c r="BX29" s="153"/>
      <c r="BY29" s="153"/>
      <c r="BZ29" s="153"/>
      <c r="CA29" s="153"/>
      <c r="CB29" s="153"/>
      <c r="CC29" s="153"/>
      <c r="CD29" s="153"/>
      <c r="CE29" s="153"/>
      <c r="CF29" s="153"/>
      <c r="CG29" s="153"/>
      <c r="CH29" s="153"/>
    </row>
    <row r="30" spans="2:86" x14ac:dyDescent="0.2">
      <c r="B30" s="95" t="s">
        <v>48</v>
      </c>
      <c r="C30" s="24" t="str">
        <f t="shared" si="16"/>
        <v>M2</v>
      </c>
      <c r="D30" s="24" t="str">
        <f t="shared" si="34"/>
        <v>B1</v>
      </c>
      <c r="E30" s="2"/>
      <c r="F30" s="3"/>
      <c r="G30" s="89" t="s">
        <v>2</v>
      </c>
      <c r="H30" s="2">
        <f t="shared" ca="1" si="35"/>
        <v>5</v>
      </c>
      <c r="I30" s="3">
        <f t="shared" ca="1" si="36"/>
        <v>5</v>
      </c>
      <c r="J30" s="3">
        <f t="shared" ca="1" si="37"/>
        <v>0</v>
      </c>
      <c r="K30" s="4"/>
      <c r="L30" s="24">
        <f t="shared" ca="1" si="17"/>
        <v>5</v>
      </c>
      <c r="M30" s="3">
        <f t="shared" ca="1" si="0"/>
        <v>5</v>
      </c>
      <c r="N30" s="3">
        <f t="shared" ca="1" si="1"/>
        <v>0</v>
      </c>
      <c r="O30" s="81">
        <v>5</v>
      </c>
      <c r="P30" s="82">
        <v>5</v>
      </c>
      <c r="Q30" s="83">
        <v>5</v>
      </c>
      <c r="R30" s="167" t="s">
        <v>23</v>
      </c>
      <c r="S30" s="168"/>
      <c r="T30" s="3">
        <f ca="1">COUNTIFS(R31:R$100,"M",$C31:$C$100,$E30)+COUNTIFS(R31:R$100,"M",$D31:$D$100,$F30)</f>
        <v>0</v>
      </c>
      <c r="U30" s="24" t="str">
        <f t="shared" si="20"/>
        <v>M2_B1_Lun_M</v>
      </c>
      <c r="V30" s="25">
        <f ca="1">VLOOKUP(U30,ConfTable2Plain!$A:$B,2,FALSE)</f>
        <v>1</v>
      </c>
      <c r="W30" s="3">
        <f ca="1">COUNTIFS(R31:R$100,"P",$C31:$C$100,$E30)+COUNTIFS(R31:R$100,"P",$D31:$D$100,$F30)</f>
        <v>0</v>
      </c>
      <c r="X30" s="24" t="str">
        <f t="shared" si="21"/>
        <v>M2_B1_Lun_P</v>
      </c>
      <c r="Y30" s="24">
        <f ca="1">VLOOKUP(X30,ConfTable2Plain!$A:$B,2,FALSE)</f>
        <v>0</v>
      </c>
      <c r="Z30" s="167" t="s">
        <v>23</v>
      </c>
      <c r="AA30" s="168"/>
      <c r="AB30" s="3">
        <f ca="1">COUNTIFS(Z31:Z$100,"M",$C31:$C$100,$E30)+COUNTIFS(Z31:Z$100,"M",$D31:$D$100,$F30)</f>
        <v>0</v>
      </c>
      <c r="AC30" s="24" t="str">
        <f t="shared" si="4"/>
        <v>M2_B1_Mar_M</v>
      </c>
      <c r="AD30" s="25">
        <f ca="1">VLOOKUP(AC30,ConfTable2Plain!$A:$B,2,FALSE)</f>
        <v>1</v>
      </c>
      <c r="AE30" s="3">
        <f ca="1">COUNTIFS(Z31:Z$100,"P",$C31:$C$100,$E30)+COUNTIFS(Z31:Z$100,"P",$D31:$D$100,$F30)</f>
        <v>0</v>
      </c>
      <c r="AF30" s="24" t="str">
        <f t="shared" si="5"/>
        <v>M2_B1_Mar_P</v>
      </c>
      <c r="AG30" s="24">
        <f ca="1">VLOOKUP(AF30,ConfTable2Plain!$A:$B,2,FALSE)</f>
        <v>0</v>
      </c>
      <c r="AH30" s="167" t="s">
        <v>23</v>
      </c>
      <c r="AI30" s="168"/>
      <c r="AJ30" s="3">
        <f ca="1">COUNTIFS(AH31:AH$100,"M",$C31:$C$100,$E30)+COUNTIFS(AH31:AH$100,"M",$D31:$D$100,$F30)</f>
        <v>0</v>
      </c>
      <c r="AK30" s="24" t="str">
        <f t="shared" si="6"/>
        <v>M2_B1_Mer_M</v>
      </c>
      <c r="AL30" s="25">
        <f ca="1">VLOOKUP(AK30,ConfTable2Plain!$A:$B,2,FALSE)</f>
        <v>1</v>
      </c>
      <c r="AM30" s="3">
        <f ca="1">COUNTIFS(AH31:AH$100,"P",$C31:$C$100,$E30)+COUNTIFS(AH31:AH$100,"P",$D31:$D$100,$F30)</f>
        <v>0</v>
      </c>
      <c r="AN30" s="24" t="str">
        <f t="shared" si="7"/>
        <v>M2_B1_Mer_P</v>
      </c>
      <c r="AO30" s="24">
        <f ca="1">VLOOKUP(AN30,ConfTable2Plain!$A:$B,2,FALSE)</f>
        <v>0</v>
      </c>
      <c r="AP30" s="167" t="s">
        <v>23</v>
      </c>
      <c r="AQ30" s="168"/>
      <c r="AR30" s="3">
        <f ca="1">COUNTIFS(AP31:AP$100,"M",$C31:$C$100,$E30)+COUNTIFS(AP31:AP$100,"M",$D31:$D$100,$F30)</f>
        <v>0</v>
      </c>
      <c r="AS30" s="24" t="str">
        <f t="shared" si="8"/>
        <v>M2_B1_Gio_M</v>
      </c>
      <c r="AT30" s="25">
        <f ca="1">VLOOKUP(AS30,ConfTable2Plain!$A:$B,2,FALSE)</f>
        <v>1</v>
      </c>
      <c r="AU30" s="3">
        <f ca="1">COUNTIFS(AP31:AP$100,"P",$C31:$C$100,$E30)+COUNTIFS(AP31:AP$100,"P",$D31:$D$100,$F30)</f>
        <v>0</v>
      </c>
      <c r="AV30" s="24" t="str">
        <f t="shared" si="9"/>
        <v>M2_B1_Gio_P</v>
      </c>
      <c r="AW30" s="24">
        <f ca="1">VLOOKUP(AV30,ConfTable2Plain!$A:$B,2,FALSE)</f>
        <v>0</v>
      </c>
      <c r="AX30" s="167" t="s">
        <v>23</v>
      </c>
      <c r="AY30" s="168"/>
      <c r="AZ30" s="3">
        <f ca="1">COUNTIFS(AX31:AX$100,"M",$C31:$C$100,$E30)+COUNTIFS(AX31:AX$100,"M",$D31:$D$100,$F30)</f>
        <v>0</v>
      </c>
      <c r="BA30" s="24" t="str">
        <f t="shared" si="10"/>
        <v>M2_B1_Ven_M</v>
      </c>
      <c r="BB30" s="25">
        <f ca="1">VLOOKUP(BA30,ConfTable2Plain!$A:$B,2,FALSE)</f>
        <v>1</v>
      </c>
      <c r="BC30" s="3">
        <f ca="1">COUNTIFS(AX31:AX$100,"P",$C31:$C$100,$E30)+COUNTIFS(AX31:AX$100,"P",$D31:$D$100,$F30)</f>
        <v>0</v>
      </c>
      <c r="BD30" s="24" t="str">
        <f t="shared" si="11"/>
        <v>M2_B1_Ven_P</v>
      </c>
      <c r="BE30" s="24">
        <f ca="1">VLOOKUP(BD30,ConfTable2Plain!$A:$B,2,FALSE)</f>
        <v>0</v>
      </c>
      <c r="BF30" s="167"/>
      <c r="BG30" s="168"/>
      <c r="BH30" s="3">
        <f ca="1">COUNTIFS(BF31:BF$100,"M",$C31:$C$100,$E30)+COUNTIFS(BF31:BF$100,"M",$D31:$D$100,$F30)</f>
        <v>0</v>
      </c>
      <c r="BI30" s="24" t="str">
        <f t="shared" si="12"/>
        <v>M2_B1_Sab_M</v>
      </c>
      <c r="BJ30" s="25">
        <f ca="1">VLOOKUP(BI30,ConfTable2Plain!$A:$B,2,FALSE)</f>
        <v>0</v>
      </c>
      <c r="BK30" s="3">
        <f ca="1">COUNTIFS(BF31:BF$100,"P",$C31:$C$100,$E30)+COUNTIFS(BF31:BF$100,"P",$D31:$D$100,$F30)</f>
        <v>0</v>
      </c>
      <c r="BL30" s="24" t="str">
        <f t="shared" si="13"/>
        <v>M2_B1_Sab_P</v>
      </c>
      <c r="BM30" s="24">
        <f ca="1">VLOOKUP(BL30,ConfTable2Plain!$A:$B,2,FALSE)</f>
        <v>0</v>
      </c>
      <c r="BN30" s="167"/>
      <c r="BO30" s="168"/>
      <c r="BP30" s="3">
        <f ca="1">COUNTIFS(BN31:BN$100,"M",$C31:$C$100,$E30)+COUNTIFS(BN31:BN$100,"M",$D31:$D$100,$F30)</f>
        <v>0</v>
      </c>
      <c r="BQ30" s="24" t="str">
        <f t="shared" si="14"/>
        <v>M2_B1_Dom_M</v>
      </c>
      <c r="BR30" s="25">
        <f ca="1">VLOOKUP(BQ30,ConfTable2Plain!$A:$B,2,FALSE)</f>
        <v>0</v>
      </c>
      <c r="BS30" s="3">
        <f ca="1">COUNTIFS(BN31:BN$100,"P",$C31:$C$100,$E30)+COUNTIFS(BN31:BN$100,"P",$D31:$D$100,$F30)</f>
        <v>0</v>
      </c>
      <c r="BT30" s="24" t="str">
        <f t="shared" si="15"/>
        <v>M2_B1_Dom_P</v>
      </c>
      <c r="BU30" s="24">
        <f ca="1">VLOOKUP(BT30,ConfTable2Plain!$A:$B,2,FALSE)</f>
        <v>0</v>
      </c>
      <c r="BW30" s="153"/>
      <c r="BX30" s="153"/>
      <c r="BY30" s="153"/>
      <c r="BZ30" s="153"/>
      <c r="CA30" s="153"/>
      <c r="CB30" s="153"/>
      <c r="CC30" s="153"/>
      <c r="CD30" s="153"/>
      <c r="CE30" s="153"/>
      <c r="CF30" s="153"/>
      <c r="CG30" s="153"/>
      <c r="CH30" s="153"/>
    </row>
    <row r="31" spans="2:86" x14ac:dyDescent="0.2">
      <c r="B31" s="95" t="s">
        <v>48</v>
      </c>
      <c r="C31" s="24" t="str">
        <f t="shared" si="16"/>
        <v>M2</v>
      </c>
      <c r="D31" s="24" t="str">
        <f t="shared" si="34"/>
        <v>B1</v>
      </c>
      <c r="E31" s="2"/>
      <c r="F31" s="3"/>
      <c r="G31" s="89" t="s">
        <v>3</v>
      </c>
      <c r="H31" s="2">
        <f t="shared" ca="1" si="35"/>
        <v>5</v>
      </c>
      <c r="I31" s="3">
        <f t="shared" ca="1" si="36"/>
        <v>2</v>
      </c>
      <c r="J31" s="3">
        <f t="shared" ca="1" si="37"/>
        <v>3</v>
      </c>
      <c r="K31" s="4"/>
      <c r="L31" s="24">
        <f t="shared" ca="1" si="17"/>
        <v>5</v>
      </c>
      <c r="M31" s="3">
        <f t="shared" ca="1" si="0"/>
        <v>2</v>
      </c>
      <c r="N31" s="3">
        <f t="shared" ca="1" si="1"/>
        <v>3</v>
      </c>
      <c r="O31" s="81">
        <v>5</v>
      </c>
      <c r="P31" s="82">
        <v>5</v>
      </c>
      <c r="Q31" s="83">
        <v>5</v>
      </c>
      <c r="R31" s="169" t="s">
        <v>24</v>
      </c>
      <c r="S31" s="170"/>
      <c r="T31" s="3">
        <f ca="1">COUNTIFS(R32:R$100,"M",$C32:$C$100,$E31)+COUNTIFS(R32:R$100,"M",$D32:$D$100,$F31)</f>
        <v>0</v>
      </c>
      <c r="U31" s="24" t="str">
        <f t="shared" si="20"/>
        <v>M2_B1_Lun_M</v>
      </c>
      <c r="V31" s="25">
        <f ca="1">VLOOKUP(U31,ConfTable2Plain!$A:$B,2,FALSE)</f>
        <v>1</v>
      </c>
      <c r="W31" s="3">
        <f ca="1">COUNTIFS(R32:R$100,"P",$C32:$C$100,$E31)+COUNTIFS(R32:R$100,"P",$D32:$D$100,$F31)</f>
        <v>0</v>
      </c>
      <c r="X31" s="24" t="str">
        <f t="shared" si="21"/>
        <v>M2_B1_Lun_P</v>
      </c>
      <c r="Y31" s="24">
        <f ca="1">VLOOKUP(X31,ConfTable2Plain!$A:$B,2,FALSE)</f>
        <v>0</v>
      </c>
      <c r="Z31" s="169" t="s">
        <v>24</v>
      </c>
      <c r="AA31" s="170"/>
      <c r="AB31" s="3">
        <f ca="1">COUNTIFS(Z32:Z$100,"M",$C32:$C$100,$E31)+COUNTIFS(Z32:Z$100,"M",$D32:$D$100,$F31)</f>
        <v>0</v>
      </c>
      <c r="AC31" s="24" t="str">
        <f t="shared" si="4"/>
        <v>M2_B1_Mar_M</v>
      </c>
      <c r="AD31" s="25">
        <f ca="1">VLOOKUP(AC31,ConfTable2Plain!$A:$B,2,FALSE)</f>
        <v>1</v>
      </c>
      <c r="AE31" s="3">
        <f ca="1">COUNTIFS(Z32:Z$100,"P",$C32:$C$100,$E31)+COUNTIFS(Z32:Z$100,"P",$D32:$D$100,$F31)</f>
        <v>0</v>
      </c>
      <c r="AF31" s="24" t="str">
        <f t="shared" si="5"/>
        <v>M2_B1_Mar_P</v>
      </c>
      <c r="AG31" s="24">
        <f ca="1">VLOOKUP(AF31,ConfTable2Plain!$A:$B,2,FALSE)</f>
        <v>0</v>
      </c>
      <c r="AH31" s="169" t="s">
        <v>24</v>
      </c>
      <c r="AI31" s="170"/>
      <c r="AJ31" s="3">
        <f ca="1">COUNTIFS(AH32:AH$100,"M",$C32:$C$100,$E31)+COUNTIFS(AH32:AH$100,"M",$D32:$D$100,$F31)</f>
        <v>0</v>
      </c>
      <c r="AK31" s="24" t="str">
        <f t="shared" si="6"/>
        <v>M2_B1_Mer_M</v>
      </c>
      <c r="AL31" s="25">
        <f ca="1">VLOOKUP(AK31,ConfTable2Plain!$A:$B,2,FALSE)</f>
        <v>1</v>
      </c>
      <c r="AM31" s="3">
        <f ca="1">COUNTIFS(AH32:AH$100,"P",$C32:$C$100,$E31)+COUNTIFS(AH32:AH$100,"P",$D32:$D$100,$F31)</f>
        <v>0</v>
      </c>
      <c r="AN31" s="24" t="str">
        <f t="shared" si="7"/>
        <v>M2_B1_Mer_P</v>
      </c>
      <c r="AO31" s="24">
        <f ca="1">VLOOKUP(AN31,ConfTable2Plain!$A:$B,2,FALSE)</f>
        <v>0</v>
      </c>
      <c r="AP31" s="169"/>
      <c r="AQ31" s="170"/>
      <c r="AR31" s="3">
        <f ca="1">COUNTIFS(AP32:AP$100,"M",$C32:$C$100,$E31)+COUNTIFS(AP32:AP$100,"M",$D32:$D$100,$F31)</f>
        <v>0</v>
      </c>
      <c r="AS31" s="24" t="str">
        <f t="shared" si="8"/>
        <v>M2_B1_Gio_M</v>
      </c>
      <c r="AT31" s="25">
        <f ca="1">VLOOKUP(AS31,ConfTable2Plain!$A:$B,2,FALSE)</f>
        <v>1</v>
      </c>
      <c r="AU31" s="3">
        <f ca="1">COUNTIFS(AP32:AP$100,"P",$C32:$C$100,$E31)+COUNTIFS(AP32:AP$100,"P",$D32:$D$100,$F31)</f>
        <v>0</v>
      </c>
      <c r="AV31" s="24" t="str">
        <f t="shared" si="9"/>
        <v>M2_B1_Gio_P</v>
      </c>
      <c r="AW31" s="24">
        <f ca="1">VLOOKUP(AV31,ConfTable2Plain!$A:$B,2,FALSE)</f>
        <v>0</v>
      </c>
      <c r="AX31" s="169"/>
      <c r="AY31" s="170"/>
      <c r="AZ31" s="3">
        <f ca="1">COUNTIFS(AX32:AX$100,"M",$C32:$C$100,$E31)+COUNTIFS(AX32:AX$100,"M",$D32:$D$100,$F31)</f>
        <v>0</v>
      </c>
      <c r="BA31" s="24" t="str">
        <f t="shared" si="10"/>
        <v>M2_B1_Ven_M</v>
      </c>
      <c r="BB31" s="25">
        <f ca="1">VLOOKUP(BA31,ConfTable2Plain!$A:$B,2,FALSE)</f>
        <v>1</v>
      </c>
      <c r="BC31" s="3">
        <f ca="1">COUNTIFS(AX32:AX$100,"P",$C32:$C$100,$E31)+COUNTIFS(AX32:AX$100,"P",$D32:$D$100,$F31)</f>
        <v>0</v>
      </c>
      <c r="BD31" s="24" t="str">
        <f t="shared" si="11"/>
        <v>M2_B1_Ven_P</v>
      </c>
      <c r="BE31" s="24">
        <f ca="1">VLOOKUP(BD31,ConfTable2Plain!$A:$B,2,FALSE)</f>
        <v>0</v>
      </c>
      <c r="BF31" s="169" t="s">
        <v>23</v>
      </c>
      <c r="BG31" s="170"/>
      <c r="BH31" s="3">
        <f ca="1">COUNTIFS(BF32:BF$100,"M",$C32:$C$100,$E31)+COUNTIFS(BF32:BF$100,"M",$D32:$D$100,$F31)</f>
        <v>0</v>
      </c>
      <c r="BI31" s="24" t="str">
        <f t="shared" si="12"/>
        <v>M2_B1_Sab_M</v>
      </c>
      <c r="BJ31" s="25">
        <f ca="1">VLOOKUP(BI31,ConfTable2Plain!$A:$B,2,FALSE)</f>
        <v>0</v>
      </c>
      <c r="BK31" s="3">
        <f ca="1">COUNTIFS(BF32:BF$100,"P",$C32:$C$100,$E31)+COUNTIFS(BF32:BF$100,"P",$D32:$D$100,$F31)</f>
        <v>0</v>
      </c>
      <c r="BL31" s="24" t="str">
        <f t="shared" si="13"/>
        <v>M2_B1_Sab_P</v>
      </c>
      <c r="BM31" s="24">
        <f ca="1">VLOOKUP(BL31,ConfTable2Plain!$A:$B,2,FALSE)</f>
        <v>0</v>
      </c>
      <c r="BN31" s="169" t="s">
        <v>23</v>
      </c>
      <c r="BO31" s="170"/>
      <c r="BP31" s="3">
        <f ca="1">COUNTIFS(BN32:BN$100,"M",$C32:$C$100,$E31)+COUNTIFS(BN32:BN$100,"M",$D32:$D$100,$F31)</f>
        <v>0</v>
      </c>
      <c r="BQ31" s="24" t="str">
        <f t="shared" si="14"/>
        <v>M2_B1_Dom_M</v>
      </c>
      <c r="BR31" s="25">
        <f ca="1">VLOOKUP(BQ31,ConfTable2Plain!$A:$B,2,FALSE)</f>
        <v>0</v>
      </c>
      <c r="BS31" s="3">
        <f ca="1">COUNTIFS(BN32:BN$100,"P",$C32:$C$100,$E31)+COUNTIFS(BN32:BN$100,"P",$D32:$D$100,$F31)</f>
        <v>0</v>
      </c>
      <c r="BT31" s="24" t="str">
        <f t="shared" si="15"/>
        <v>M2_B1_Dom_P</v>
      </c>
      <c r="BU31" s="24">
        <f ca="1">VLOOKUP(BT31,ConfTable2Plain!$A:$B,2,FALSE)</f>
        <v>0</v>
      </c>
      <c r="BW31" s="153"/>
      <c r="BX31" s="153"/>
      <c r="BY31" s="153"/>
      <c r="BZ31" s="153"/>
      <c r="CA31" s="153"/>
      <c r="CB31" s="153"/>
      <c r="CC31" s="153"/>
      <c r="CD31" s="153"/>
      <c r="CE31" s="153"/>
      <c r="CF31" s="153"/>
      <c r="CG31" s="153"/>
      <c r="CH31" s="153"/>
    </row>
    <row r="32" spans="2:86" ht="13.15" thickBot="1" x14ac:dyDescent="0.25">
      <c r="B32" s="96" t="s">
        <v>48</v>
      </c>
      <c r="C32" s="24" t="str">
        <f t="shared" si="16"/>
        <v>M2</v>
      </c>
      <c r="D32" s="24" t="str">
        <f t="shared" si="34"/>
        <v>B1</v>
      </c>
      <c r="E32" s="5"/>
      <c r="F32" s="6"/>
      <c r="G32" s="90" t="s">
        <v>4</v>
      </c>
      <c r="H32" s="5">
        <f t="shared" ca="1" si="35"/>
        <v>5</v>
      </c>
      <c r="I32" s="6">
        <f t="shared" ca="1" si="36"/>
        <v>0</v>
      </c>
      <c r="J32" s="6">
        <f t="shared" ca="1" si="37"/>
        <v>5</v>
      </c>
      <c r="K32" s="7"/>
      <c r="L32" s="24">
        <f t="shared" ca="1" si="17"/>
        <v>5</v>
      </c>
      <c r="M32" s="3">
        <f t="shared" ca="1" si="0"/>
        <v>0</v>
      </c>
      <c r="N32" s="3">
        <f t="shared" ca="1" si="1"/>
        <v>5</v>
      </c>
      <c r="O32" s="84">
        <v>5</v>
      </c>
      <c r="P32" s="85">
        <v>5</v>
      </c>
      <c r="Q32" s="86">
        <v>5</v>
      </c>
      <c r="R32" s="161" t="s">
        <v>24</v>
      </c>
      <c r="S32" s="162"/>
      <c r="T32" s="3">
        <f ca="1">COUNTIFS(R33:R$100,"M",$C33:$C$100,$E32)+COUNTIFS(R33:R$100,"M",$D33:$D$100,$F32)</f>
        <v>0</v>
      </c>
      <c r="U32" s="24" t="str">
        <f t="shared" si="20"/>
        <v>M2_B1_Lun_M</v>
      </c>
      <c r="V32" s="25">
        <f ca="1">VLOOKUP(U32,ConfTable2Plain!$A:$B,2,FALSE)</f>
        <v>1</v>
      </c>
      <c r="W32" s="3">
        <f ca="1">COUNTIFS(R33:R$100,"P",$C33:$C$100,$E32)+COUNTIFS(R33:R$100,"P",$D33:$D$100,$F32)</f>
        <v>0</v>
      </c>
      <c r="X32" s="24" t="str">
        <f t="shared" si="21"/>
        <v>M2_B1_Lun_P</v>
      </c>
      <c r="Y32" s="24">
        <f ca="1">VLOOKUP(X32,ConfTable2Plain!$A:$B,2,FALSE)</f>
        <v>0</v>
      </c>
      <c r="Z32" s="161" t="s">
        <v>24</v>
      </c>
      <c r="AA32" s="162"/>
      <c r="AB32" s="3">
        <f ca="1">COUNTIFS(Z33:Z$100,"M",$C33:$C$100,$E32)+COUNTIFS(Z33:Z$100,"M",$D33:$D$100,$F32)</f>
        <v>0</v>
      </c>
      <c r="AC32" s="24" t="str">
        <f t="shared" si="4"/>
        <v>M2_B1_Mar_M</v>
      </c>
      <c r="AD32" s="25">
        <f ca="1">VLOOKUP(AC32,ConfTable2Plain!$A:$B,2,FALSE)</f>
        <v>1</v>
      </c>
      <c r="AE32" s="3">
        <f ca="1">COUNTIFS(Z33:Z$100,"P",$C33:$C$100,$E32)+COUNTIFS(Z33:Z$100,"P",$D33:$D$100,$F32)</f>
        <v>0</v>
      </c>
      <c r="AF32" s="24" t="str">
        <f t="shared" si="5"/>
        <v>M2_B1_Mar_P</v>
      </c>
      <c r="AG32" s="24">
        <f ca="1">VLOOKUP(AF32,ConfTable2Plain!$A:$B,2,FALSE)</f>
        <v>0</v>
      </c>
      <c r="AH32" s="161" t="s">
        <v>24</v>
      </c>
      <c r="AI32" s="162"/>
      <c r="AJ32" s="3">
        <f ca="1">COUNTIFS(AH33:AH$100,"M",$C33:$C$100,$E32)+COUNTIFS(AH33:AH$100,"M",$D33:$D$100,$F32)</f>
        <v>0</v>
      </c>
      <c r="AK32" s="24" t="str">
        <f t="shared" si="6"/>
        <v>M2_B1_Mer_M</v>
      </c>
      <c r="AL32" s="25">
        <f ca="1">VLOOKUP(AK32,ConfTable2Plain!$A:$B,2,FALSE)</f>
        <v>1</v>
      </c>
      <c r="AM32" s="3">
        <f ca="1">COUNTIFS(AH33:AH$100,"P",$C33:$C$100,$E32)+COUNTIFS(AH33:AH$100,"P",$D33:$D$100,$F32)</f>
        <v>0</v>
      </c>
      <c r="AN32" s="24" t="str">
        <f t="shared" si="7"/>
        <v>M2_B1_Mer_P</v>
      </c>
      <c r="AO32" s="24">
        <f ca="1">VLOOKUP(AN32,ConfTable2Plain!$A:$B,2,FALSE)</f>
        <v>0</v>
      </c>
      <c r="AP32" s="161" t="s">
        <v>24</v>
      </c>
      <c r="AQ32" s="162"/>
      <c r="AR32" s="3">
        <f ca="1">COUNTIFS(AP33:AP$100,"M",$C33:$C$100,$E32)+COUNTIFS(AP33:AP$100,"M",$D33:$D$100,$F32)</f>
        <v>0</v>
      </c>
      <c r="AS32" s="24" t="str">
        <f t="shared" si="8"/>
        <v>M2_B1_Gio_M</v>
      </c>
      <c r="AT32" s="25">
        <f ca="1">VLOOKUP(AS32,ConfTable2Plain!$A:$B,2,FALSE)</f>
        <v>1</v>
      </c>
      <c r="AU32" s="3">
        <f ca="1">COUNTIFS(AP33:AP$100,"P",$C33:$C$100,$E32)+COUNTIFS(AP33:AP$100,"P",$D33:$D$100,$F32)</f>
        <v>0</v>
      </c>
      <c r="AV32" s="24" t="str">
        <f t="shared" si="9"/>
        <v>M2_B1_Gio_P</v>
      </c>
      <c r="AW32" s="24">
        <f ca="1">VLOOKUP(AV32,ConfTable2Plain!$A:$B,2,FALSE)</f>
        <v>0</v>
      </c>
      <c r="AX32" s="161" t="s">
        <v>24</v>
      </c>
      <c r="AY32" s="162"/>
      <c r="AZ32" s="3">
        <f ca="1">COUNTIFS(AX33:AX$100,"M",$C33:$C$100,$E32)+COUNTIFS(AX33:AX$100,"M",$D33:$D$100,$F32)</f>
        <v>0</v>
      </c>
      <c r="BA32" s="24" t="str">
        <f t="shared" si="10"/>
        <v>M2_B1_Ven_M</v>
      </c>
      <c r="BB32" s="25">
        <f ca="1">VLOOKUP(BA32,ConfTable2Plain!$A:$B,2,FALSE)</f>
        <v>1</v>
      </c>
      <c r="BC32" s="3">
        <f ca="1">COUNTIFS(AX33:AX$100,"P",$C33:$C$100,$E32)+COUNTIFS(AX33:AX$100,"P",$D33:$D$100,$F32)</f>
        <v>0</v>
      </c>
      <c r="BD32" s="24" t="str">
        <f t="shared" si="11"/>
        <v>M2_B1_Ven_P</v>
      </c>
      <c r="BE32" s="24">
        <f ca="1">VLOOKUP(BD32,ConfTable2Plain!$A:$B,2,FALSE)</f>
        <v>0</v>
      </c>
      <c r="BF32" s="161"/>
      <c r="BG32" s="162"/>
      <c r="BH32" s="3">
        <f ca="1">COUNTIFS(BF33:BF$100,"M",$C33:$C$100,$E32)+COUNTIFS(BF33:BF$100,"M",$D33:$D$100,$F32)</f>
        <v>0</v>
      </c>
      <c r="BI32" s="24" t="str">
        <f t="shared" si="12"/>
        <v>M2_B1_Sab_M</v>
      </c>
      <c r="BJ32" s="25">
        <f ca="1">VLOOKUP(BI32,ConfTable2Plain!$A:$B,2,FALSE)</f>
        <v>0</v>
      </c>
      <c r="BK32" s="3">
        <f ca="1">COUNTIFS(BF33:BF$100,"P",$C33:$C$100,$E32)+COUNTIFS(BF33:BF$100,"P",$D33:$D$100,$F32)</f>
        <v>0</v>
      </c>
      <c r="BL32" s="24" t="str">
        <f t="shared" si="13"/>
        <v>M2_B1_Sab_P</v>
      </c>
      <c r="BM32" s="24">
        <f ca="1">VLOOKUP(BL32,ConfTable2Plain!$A:$B,2,FALSE)</f>
        <v>0</v>
      </c>
      <c r="BN32" s="161"/>
      <c r="BO32" s="162"/>
      <c r="BP32" s="3">
        <f ca="1">COUNTIFS(BN33:BN$100,"M",$C33:$C$100,$E32)+COUNTIFS(BN33:BN$100,"M",$D33:$D$100,$F32)</f>
        <v>0</v>
      </c>
      <c r="BQ32" s="24" t="str">
        <f t="shared" si="14"/>
        <v>M2_B1_Dom_M</v>
      </c>
      <c r="BR32" s="25">
        <f ca="1">VLOOKUP(BQ32,ConfTable2Plain!$A:$B,2,FALSE)</f>
        <v>0</v>
      </c>
      <c r="BS32" s="3">
        <f ca="1">COUNTIFS(BN33:BN$100,"P",$C33:$C$100,$E32)+COUNTIFS(BN33:BN$100,"P",$D33:$D$100,$F32)</f>
        <v>0</v>
      </c>
      <c r="BT32" s="24" t="str">
        <f t="shared" si="15"/>
        <v>M2_B1_Dom_P</v>
      </c>
      <c r="BU32" s="24">
        <f ca="1">VLOOKUP(BT32,ConfTable2Plain!$A:$B,2,FALSE)</f>
        <v>0</v>
      </c>
      <c r="BW32" s="153"/>
      <c r="BX32" s="153"/>
      <c r="BY32" s="153"/>
      <c r="BZ32" s="153"/>
      <c r="CA32" s="153"/>
      <c r="CB32" s="153"/>
      <c r="CC32" s="153"/>
      <c r="CD32" s="153"/>
      <c r="CE32" s="153"/>
      <c r="CF32" s="153"/>
      <c r="CG32" s="153"/>
      <c r="CH32" s="153"/>
    </row>
    <row r="33" spans="2:86" ht="13.15" hidden="1" customHeight="1" thickBot="1" x14ac:dyDescent="0.25">
      <c r="B33" s="61" t="s">
        <v>50</v>
      </c>
      <c r="C33" s="42" t="str">
        <f t="shared" si="16"/>
        <v>M2</v>
      </c>
      <c r="D33" s="29" t="str">
        <f t="shared" si="34"/>
        <v>B1</v>
      </c>
      <c r="E33" s="2"/>
      <c r="F33" s="3"/>
      <c r="G33" s="3" t="s">
        <v>5</v>
      </c>
      <c r="H33" s="2">
        <f t="shared" ca="1" si="35"/>
        <v>0</v>
      </c>
      <c r="I33" s="3">
        <f t="shared" ca="1" si="36"/>
        <v>0</v>
      </c>
      <c r="J33" s="3">
        <f t="shared" ca="1" si="37"/>
        <v>0</v>
      </c>
      <c r="K33" s="4"/>
      <c r="L33" s="26">
        <f t="shared" ca="1" si="17"/>
        <v>0</v>
      </c>
      <c r="M33" s="15">
        <f t="shared" ca="1" si="0"/>
        <v>0</v>
      </c>
      <c r="N33" s="65">
        <f t="shared" ca="1" si="1"/>
        <v>0</v>
      </c>
      <c r="O33" s="3"/>
      <c r="P33" s="3"/>
      <c r="Q33" s="4"/>
      <c r="R33" s="155"/>
      <c r="S33" s="156"/>
      <c r="T33" s="15">
        <f ca="1">COUNTIFS(R34:R$100,"M",$C34:$C$100,$E33)+COUNTIFS(R34:R$100,"M",$D34:$D$100,$F33)</f>
        <v>0</v>
      </c>
      <c r="U33" s="26" t="str">
        <f t="shared" si="20"/>
        <v>M2_B1_Lun_M</v>
      </c>
      <c r="V33" s="27">
        <f ca="1">VLOOKUP(U33,ConfTable2Plain!$A:$B,2,FALSE)</f>
        <v>1</v>
      </c>
      <c r="W33" s="15">
        <f ca="1">COUNTIFS(R34:R$100,"P",$C34:$C$100,$E33)+COUNTIFS(R34:R$100,"P",$D34:$D$100,$F33)</f>
        <v>0</v>
      </c>
      <c r="X33" s="26" t="str">
        <f t="shared" si="21"/>
        <v>M2_B1_Lun_P</v>
      </c>
      <c r="Y33" s="64">
        <f ca="1">VLOOKUP(X33,ConfTable2Plain!$A:$B,2,FALSE)</f>
        <v>0</v>
      </c>
      <c r="Z33" s="155"/>
      <c r="AA33" s="156"/>
      <c r="AB33" s="15">
        <f ca="1">COUNTIFS(Z34:Z$100,"M",$C34:$C$100,$E33)+COUNTIFS(Z34:Z$100,"M",$D34:$D$100,$F33)</f>
        <v>0</v>
      </c>
      <c r="AC33" s="26" t="str">
        <f t="shared" si="4"/>
        <v>M2_B1_Mar_M</v>
      </c>
      <c r="AD33" s="27">
        <f ca="1">VLOOKUP(AC33,ConfTable2Plain!$A:$B,2,FALSE)</f>
        <v>1</v>
      </c>
      <c r="AE33" s="15">
        <f ca="1">COUNTIFS(Z34:Z$100,"P",$C34:$C$100,$E33)+COUNTIFS(Z34:Z$100,"P",$D34:$D$100,$F33)</f>
        <v>0</v>
      </c>
      <c r="AF33" s="26" t="str">
        <f t="shared" si="5"/>
        <v>M2_B1_Mar_P</v>
      </c>
      <c r="AG33" s="64">
        <f ca="1">VLOOKUP(AF33,ConfTable2Plain!$A:$B,2,FALSE)</f>
        <v>0</v>
      </c>
      <c r="AH33" s="155"/>
      <c r="AI33" s="156"/>
      <c r="AJ33" s="15">
        <f ca="1">COUNTIFS(AH34:AH$100,"M",$C34:$C$100,$E33)+COUNTIFS(AH34:AH$100,"M",$D34:$D$100,$F33)</f>
        <v>0</v>
      </c>
      <c r="AK33" s="26" t="str">
        <f t="shared" si="6"/>
        <v>M2_B1_Mer_M</v>
      </c>
      <c r="AL33" s="27">
        <f ca="1">VLOOKUP(AK33,ConfTable2Plain!$A:$B,2,FALSE)</f>
        <v>1</v>
      </c>
      <c r="AM33" s="15">
        <f ca="1">COUNTIFS(AH34:AH$100,"P",$C34:$C$100,$E33)+COUNTIFS(AH34:AH$100,"P",$D34:$D$100,$F33)</f>
        <v>0</v>
      </c>
      <c r="AN33" s="26" t="str">
        <f t="shared" si="7"/>
        <v>M2_B1_Mer_P</v>
      </c>
      <c r="AO33" s="64">
        <f ca="1">VLOOKUP(AN33,ConfTable2Plain!$A:$B,2,FALSE)</f>
        <v>0</v>
      </c>
      <c r="AP33" s="155"/>
      <c r="AQ33" s="156"/>
      <c r="AR33" s="15">
        <f ca="1">COUNTIFS(AP34:AP$100,"M",$C34:$C$100,$E33)+COUNTIFS(AP34:AP$100,"M",$D34:$D$100,$F33)</f>
        <v>0</v>
      </c>
      <c r="AS33" s="26" t="str">
        <f t="shared" si="8"/>
        <v>M2_B1_Gio_M</v>
      </c>
      <c r="AT33" s="27">
        <f ca="1">VLOOKUP(AS33,ConfTable2Plain!$A:$B,2,FALSE)</f>
        <v>1</v>
      </c>
      <c r="AU33" s="15">
        <f ca="1">COUNTIFS(AP34:AP$100,"P",$C34:$C$100,$E33)+COUNTIFS(AP34:AP$100,"P",$D34:$D$100,$F33)</f>
        <v>0</v>
      </c>
      <c r="AV33" s="26" t="str">
        <f t="shared" si="9"/>
        <v>M2_B1_Gio_P</v>
      </c>
      <c r="AW33" s="64">
        <f ca="1">VLOOKUP(AV33,ConfTable2Plain!$A:$B,2,FALSE)</f>
        <v>0</v>
      </c>
      <c r="AX33" s="155"/>
      <c r="AY33" s="156"/>
      <c r="AZ33" s="15">
        <f ca="1">COUNTIFS(AX34:AX$100,"M",$C34:$C$100,$E33)+COUNTIFS(AX34:AX$100,"M",$D34:$D$100,$F33)</f>
        <v>0</v>
      </c>
      <c r="BA33" s="26" t="str">
        <f t="shared" si="10"/>
        <v>M2_B1_Ven_M</v>
      </c>
      <c r="BB33" s="27">
        <f ca="1">VLOOKUP(BA33,ConfTable2Plain!$A:$B,2,FALSE)</f>
        <v>1</v>
      </c>
      <c r="BC33" s="15">
        <f ca="1">COUNTIFS(AX34:AX$100,"P",$C34:$C$100,$E33)+COUNTIFS(AX34:AX$100,"P",$D34:$D$100,$F33)</f>
        <v>0</v>
      </c>
      <c r="BD33" s="26" t="str">
        <f t="shared" si="11"/>
        <v>M2_B1_Ven_P</v>
      </c>
      <c r="BE33" s="64">
        <f ca="1">VLOOKUP(BD33,ConfTable2Plain!$A:$B,2,FALSE)</f>
        <v>0</v>
      </c>
      <c r="BF33" s="155"/>
      <c r="BG33" s="156"/>
      <c r="BH33" s="15">
        <f ca="1">COUNTIFS(BF34:BF$100,"M",$C34:$C$100,$E33)+COUNTIFS(BF34:BF$100,"M",$D34:$D$100,$F33)</f>
        <v>0</v>
      </c>
      <c r="BI33" s="26" t="str">
        <f t="shared" si="12"/>
        <v>M2_B1_Sab_M</v>
      </c>
      <c r="BJ33" s="27">
        <f ca="1">VLOOKUP(BI33,ConfTable2Plain!$A:$B,2,FALSE)</f>
        <v>0</v>
      </c>
      <c r="BK33" s="15">
        <f ca="1">COUNTIFS(BF34:BF$100,"P",$C34:$C$100,$E33)+COUNTIFS(BF34:BF$100,"P",$D34:$D$100,$F33)</f>
        <v>0</v>
      </c>
      <c r="BL33" s="26" t="str">
        <f t="shared" si="13"/>
        <v>M2_B1_Sab_P</v>
      </c>
      <c r="BM33" s="64">
        <f ca="1">VLOOKUP(BL33,ConfTable2Plain!$A:$B,2,FALSE)</f>
        <v>0</v>
      </c>
      <c r="BN33" s="155"/>
      <c r="BO33" s="156"/>
      <c r="BP33" s="15">
        <f ca="1">COUNTIFS(BN34:BN$100,"M",$C34:$C$100,$E33)+COUNTIFS(BN34:BN$100,"M",$D34:$D$100,$F33)</f>
        <v>0</v>
      </c>
      <c r="BQ33" s="26" t="str">
        <f t="shared" si="14"/>
        <v>M2_B1_Dom_M</v>
      </c>
      <c r="BR33" s="27">
        <f ca="1">VLOOKUP(BQ33,ConfTable2Plain!$A:$B,2,FALSE)</f>
        <v>0</v>
      </c>
      <c r="BS33" s="15">
        <f ca="1">COUNTIFS(BN34:BN$100,"P",$C34:$C$100,$E33)+COUNTIFS(BN34:BN$100,"P",$D34:$D$100,$F33)</f>
        <v>0</v>
      </c>
      <c r="BT33" s="26" t="str">
        <f t="shared" si="15"/>
        <v>M2_B1_Dom_P</v>
      </c>
      <c r="BU33" s="64">
        <f ca="1">VLOOKUP(BT33,ConfTable2Plain!$A:$B,2,FALSE)</f>
        <v>0</v>
      </c>
      <c r="BW33" s="154"/>
      <c r="BX33" s="154"/>
      <c r="BY33" s="154"/>
      <c r="BZ33" s="154"/>
      <c r="CA33" s="154"/>
      <c r="CB33" s="154"/>
      <c r="CC33" s="154"/>
      <c r="CD33" s="154"/>
      <c r="CE33" s="154"/>
      <c r="CF33" s="154"/>
      <c r="CG33" s="154"/>
      <c r="CH33" s="154"/>
    </row>
    <row r="34" spans="2:86" s="87" customFormat="1" ht="14.4" x14ac:dyDescent="0.25">
      <c r="B34" s="103" t="s">
        <v>48</v>
      </c>
      <c r="C34" s="24" t="str">
        <f t="shared" si="16"/>
        <v>M2</v>
      </c>
      <c r="D34" s="24" t="str">
        <f t="shared" si="34"/>
        <v>B2</v>
      </c>
      <c r="E34" s="104"/>
      <c r="F34" s="105" t="s">
        <v>9</v>
      </c>
      <c r="G34" s="106"/>
      <c r="H34" s="104"/>
      <c r="I34" s="106"/>
      <c r="J34" s="106"/>
      <c r="K34" s="107"/>
      <c r="L34" s="26">
        <f t="shared" ca="1" si="17"/>
        <v>0</v>
      </c>
      <c r="M34" s="15">
        <f t="shared" ca="1" si="0"/>
        <v>0</v>
      </c>
      <c r="N34" s="15">
        <f t="shared" ca="1" si="1"/>
        <v>0</v>
      </c>
      <c r="O34" s="104"/>
      <c r="P34" s="106"/>
      <c r="Q34" s="107"/>
      <c r="R34" s="104">
        <f t="shared" ca="1" si="18"/>
        <v>2</v>
      </c>
      <c r="S34" s="107">
        <f t="shared" ca="1" si="19"/>
        <v>1</v>
      </c>
      <c r="T34" s="15">
        <f ca="1">COUNTIFS(R35:R$100,"M",$C35:$C$100,$E34)+COUNTIFS(R35:R$100,"M",$D35:$D$100,$F34)</f>
        <v>2</v>
      </c>
      <c r="U34" s="26" t="str">
        <f t="shared" si="20"/>
        <v>M2_B2_Lun_M</v>
      </c>
      <c r="V34" s="27">
        <f ca="1">VLOOKUP(U34,ConfTable2Plain!$A:$B,2,FALSE)</f>
        <v>1</v>
      </c>
      <c r="W34" s="15">
        <f ca="1">COUNTIFS(R35:R$100,"P",$C35:$C$100,$E34)+COUNTIFS(R35:R$100,"P",$D35:$D$100,$F34)</f>
        <v>1</v>
      </c>
      <c r="X34" s="26" t="str">
        <f t="shared" si="21"/>
        <v>M2_B2_Lun_P</v>
      </c>
      <c r="Y34" s="26">
        <f ca="1">VLOOKUP(X34,ConfTable2Plain!$A:$B,2,FALSE)</f>
        <v>0</v>
      </c>
      <c r="Z34" s="104">
        <f t="shared" ref="Z34" ca="1" si="86">IF(AB34&lt;AD34,AB34&amp;"/"&amp;AD34&amp;"_E",AB34)</f>
        <v>2</v>
      </c>
      <c r="AA34" s="107">
        <f t="shared" ref="AA34" ca="1" si="87">IF(AE34&lt;AG34,AE34&amp;"/"&amp;AG34&amp;"_E",AE34)</f>
        <v>1</v>
      </c>
      <c r="AB34" s="15">
        <f ca="1">COUNTIFS(Z35:Z$100,"M",$C35:$C$100,$E34)+COUNTIFS(Z35:Z$100,"M",$D35:$D$100,$F34)</f>
        <v>2</v>
      </c>
      <c r="AC34" s="26" t="str">
        <f t="shared" si="4"/>
        <v>M2_B2_Mar_M</v>
      </c>
      <c r="AD34" s="27">
        <f ca="1">VLOOKUP(AC34,ConfTable2Plain!$A:$B,2,FALSE)</f>
        <v>1</v>
      </c>
      <c r="AE34" s="15">
        <f ca="1">COUNTIFS(Z35:Z$100,"P",$C35:$C$100,$E34)+COUNTIFS(Z35:Z$100,"P",$D35:$D$100,$F34)</f>
        <v>1</v>
      </c>
      <c r="AF34" s="26" t="str">
        <f t="shared" si="5"/>
        <v>M2_B2_Mar_P</v>
      </c>
      <c r="AG34" s="26">
        <f ca="1">VLOOKUP(AF34,ConfTable2Plain!$A:$B,2,FALSE)</f>
        <v>0</v>
      </c>
      <c r="AH34" s="104">
        <f t="shared" ref="AH34" ca="1" si="88">IF(AJ34&lt;AL34,AJ34&amp;"/"&amp;AL34&amp;"_E",AJ34)</f>
        <v>2</v>
      </c>
      <c r="AI34" s="107">
        <f t="shared" ref="AI34" ca="1" si="89">IF(AM34&lt;AO34,AM34&amp;"/"&amp;AO34&amp;"_E",AM34)</f>
        <v>1</v>
      </c>
      <c r="AJ34" s="15">
        <f ca="1">COUNTIFS(AH35:AH$100,"M",$C35:$C$100,$E34)+COUNTIFS(AH35:AH$100,"M",$D35:$D$100,$F34)</f>
        <v>2</v>
      </c>
      <c r="AK34" s="26" t="str">
        <f t="shared" si="6"/>
        <v>M2_B2_Mer_M</v>
      </c>
      <c r="AL34" s="27">
        <f ca="1">VLOOKUP(AK34,ConfTable2Plain!$A:$B,2,FALSE)</f>
        <v>1</v>
      </c>
      <c r="AM34" s="15">
        <f ca="1">COUNTIFS(AH35:AH$100,"P",$C35:$C$100,$E34)+COUNTIFS(AH35:AH$100,"P",$D35:$D$100,$F34)</f>
        <v>1</v>
      </c>
      <c r="AN34" s="26" t="str">
        <f t="shared" si="7"/>
        <v>M2_B2_Mer_P</v>
      </c>
      <c r="AO34" s="26">
        <f ca="1">VLOOKUP(AN34,ConfTable2Plain!$A:$B,2,FALSE)</f>
        <v>0</v>
      </c>
      <c r="AP34" s="104">
        <f t="shared" ref="AP34" ca="1" si="90">IF(AR34&lt;AT34,AR34&amp;"/"&amp;AT34&amp;"_E",AR34)</f>
        <v>1</v>
      </c>
      <c r="AQ34" s="107">
        <f t="shared" ref="AQ34" ca="1" si="91">IF(AU34&lt;AW34,AU34&amp;"/"&amp;AW34&amp;"_E",AU34)</f>
        <v>1</v>
      </c>
      <c r="AR34" s="15">
        <f ca="1">COUNTIFS(AP35:AP$100,"M",$C35:$C$100,$E34)+COUNTIFS(AP35:AP$100,"M",$D35:$D$100,$F34)</f>
        <v>1</v>
      </c>
      <c r="AS34" s="26" t="str">
        <f t="shared" si="8"/>
        <v>M2_B2_Gio_M</v>
      </c>
      <c r="AT34" s="27">
        <f ca="1">VLOOKUP(AS34,ConfTable2Plain!$A:$B,2,FALSE)</f>
        <v>1</v>
      </c>
      <c r="AU34" s="15">
        <f ca="1">COUNTIFS(AP35:AP$100,"P",$C35:$C$100,$E34)+COUNTIFS(AP35:AP$100,"P",$D35:$D$100,$F34)</f>
        <v>1</v>
      </c>
      <c r="AV34" s="26" t="str">
        <f t="shared" si="9"/>
        <v>M2_B2_Gio_P</v>
      </c>
      <c r="AW34" s="26">
        <f ca="1">VLOOKUP(AV34,ConfTable2Plain!$A:$B,2,FALSE)</f>
        <v>0</v>
      </c>
      <c r="AX34" s="104">
        <f t="shared" ref="AX34" ca="1" si="92">IF(AZ34&lt;BB34,AZ34&amp;"/"&amp;BB34&amp;"_E",AZ34)</f>
        <v>1</v>
      </c>
      <c r="AY34" s="107">
        <f t="shared" ref="AY34" ca="1" si="93">IF(BC34&lt;BE34,BC34&amp;"/"&amp;BE34&amp;"_E",BC34)</f>
        <v>1</v>
      </c>
      <c r="AZ34" s="15">
        <f ca="1">COUNTIFS(AX35:AX$100,"M",$C35:$C$100,$E34)+COUNTIFS(AX35:AX$100,"M",$D35:$D$100,$F34)</f>
        <v>1</v>
      </c>
      <c r="BA34" s="26" t="str">
        <f t="shared" si="10"/>
        <v>M2_B2_Ven_M</v>
      </c>
      <c r="BB34" s="27">
        <f ca="1">VLOOKUP(BA34,ConfTable2Plain!$A:$B,2,FALSE)</f>
        <v>1</v>
      </c>
      <c r="BC34" s="15">
        <f ca="1">COUNTIFS(AX35:AX$100,"P",$C35:$C$100,$E34)+COUNTIFS(AX35:AX$100,"P",$D35:$D$100,$F34)</f>
        <v>1</v>
      </c>
      <c r="BD34" s="26" t="str">
        <f t="shared" si="11"/>
        <v>M2_B2_Ven_P</v>
      </c>
      <c r="BE34" s="26">
        <f ca="1">VLOOKUP(BD34,ConfTable2Plain!$A:$B,2,FALSE)</f>
        <v>0</v>
      </c>
      <c r="BF34" s="104">
        <f t="shared" ref="BF34" ca="1" si="94">IF(BH34&lt;BJ34,BH34&amp;"/"&amp;BJ34&amp;"_E",BH34)</f>
        <v>0</v>
      </c>
      <c r="BG34" s="107">
        <f t="shared" ref="BG34" ca="1" si="95">IF(BK34&lt;BM34,BK34&amp;"/"&amp;BM34&amp;"_E",BK34)</f>
        <v>1</v>
      </c>
      <c r="BH34" s="15">
        <f ca="1">COUNTIFS(BF35:BF$100,"M",$C35:$C$100,$E34)+COUNTIFS(BF35:BF$100,"M",$D35:$D$100,$F34)</f>
        <v>0</v>
      </c>
      <c r="BI34" s="26" t="str">
        <f t="shared" si="12"/>
        <v>M2_B2_Sab_M</v>
      </c>
      <c r="BJ34" s="27">
        <f ca="1">VLOOKUP(BI34,ConfTable2Plain!$A:$B,2,FALSE)</f>
        <v>0</v>
      </c>
      <c r="BK34" s="15">
        <f ca="1">COUNTIFS(BF35:BF$100,"P",$C35:$C$100,$E34)+COUNTIFS(BF35:BF$100,"P",$D35:$D$100,$F34)</f>
        <v>1</v>
      </c>
      <c r="BL34" s="26" t="str">
        <f t="shared" si="13"/>
        <v>M2_B2_Sab_P</v>
      </c>
      <c r="BM34" s="26">
        <f ca="1">VLOOKUP(BL34,ConfTable2Plain!$A:$B,2,FALSE)</f>
        <v>0</v>
      </c>
      <c r="BN34" s="104">
        <f t="shared" ref="BN34" ca="1" si="96">IF(BP34&lt;BR34,BP34&amp;"/"&amp;BR34&amp;"_E",BP34)</f>
        <v>0</v>
      </c>
      <c r="BO34" s="107">
        <f t="shared" ref="BO34" ca="1" si="97">IF(BS34&lt;BU34,BS34&amp;"/"&amp;BU34&amp;"_E",BS34)</f>
        <v>1</v>
      </c>
      <c r="BP34" s="15">
        <f ca="1">COUNTIFS(BN35:BN$100,"M",$C35:$C$100,$E34)+COUNTIFS(BN35:BN$100,"M",$D35:$D$100,$F34)</f>
        <v>0</v>
      </c>
      <c r="BQ34" s="26" t="str">
        <f t="shared" si="14"/>
        <v>M2_B2_Dom_M</v>
      </c>
      <c r="BR34" s="27">
        <f ca="1">VLOOKUP(BQ34,ConfTable2Plain!$A:$B,2,FALSE)</f>
        <v>0</v>
      </c>
      <c r="BS34" s="15">
        <f ca="1">COUNTIFS(BN35:BN$100,"P",$C35:$C$100,$E34)+COUNTIFS(BN35:BN$100,"P",$D35:$D$100,$F34)</f>
        <v>1</v>
      </c>
      <c r="BT34" s="26" t="str">
        <f t="shared" si="15"/>
        <v>M2_B2_Dom_P</v>
      </c>
      <c r="BU34" s="26">
        <f ca="1">VLOOKUP(BT34,ConfTable2Plain!$A:$B,2,FALSE)</f>
        <v>0</v>
      </c>
      <c r="BW34" s="153"/>
      <c r="BX34" s="153"/>
      <c r="BY34" s="153"/>
      <c r="BZ34" s="153"/>
      <c r="CA34" s="153"/>
      <c r="CB34" s="153"/>
      <c r="CC34" s="153"/>
      <c r="CD34" s="153"/>
      <c r="CE34" s="153"/>
      <c r="CF34" s="153"/>
      <c r="CG34" s="153"/>
      <c r="CH34" s="153"/>
    </row>
    <row r="35" spans="2:86" x14ac:dyDescent="0.2">
      <c r="B35" s="95" t="s">
        <v>48</v>
      </c>
      <c r="C35" s="24" t="str">
        <f t="shared" si="16"/>
        <v>M2</v>
      </c>
      <c r="D35" s="24" t="str">
        <f t="shared" si="34"/>
        <v>B2</v>
      </c>
      <c r="E35" s="2"/>
      <c r="F35" s="3"/>
      <c r="G35" s="89" t="s">
        <v>2</v>
      </c>
      <c r="H35" s="2">
        <f t="shared" ca="1" si="35"/>
        <v>5</v>
      </c>
      <c r="I35" s="3">
        <f t="shared" ca="1" si="36"/>
        <v>5</v>
      </c>
      <c r="J35" s="3">
        <f t="shared" ca="1" si="37"/>
        <v>0</v>
      </c>
      <c r="K35" s="4"/>
      <c r="L35" s="24">
        <f t="shared" ca="1" si="17"/>
        <v>5</v>
      </c>
      <c r="M35" s="3">
        <f t="shared" ca="1" si="0"/>
        <v>5</v>
      </c>
      <c r="N35" s="3">
        <f t="shared" ca="1" si="1"/>
        <v>0</v>
      </c>
      <c r="O35" s="81">
        <v>5</v>
      </c>
      <c r="P35" s="82">
        <v>5</v>
      </c>
      <c r="Q35" s="83">
        <v>5</v>
      </c>
      <c r="R35" s="167" t="s">
        <v>23</v>
      </c>
      <c r="S35" s="168"/>
      <c r="T35" s="3">
        <f ca="1">COUNTIFS(R36:R$100,"M",$C36:$C$100,$E35)+COUNTIFS(R36:R$100,"M",$D36:$D$100,$F35)</f>
        <v>0</v>
      </c>
      <c r="U35" s="24" t="str">
        <f t="shared" si="20"/>
        <v>M2_B2_Lun_M</v>
      </c>
      <c r="V35" s="25">
        <f ca="1">VLOOKUP(U35,ConfTable2Plain!$A:$B,2,FALSE)</f>
        <v>1</v>
      </c>
      <c r="W35" s="3">
        <f ca="1">COUNTIFS(R36:R$100,"P",$C36:$C$100,$E35)+COUNTIFS(R36:R$100,"P",$D36:$D$100,$F35)</f>
        <v>0</v>
      </c>
      <c r="X35" s="24" t="str">
        <f t="shared" si="21"/>
        <v>M2_B2_Lun_P</v>
      </c>
      <c r="Y35" s="24">
        <f ca="1">VLOOKUP(X35,ConfTable2Plain!$A:$B,2,FALSE)</f>
        <v>0</v>
      </c>
      <c r="Z35" s="167" t="s">
        <v>23</v>
      </c>
      <c r="AA35" s="168"/>
      <c r="AB35" s="3">
        <f ca="1">COUNTIFS(Z36:Z$100,"M",$C36:$C$100,$E35)+COUNTIFS(Z36:Z$100,"M",$D36:$D$100,$F35)</f>
        <v>0</v>
      </c>
      <c r="AC35" s="24" t="str">
        <f t="shared" si="4"/>
        <v>M2_B2_Mar_M</v>
      </c>
      <c r="AD35" s="25">
        <f ca="1">VLOOKUP(AC35,ConfTable2Plain!$A:$B,2,FALSE)</f>
        <v>1</v>
      </c>
      <c r="AE35" s="3">
        <f ca="1">COUNTIFS(Z36:Z$100,"P",$C36:$C$100,$E35)+COUNTIFS(Z36:Z$100,"P",$D36:$D$100,$F35)</f>
        <v>0</v>
      </c>
      <c r="AF35" s="24" t="str">
        <f t="shared" si="5"/>
        <v>M2_B2_Mar_P</v>
      </c>
      <c r="AG35" s="24">
        <f ca="1">VLOOKUP(AF35,ConfTable2Plain!$A:$B,2,FALSE)</f>
        <v>0</v>
      </c>
      <c r="AH35" s="167" t="s">
        <v>23</v>
      </c>
      <c r="AI35" s="168"/>
      <c r="AJ35" s="3">
        <f ca="1">COUNTIFS(AH36:AH$100,"M",$C36:$C$100,$E35)+COUNTIFS(AH36:AH$100,"M",$D36:$D$100,$F35)</f>
        <v>0</v>
      </c>
      <c r="AK35" s="24" t="str">
        <f t="shared" si="6"/>
        <v>M2_B2_Mer_M</v>
      </c>
      <c r="AL35" s="25">
        <f ca="1">VLOOKUP(AK35,ConfTable2Plain!$A:$B,2,FALSE)</f>
        <v>1</v>
      </c>
      <c r="AM35" s="3">
        <f ca="1">COUNTIFS(AH36:AH$100,"P",$C36:$C$100,$E35)+COUNTIFS(AH36:AH$100,"P",$D36:$D$100,$F35)</f>
        <v>0</v>
      </c>
      <c r="AN35" s="24" t="str">
        <f t="shared" si="7"/>
        <v>M2_B2_Mer_P</v>
      </c>
      <c r="AO35" s="24">
        <f ca="1">VLOOKUP(AN35,ConfTable2Plain!$A:$B,2,FALSE)</f>
        <v>0</v>
      </c>
      <c r="AP35" s="167" t="s">
        <v>23</v>
      </c>
      <c r="AQ35" s="168"/>
      <c r="AR35" s="3">
        <f ca="1">COUNTIFS(AP36:AP$100,"M",$C36:$C$100,$E35)+COUNTIFS(AP36:AP$100,"M",$D36:$D$100,$F35)</f>
        <v>0</v>
      </c>
      <c r="AS35" s="24" t="str">
        <f t="shared" si="8"/>
        <v>M2_B2_Gio_M</v>
      </c>
      <c r="AT35" s="25">
        <f ca="1">VLOOKUP(AS35,ConfTable2Plain!$A:$B,2,FALSE)</f>
        <v>1</v>
      </c>
      <c r="AU35" s="3">
        <f ca="1">COUNTIFS(AP36:AP$100,"P",$C36:$C$100,$E35)+COUNTIFS(AP36:AP$100,"P",$D36:$D$100,$F35)</f>
        <v>0</v>
      </c>
      <c r="AV35" s="24" t="str">
        <f t="shared" si="9"/>
        <v>M2_B2_Gio_P</v>
      </c>
      <c r="AW35" s="24">
        <f ca="1">VLOOKUP(AV35,ConfTable2Plain!$A:$B,2,FALSE)</f>
        <v>0</v>
      </c>
      <c r="AX35" s="167" t="s">
        <v>23</v>
      </c>
      <c r="AY35" s="168"/>
      <c r="AZ35" s="3">
        <f ca="1">COUNTIFS(AX36:AX$100,"M",$C36:$C$100,$E35)+COUNTIFS(AX36:AX$100,"M",$D36:$D$100,$F35)</f>
        <v>0</v>
      </c>
      <c r="BA35" s="24" t="str">
        <f t="shared" si="10"/>
        <v>M2_B2_Ven_M</v>
      </c>
      <c r="BB35" s="25">
        <f ca="1">VLOOKUP(BA35,ConfTable2Plain!$A:$B,2,FALSE)</f>
        <v>1</v>
      </c>
      <c r="BC35" s="3">
        <f ca="1">COUNTIFS(AX36:AX$100,"P",$C36:$C$100,$E35)+COUNTIFS(AX36:AX$100,"P",$D36:$D$100,$F35)</f>
        <v>0</v>
      </c>
      <c r="BD35" s="24" t="str">
        <f t="shared" si="11"/>
        <v>M2_B2_Ven_P</v>
      </c>
      <c r="BE35" s="24">
        <f ca="1">VLOOKUP(BD35,ConfTable2Plain!$A:$B,2,FALSE)</f>
        <v>0</v>
      </c>
      <c r="BF35" s="167"/>
      <c r="BG35" s="168"/>
      <c r="BH35" s="3">
        <f ca="1">COUNTIFS(BF36:BF$100,"M",$C36:$C$100,$E35)+COUNTIFS(BF36:BF$100,"M",$D36:$D$100,$F35)</f>
        <v>0</v>
      </c>
      <c r="BI35" s="24" t="str">
        <f t="shared" si="12"/>
        <v>M2_B2_Sab_M</v>
      </c>
      <c r="BJ35" s="25">
        <f ca="1">VLOOKUP(BI35,ConfTable2Plain!$A:$B,2,FALSE)</f>
        <v>0</v>
      </c>
      <c r="BK35" s="3">
        <f ca="1">COUNTIFS(BF36:BF$100,"P",$C36:$C$100,$E35)+COUNTIFS(BF36:BF$100,"P",$D36:$D$100,$F35)</f>
        <v>0</v>
      </c>
      <c r="BL35" s="24" t="str">
        <f t="shared" si="13"/>
        <v>M2_B2_Sab_P</v>
      </c>
      <c r="BM35" s="24">
        <f ca="1">VLOOKUP(BL35,ConfTable2Plain!$A:$B,2,FALSE)</f>
        <v>0</v>
      </c>
      <c r="BN35" s="167"/>
      <c r="BO35" s="168"/>
      <c r="BP35" s="3">
        <f ca="1">COUNTIFS(BN36:BN$100,"M",$C36:$C$100,$E35)+COUNTIFS(BN36:BN$100,"M",$D36:$D$100,$F35)</f>
        <v>0</v>
      </c>
      <c r="BQ35" s="24" t="str">
        <f t="shared" si="14"/>
        <v>M2_B2_Dom_M</v>
      </c>
      <c r="BR35" s="25">
        <f ca="1">VLOOKUP(BQ35,ConfTable2Plain!$A:$B,2,FALSE)</f>
        <v>0</v>
      </c>
      <c r="BS35" s="3">
        <f ca="1">COUNTIFS(BN36:BN$100,"P",$C36:$C$100,$E35)+COUNTIFS(BN36:BN$100,"P",$D36:$D$100,$F35)</f>
        <v>0</v>
      </c>
      <c r="BT35" s="24" t="str">
        <f t="shared" si="15"/>
        <v>M2_B2_Dom_P</v>
      </c>
      <c r="BU35" s="24">
        <f ca="1">VLOOKUP(BT35,ConfTable2Plain!$A:$B,2,FALSE)</f>
        <v>0</v>
      </c>
      <c r="BW35" s="153"/>
      <c r="BX35" s="153"/>
      <c r="BY35" s="153"/>
      <c r="BZ35" s="153"/>
      <c r="CA35" s="153"/>
      <c r="CB35" s="153"/>
      <c r="CC35" s="153"/>
      <c r="CD35" s="153"/>
      <c r="CE35" s="153"/>
      <c r="CF35" s="153"/>
      <c r="CG35" s="153"/>
      <c r="CH35" s="153"/>
    </row>
    <row r="36" spans="2:86" x14ac:dyDescent="0.2">
      <c r="B36" s="95" t="s">
        <v>48</v>
      </c>
      <c r="C36" s="24" t="str">
        <f t="shared" si="16"/>
        <v>M2</v>
      </c>
      <c r="D36" s="24" t="str">
        <f t="shared" si="34"/>
        <v>B2</v>
      </c>
      <c r="E36" s="2"/>
      <c r="F36" s="3"/>
      <c r="G36" s="89" t="s">
        <v>3</v>
      </c>
      <c r="H36" s="2">
        <f t="shared" ca="1" si="35"/>
        <v>5</v>
      </c>
      <c r="I36" s="3">
        <f t="shared" ca="1" si="36"/>
        <v>3</v>
      </c>
      <c r="J36" s="3">
        <f t="shared" ca="1" si="37"/>
        <v>2</v>
      </c>
      <c r="K36" s="4"/>
      <c r="L36" s="24">
        <f t="shared" ca="1" si="17"/>
        <v>5</v>
      </c>
      <c r="M36" s="3">
        <f t="shared" ca="1" si="0"/>
        <v>3</v>
      </c>
      <c r="N36" s="3">
        <f t="shared" ca="1" si="1"/>
        <v>2</v>
      </c>
      <c r="O36" s="81">
        <v>5</v>
      </c>
      <c r="P36" s="82">
        <v>5</v>
      </c>
      <c r="Q36" s="83">
        <v>5</v>
      </c>
      <c r="R36" s="169" t="s">
        <v>23</v>
      </c>
      <c r="S36" s="170"/>
      <c r="T36" s="3">
        <f ca="1">COUNTIFS(R37:R$100,"M",$C37:$C$100,$E36)+COUNTIFS(R37:R$100,"M",$D37:$D$100,$F36)</f>
        <v>0</v>
      </c>
      <c r="U36" s="24" t="str">
        <f t="shared" si="20"/>
        <v>M2_B2_Lun_M</v>
      </c>
      <c r="V36" s="25">
        <f ca="1">VLOOKUP(U36,ConfTable2Plain!$A:$B,2,FALSE)</f>
        <v>1</v>
      </c>
      <c r="W36" s="3">
        <f ca="1">COUNTIFS(R37:R$100,"P",$C37:$C$100,$E36)+COUNTIFS(R37:R$100,"P",$D37:$D$100,$F36)</f>
        <v>0</v>
      </c>
      <c r="X36" s="24" t="str">
        <f t="shared" si="21"/>
        <v>M2_B2_Lun_P</v>
      </c>
      <c r="Y36" s="24">
        <f ca="1">VLOOKUP(X36,ConfTable2Plain!$A:$B,2,FALSE)</f>
        <v>0</v>
      </c>
      <c r="Z36" s="169" t="s">
        <v>23</v>
      </c>
      <c r="AA36" s="170"/>
      <c r="AB36" s="3">
        <f ca="1">COUNTIFS(Z37:Z$100,"M",$C37:$C$100,$E36)+COUNTIFS(Z37:Z$100,"M",$D37:$D$100,$F36)</f>
        <v>0</v>
      </c>
      <c r="AC36" s="24" t="str">
        <f t="shared" si="4"/>
        <v>M2_B2_Mar_M</v>
      </c>
      <c r="AD36" s="25">
        <f ca="1">VLOOKUP(AC36,ConfTable2Plain!$A:$B,2,FALSE)</f>
        <v>1</v>
      </c>
      <c r="AE36" s="3">
        <f ca="1">COUNTIFS(Z37:Z$100,"P",$C37:$C$100,$E36)+COUNTIFS(Z37:Z$100,"P",$D37:$D$100,$F36)</f>
        <v>0</v>
      </c>
      <c r="AF36" s="24" t="str">
        <f t="shared" si="5"/>
        <v>M2_B2_Mar_P</v>
      </c>
      <c r="AG36" s="24">
        <f ca="1">VLOOKUP(AF36,ConfTable2Plain!$A:$B,2,FALSE)</f>
        <v>0</v>
      </c>
      <c r="AH36" s="169" t="s">
        <v>23</v>
      </c>
      <c r="AI36" s="170"/>
      <c r="AJ36" s="3">
        <f ca="1">COUNTIFS(AH37:AH$100,"M",$C37:$C$100,$E36)+COUNTIFS(AH37:AH$100,"M",$D37:$D$100,$F36)</f>
        <v>0</v>
      </c>
      <c r="AK36" s="24" t="str">
        <f t="shared" si="6"/>
        <v>M2_B2_Mer_M</v>
      </c>
      <c r="AL36" s="25">
        <f ca="1">VLOOKUP(AK36,ConfTable2Plain!$A:$B,2,FALSE)</f>
        <v>1</v>
      </c>
      <c r="AM36" s="3">
        <f ca="1">COUNTIFS(AH37:AH$100,"P",$C37:$C$100,$E36)+COUNTIFS(AH37:AH$100,"P",$D37:$D$100,$F36)</f>
        <v>0</v>
      </c>
      <c r="AN36" s="24" t="str">
        <f t="shared" si="7"/>
        <v>M2_B2_Mer_P</v>
      </c>
      <c r="AO36" s="24">
        <f ca="1">VLOOKUP(AN36,ConfTable2Plain!$A:$B,2,FALSE)</f>
        <v>0</v>
      </c>
      <c r="AP36" s="169"/>
      <c r="AQ36" s="170"/>
      <c r="AR36" s="3">
        <f ca="1">COUNTIFS(AP37:AP$100,"M",$C37:$C$100,$E36)+COUNTIFS(AP37:AP$100,"M",$D37:$D$100,$F36)</f>
        <v>0</v>
      </c>
      <c r="AS36" s="24" t="str">
        <f t="shared" si="8"/>
        <v>M2_B2_Gio_M</v>
      </c>
      <c r="AT36" s="25">
        <f ca="1">VLOOKUP(AS36,ConfTable2Plain!$A:$B,2,FALSE)</f>
        <v>1</v>
      </c>
      <c r="AU36" s="3">
        <f ca="1">COUNTIFS(AP37:AP$100,"P",$C37:$C$100,$E36)+COUNTIFS(AP37:AP$100,"P",$D37:$D$100,$F36)</f>
        <v>0</v>
      </c>
      <c r="AV36" s="24" t="str">
        <f t="shared" si="9"/>
        <v>M2_B2_Gio_P</v>
      </c>
      <c r="AW36" s="24">
        <f ca="1">VLOOKUP(AV36,ConfTable2Plain!$A:$B,2,FALSE)</f>
        <v>0</v>
      </c>
      <c r="AX36" s="169"/>
      <c r="AY36" s="170"/>
      <c r="AZ36" s="3">
        <f ca="1">COUNTIFS(AX37:AX$100,"M",$C37:$C$100,$E36)+COUNTIFS(AX37:AX$100,"M",$D37:$D$100,$F36)</f>
        <v>0</v>
      </c>
      <c r="BA36" s="24" t="str">
        <f t="shared" si="10"/>
        <v>M2_B2_Ven_M</v>
      </c>
      <c r="BB36" s="25">
        <f ca="1">VLOOKUP(BA36,ConfTable2Plain!$A:$B,2,FALSE)</f>
        <v>1</v>
      </c>
      <c r="BC36" s="3">
        <f ca="1">COUNTIFS(AX37:AX$100,"P",$C37:$C$100,$E36)+COUNTIFS(AX37:AX$100,"P",$D37:$D$100,$F36)</f>
        <v>0</v>
      </c>
      <c r="BD36" s="24" t="str">
        <f t="shared" si="11"/>
        <v>M2_B2_Ven_P</v>
      </c>
      <c r="BE36" s="24">
        <f ca="1">VLOOKUP(BD36,ConfTable2Plain!$A:$B,2,FALSE)</f>
        <v>0</v>
      </c>
      <c r="BF36" s="169" t="s">
        <v>24</v>
      </c>
      <c r="BG36" s="170"/>
      <c r="BH36" s="3">
        <f ca="1">COUNTIFS(BF37:BF$100,"M",$C37:$C$100,$E36)+COUNTIFS(BF37:BF$100,"M",$D37:$D$100,$F36)</f>
        <v>0</v>
      </c>
      <c r="BI36" s="24" t="str">
        <f t="shared" si="12"/>
        <v>M2_B2_Sab_M</v>
      </c>
      <c r="BJ36" s="25">
        <f ca="1">VLOOKUP(BI36,ConfTable2Plain!$A:$B,2,FALSE)</f>
        <v>0</v>
      </c>
      <c r="BK36" s="3">
        <f ca="1">COUNTIFS(BF37:BF$100,"P",$C37:$C$100,$E36)+COUNTIFS(BF37:BF$100,"P",$D37:$D$100,$F36)</f>
        <v>0</v>
      </c>
      <c r="BL36" s="24" t="str">
        <f t="shared" si="13"/>
        <v>M2_B2_Sab_P</v>
      </c>
      <c r="BM36" s="24">
        <f ca="1">VLOOKUP(BL36,ConfTable2Plain!$A:$B,2,FALSE)</f>
        <v>0</v>
      </c>
      <c r="BN36" s="169" t="s">
        <v>24</v>
      </c>
      <c r="BO36" s="170"/>
      <c r="BP36" s="3">
        <f ca="1">COUNTIFS(BN37:BN$100,"M",$C37:$C$100,$E36)+COUNTIFS(BN37:BN$100,"M",$D37:$D$100,$F36)</f>
        <v>0</v>
      </c>
      <c r="BQ36" s="24" t="str">
        <f t="shared" si="14"/>
        <v>M2_B2_Dom_M</v>
      </c>
      <c r="BR36" s="25">
        <f ca="1">VLOOKUP(BQ36,ConfTable2Plain!$A:$B,2,FALSE)</f>
        <v>0</v>
      </c>
      <c r="BS36" s="3">
        <f ca="1">COUNTIFS(BN37:BN$100,"P",$C37:$C$100,$E36)+COUNTIFS(BN37:BN$100,"P",$D37:$D$100,$F36)</f>
        <v>0</v>
      </c>
      <c r="BT36" s="24" t="str">
        <f t="shared" si="15"/>
        <v>M2_B2_Dom_P</v>
      </c>
      <c r="BU36" s="24">
        <f ca="1">VLOOKUP(BT36,ConfTable2Plain!$A:$B,2,FALSE)</f>
        <v>0</v>
      </c>
      <c r="BW36" s="153"/>
      <c r="BX36" s="153"/>
      <c r="BY36" s="153"/>
      <c r="BZ36" s="153"/>
      <c r="CA36" s="153"/>
      <c r="CB36" s="153"/>
      <c r="CC36" s="153"/>
      <c r="CD36" s="153"/>
      <c r="CE36" s="153"/>
      <c r="CF36" s="153"/>
      <c r="CG36" s="153"/>
      <c r="CH36" s="153"/>
    </row>
    <row r="37" spans="2:86" ht="13.15" thickBot="1" x14ac:dyDescent="0.25">
      <c r="B37" s="96" t="s">
        <v>48</v>
      </c>
      <c r="C37" s="24" t="str">
        <f t="shared" si="16"/>
        <v>M2</v>
      </c>
      <c r="D37" s="24" t="str">
        <f t="shared" si="34"/>
        <v>B2</v>
      </c>
      <c r="E37" s="5"/>
      <c r="F37" s="6"/>
      <c r="G37" s="90" t="s">
        <v>4</v>
      </c>
      <c r="H37" s="5">
        <f t="shared" ca="1" si="35"/>
        <v>5</v>
      </c>
      <c r="I37" s="6">
        <f t="shared" ca="1" si="36"/>
        <v>0</v>
      </c>
      <c r="J37" s="6">
        <f t="shared" ca="1" si="37"/>
        <v>5</v>
      </c>
      <c r="K37" s="7"/>
      <c r="L37" s="24">
        <f t="shared" ca="1" si="17"/>
        <v>5</v>
      </c>
      <c r="M37" s="3">
        <f t="shared" ca="1" si="0"/>
        <v>0</v>
      </c>
      <c r="N37" s="3">
        <f t="shared" ca="1" si="1"/>
        <v>5</v>
      </c>
      <c r="O37" s="84">
        <v>5</v>
      </c>
      <c r="P37" s="85">
        <v>5</v>
      </c>
      <c r="Q37" s="86">
        <v>5</v>
      </c>
      <c r="R37" s="161" t="s">
        <v>24</v>
      </c>
      <c r="S37" s="162"/>
      <c r="T37" s="3">
        <f ca="1">COUNTIFS(R38:R$100,"M",$C38:$C$100,$E37)+COUNTIFS(R38:R$100,"M",$D38:$D$100,$F37)</f>
        <v>0</v>
      </c>
      <c r="U37" s="24" t="str">
        <f t="shared" si="20"/>
        <v>M2_B2_Lun_M</v>
      </c>
      <c r="V37" s="25">
        <f ca="1">VLOOKUP(U37,ConfTable2Plain!$A:$B,2,FALSE)</f>
        <v>1</v>
      </c>
      <c r="W37" s="3">
        <f ca="1">COUNTIFS(R38:R$100,"P",$C38:$C$100,$E37)+COUNTIFS(R38:R$100,"P",$D38:$D$100,$F37)</f>
        <v>0</v>
      </c>
      <c r="X37" s="24" t="str">
        <f t="shared" si="21"/>
        <v>M2_B2_Lun_P</v>
      </c>
      <c r="Y37" s="24">
        <f ca="1">VLOOKUP(X37,ConfTable2Plain!$A:$B,2,FALSE)</f>
        <v>0</v>
      </c>
      <c r="Z37" s="161" t="s">
        <v>24</v>
      </c>
      <c r="AA37" s="162"/>
      <c r="AB37" s="3">
        <f ca="1">COUNTIFS(Z38:Z$100,"M",$C38:$C$100,$E37)+COUNTIFS(Z38:Z$100,"M",$D38:$D$100,$F37)</f>
        <v>0</v>
      </c>
      <c r="AC37" s="24" t="str">
        <f t="shared" si="4"/>
        <v>M2_B2_Mar_M</v>
      </c>
      <c r="AD37" s="25">
        <f ca="1">VLOOKUP(AC37,ConfTable2Plain!$A:$B,2,FALSE)</f>
        <v>1</v>
      </c>
      <c r="AE37" s="3">
        <f ca="1">COUNTIFS(Z38:Z$100,"P",$C38:$C$100,$E37)+COUNTIFS(Z38:Z$100,"P",$D38:$D$100,$F37)</f>
        <v>0</v>
      </c>
      <c r="AF37" s="24" t="str">
        <f t="shared" si="5"/>
        <v>M2_B2_Mar_P</v>
      </c>
      <c r="AG37" s="24">
        <f ca="1">VLOOKUP(AF37,ConfTable2Plain!$A:$B,2,FALSE)</f>
        <v>0</v>
      </c>
      <c r="AH37" s="161" t="s">
        <v>24</v>
      </c>
      <c r="AI37" s="162"/>
      <c r="AJ37" s="3">
        <f ca="1">COUNTIFS(AH38:AH$100,"M",$C38:$C$100,$E37)+COUNTIFS(AH38:AH$100,"M",$D38:$D$100,$F37)</f>
        <v>0</v>
      </c>
      <c r="AK37" s="24" t="str">
        <f t="shared" si="6"/>
        <v>M2_B2_Mer_M</v>
      </c>
      <c r="AL37" s="25">
        <f ca="1">VLOOKUP(AK37,ConfTable2Plain!$A:$B,2,FALSE)</f>
        <v>1</v>
      </c>
      <c r="AM37" s="3">
        <f ca="1">COUNTIFS(AH38:AH$100,"P",$C38:$C$100,$E37)+COUNTIFS(AH38:AH$100,"P",$D38:$D$100,$F37)</f>
        <v>0</v>
      </c>
      <c r="AN37" s="24" t="str">
        <f t="shared" si="7"/>
        <v>M2_B2_Mer_P</v>
      </c>
      <c r="AO37" s="24">
        <f ca="1">VLOOKUP(AN37,ConfTable2Plain!$A:$B,2,FALSE)</f>
        <v>0</v>
      </c>
      <c r="AP37" s="161" t="s">
        <v>24</v>
      </c>
      <c r="AQ37" s="162"/>
      <c r="AR37" s="3">
        <f ca="1">COUNTIFS(AP38:AP$100,"M",$C38:$C$100,$E37)+COUNTIFS(AP38:AP$100,"M",$D38:$D$100,$F37)</f>
        <v>0</v>
      </c>
      <c r="AS37" s="24" t="str">
        <f t="shared" si="8"/>
        <v>M2_B2_Gio_M</v>
      </c>
      <c r="AT37" s="25">
        <f ca="1">VLOOKUP(AS37,ConfTable2Plain!$A:$B,2,FALSE)</f>
        <v>1</v>
      </c>
      <c r="AU37" s="3">
        <f ca="1">COUNTIFS(AP38:AP$100,"P",$C38:$C$100,$E37)+COUNTIFS(AP38:AP$100,"P",$D38:$D$100,$F37)</f>
        <v>0</v>
      </c>
      <c r="AV37" s="24" t="str">
        <f t="shared" si="9"/>
        <v>M2_B2_Gio_P</v>
      </c>
      <c r="AW37" s="24">
        <f ca="1">VLOOKUP(AV37,ConfTable2Plain!$A:$B,2,FALSE)</f>
        <v>0</v>
      </c>
      <c r="AX37" s="161" t="s">
        <v>24</v>
      </c>
      <c r="AY37" s="162"/>
      <c r="AZ37" s="3">
        <f ca="1">COUNTIFS(AX38:AX$100,"M",$C38:$C$100,$E37)+COUNTIFS(AX38:AX$100,"M",$D38:$D$100,$F37)</f>
        <v>0</v>
      </c>
      <c r="BA37" s="24" t="str">
        <f t="shared" si="10"/>
        <v>M2_B2_Ven_M</v>
      </c>
      <c r="BB37" s="25">
        <f ca="1">VLOOKUP(BA37,ConfTable2Plain!$A:$B,2,FALSE)</f>
        <v>1</v>
      </c>
      <c r="BC37" s="3">
        <f ca="1">COUNTIFS(AX38:AX$100,"P",$C38:$C$100,$E37)+COUNTIFS(AX38:AX$100,"P",$D38:$D$100,$F37)</f>
        <v>0</v>
      </c>
      <c r="BD37" s="24" t="str">
        <f t="shared" si="11"/>
        <v>M2_B2_Ven_P</v>
      </c>
      <c r="BE37" s="24">
        <f ca="1">VLOOKUP(BD37,ConfTable2Plain!$A:$B,2,FALSE)</f>
        <v>0</v>
      </c>
      <c r="BF37" s="161"/>
      <c r="BG37" s="162"/>
      <c r="BH37" s="3">
        <f ca="1">COUNTIFS(BF38:BF$100,"M",$C38:$C$100,$E37)+COUNTIFS(BF38:BF$100,"M",$D38:$D$100,$F37)</f>
        <v>0</v>
      </c>
      <c r="BI37" s="24" t="str">
        <f t="shared" si="12"/>
        <v>M2_B2_Sab_M</v>
      </c>
      <c r="BJ37" s="25">
        <f ca="1">VLOOKUP(BI37,ConfTable2Plain!$A:$B,2,FALSE)</f>
        <v>0</v>
      </c>
      <c r="BK37" s="3">
        <f ca="1">COUNTIFS(BF38:BF$100,"P",$C38:$C$100,$E37)+COUNTIFS(BF38:BF$100,"P",$D38:$D$100,$F37)</f>
        <v>0</v>
      </c>
      <c r="BL37" s="24" t="str">
        <f t="shared" si="13"/>
        <v>M2_B2_Sab_P</v>
      </c>
      <c r="BM37" s="24">
        <f ca="1">VLOOKUP(BL37,ConfTable2Plain!$A:$B,2,FALSE)</f>
        <v>0</v>
      </c>
      <c r="BN37" s="161"/>
      <c r="BO37" s="162"/>
      <c r="BP37" s="3">
        <f ca="1">COUNTIFS(BN38:BN$100,"M",$C38:$C$100,$E37)+COUNTIFS(BN38:BN$100,"M",$D38:$D$100,$F37)</f>
        <v>0</v>
      </c>
      <c r="BQ37" s="24" t="str">
        <f t="shared" si="14"/>
        <v>M2_B2_Dom_M</v>
      </c>
      <c r="BR37" s="25">
        <f ca="1">VLOOKUP(BQ37,ConfTable2Plain!$A:$B,2,FALSE)</f>
        <v>0</v>
      </c>
      <c r="BS37" s="3">
        <f ca="1">COUNTIFS(BN38:BN$100,"P",$C38:$C$100,$E37)+COUNTIFS(BN38:BN$100,"P",$D38:$D$100,$F37)</f>
        <v>0</v>
      </c>
      <c r="BT37" s="24" t="str">
        <f t="shared" si="15"/>
        <v>M2_B2_Dom_P</v>
      </c>
      <c r="BU37" s="24">
        <f ca="1">VLOOKUP(BT37,ConfTable2Plain!$A:$B,2,FALSE)</f>
        <v>0</v>
      </c>
      <c r="BW37" s="153"/>
      <c r="BX37" s="153"/>
      <c r="BY37" s="153"/>
      <c r="BZ37" s="153"/>
      <c r="CA37" s="153"/>
      <c r="CB37" s="153"/>
      <c r="CC37" s="153"/>
      <c r="CD37" s="153"/>
      <c r="CE37" s="153"/>
      <c r="CF37" s="153"/>
      <c r="CG37" s="153"/>
      <c r="CH37" s="153"/>
    </row>
    <row r="38" spans="2:86" ht="13.15" hidden="1" customHeight="1" thickBot="1" x14ac:dyDescent="0.25">
      <c r="B38" s="61" t="s">
        <v>50</v>
      </c>
      <c r="C38" s="42" t="str">
        <f t="shared" si="16"/>
        <v>M2</v>
      </c>
      <c r="D38" s="29" t="str">
        <f t="shared" si="34"/>
        <v>B2</v>
      </c>
      <c r="E38" s="2"/>
      <c r="F38" s="3"/>
      <c r="G38" s="3" t="s">
        <v>5</v>
      </c>
      <c r="H38" s="2">
        <f t="shared" ca="1" si="35"/>
        <v>0</v>
      </c>
      <c r="I38" s="3">
        <f t="shared" ca="1" si="36"/>
        <v>0</v>
      </c>
      <c r="J38" s="3">
        <f t="shared" ca="1" si="37"/>
        <v>0</v>
      </c>
      <c r="K38" s="4"/>
      <c r="L38" s="26">
        <f t="shared" ca="1" si="17"/>
        <v>0</v>
      </c>
      <c r="M38" s="15">
        <f t="shared" ca="1" si="0"/>
        <v>0</v>
      </c>
      <c r="N38" s="65">
        <f t="shared" ca="1" si="1"/>
        <v>0</v>
      </c>
      <c r="O38" s="3"/>
      <c r="P38" s="3"/>
      <c r="Q38" s="4"/>
      <c r="R38" s="155"/>
      <c r="S38" s="156"/>
      <c r="T38" s="15">
        <f ca="1">COUNTIFS(R39:R$100,"M",$C39:$C$100,$E38)+COUNTIFS(R39:R$100,"M",$D39:$D$100,$F38)</f>
        <v>0</v>
      </c>
      <c r="U38" s="26" t="str">
        <f t="shared" si="20"/>
        <v>M2_B2_Lun_M</v>
      </c>
      <c r="V38" s="27">
        <f ca="1">VLOOKUP(U38,ConfTable2Plain!$A:$B,2,FALSE)</f>
        <v>1</v>
      </c>
      <c r="W38" s="15">
        <f ca="1">COUNTIFS(R39:R$100,"P",$C39:$C$100,$E38)+COUNTIFS(R39:R$100,"P",$D39:$D$100,$F38)</f>
        <v>0</v>
      </c>
      <c r="X38" s="26" t="str">
        <f t="shared" si="21"/>
        <v>M2_B2_Lun_P</v>
      </c>
      <c r="Y38" s="64">
        <f ca="1">VLOOKUP(X38,ConfTable2Plain!$A:$B,2,FALSE)</f>
        <v>0</v>
      </c>
      <c r="Z38" s="155"/>
      <c r="AA38" s="156"/>
      <c r="AB38" s="15">
        <f ca="1">COUNTIFS(Z39:Z$100,"M",$C39:$C$100,$E38)+COUNTIFS(Z39:Z$100,"M",$D39:$D$100,$F38)</f>
        <v>0</v>
      </c>
      <c r="AC38" s="26" t="str">
        <f t="shared" si="4"/>
        <v>M2_B2_Mar_M</v>
      </c>
      <c r="AD38" s="27">
        <f ca="1">VLOOKUP(AC38,ConfTable2Plain!$A:$B,2,FALSE)</f>
        <v>1</v>
      </c>
      <c r="AE38" s="15">
        <f ca="1">COUNTIFS(Z39:Z$100,"P",$C39:$C$100,$E38)+COUNTIFS(Z39:Z$100,"P",$D39:$D$100,$F38)</f>
        <v>0</v>
      </c>
      <c r="AF38" s="26" t="str">
        <f t="shared" si="5"/>
        <v>M2_B2_Mar_P</v>
      </c>
      <c r="AG38" s="64">
        <f ca="1">VLOOKUP(AF38,ConfTable2Plain!$A:$B,2,FALSE)</f>
        <v>0</v>
      </c>
      <c r="AH38" s="155"/>
      <c r="AI38" s="156"/>
      <c r="AJ38" s="15">
        <f ca="1">COUNTIFS(AH39:AH$100,"M",$C39:$C$100,$E38)+COUNTIFS(AH39:AH$100,"M",$D39:$D$100,$F38)</f>
        <v>0</v>
      </c>
      <c r="AK38" s="26" t="str">
        <f t="shared" si="6"/>
        <v>M2_B2_Mer_M</v>
      </c>
      <c r="AL38" s="27">
        <f ca="1">VLOOKUP(AK38,ConfTable2Plain!$A:$B,2,FALSE)</f>
        <v>1</v>
      </c>
      <c r="AM38" s="15">
        <f ca="1">COUNTIFS(AH39:AH$100,"P",$C39:$C$100,$E38)+COUNTIFS(AH39:AH$100,"P",$D39:$D$100,$F38)</f>
        <v>0</v>
      </c>
      <c r="AN38" s="26" t="str">
        <f t="shared" si="7"/>
        <v>M2_B2_Mer_P</v>
      </c>
      <c r="AO38" s="64">
        <f ca="1">VLOOKUP(AN38,ConfTable2Plain!$A:$B,2,FALSE)</f>
        <v>0</v>
      </c>
      <c r="AP38" s="155"/>
      <c r="AQ38" s="156"/>
      <c r="AR38" s="15">
        <f ca="1">COUNTIFS(AP39:AP$100,"M",$C39:$C$100,$E38)+COUNTIFS(AP39:AP$100,"M",$D39:$D$100,$F38)</f>
        <v>0</v>
      </c>
      <c r="AS38" s="26" t="str">
        <f t="shared" si="8"/>
        <v>M2_B2_Gio_M</v>
      </c>
      <c r="AT38" s="27">
        <f ca="1">VLOOKUP(AS38,ConfTable2Plain!$A:$B,2,FALSE)</f>
        <v>1</v>
      </c>
      <c r="AU38" s="15">
        <f ca="1">COUNTIFS(AP39:AP$100,"P",$C39:$C$100,$E38)+COUNTIFS(AP39:AP$100,"P",$D39:$D$100,$F38)</f>
        <v>0</v>
      </c>
      <c r="AV38" s="26" t="str">
        <f t="shared" si="9"/>
        <v>M2_B2_Gio_P</v>
      </c>
      <c r="AW38" s="64">
        <f ca="1">VLOOKUP(AV38,ConfTable2Plain!$A:$B,2,FALSE)</f>
        <v>0</v>
      </c>
      <c r="AX38" s="155"/>
      <c r="AY38" s="156"/>
      <c r="AZ38" s="15">
        <f ca="1">COUNTIFS(AX39:AX$100,"M",$C39:$C$100,$E38)+COUNTIFS(AX39:AX$100,"M",$D39:$D$100,$F38)</f>
        <v>0</v>
      </c>
      <c r="BA38" s="26" t="str">
        <f t="shared" si="10"/>
        <v>M2_B2_Ven_M</v>
      </c>
      <c r="BB38" s="27">
        <f ca="1">VLOOKUP(BA38,ConfTable2Plain!$A:$B,2,FALSE)</f>
        <v>1</v>
      </c>
      <c r="BC38" s="15">
        <f ca="1">COUNTIFS(AX39:AX$100,"P",$C39:$C$100,$E38)+COUNTIFS(AX39:AX$100,"P",$D39:$D$100,$F38)</f>
        <v>0</v>
      </c>
      <c r="BD38" s="26" t="str">
        <f t="shared" si="11"/>
        <v>M2_B2_Ven_P</v>
      </c>
      <c r="BE38" s="64">
        <f ca="1">VLOOKUP(BD38,ConfTable2Plain!$A:$B,2,FALSE)</f>
        <v>0</v>
      </c>
      <c r="BF38" s="155"/>
      <c r="BG38" s="156"/>
      <c r="BH38" s="15">
        <f ca="1">COUNTIFS(BF39:BF$100,"M",$C39:$C$100,$E38)+COUNTIFS(BF39:BF$100,"M",$D39:$D$100,$F38)</f>
        <v>0</v>
      </c>
      <c r="BI38" s="26" t="str">
        <f t="shared" si="12"/>
        <v>M2_B2_Sab_M</v>
      </c>
      <c r="BJ38" s="27">
        <f ca="1">VLOOKUP(BI38,ConfTable2Plain!$A:$B,2,FALSE)</f>
        <v>0</v>
      </c>
      <c r="BK38" s="15">
        <f ca="1">COUNTIFS(BF39:BF$100,"P",$C39:$C$100,$E38)+COUNTIFS(BF39:BF$100,"P",$D39:$D$100,$F38)</f>
        <v>0</v>
      </c>
      <c r="BL38" s="26" t="str">
        <f t="shared" si="13"/>
        <v>M2_B2_Sab_P</v>
      </c>
      <c r="BM38" s="64">
        <f ca="1">VLOOKUP(BL38,ConfTable2Plain!$A:$B,2,FALSE)</f>
        <v>0</v>
      </c>
      <c r="BN38" s="155"/>
      <c r="BO38" s="156"/>
      <c r="BP38" s="15">
        <f ca="1">COUNTIFS(BN39:BN$100,"M",$C39:$C$100,$E38)+COUNTIFS(BN39:BN$100,"M",$D39:$D$100,$F38)</f>
        <v>0</v>
      </c>
      <c r="BQ38" s="26" t="str">
        <f t="shared" si="14"/>
        <v>M2_B2_Dom_M</v>
      </c>
      <c r="BR38" s="27">
        <f ca="1">VLOOKUP(BQ38,ConfTable2Plain!$A:$B,2,FALSE)</f>
        <v>0</v>
      </c>
      <c r="BS38" s="15">
        <f ca="1">COUNTIFS(BN39:BN$100,"P",$C39:$C$100,$E38)+COUNTIFS(BN39:BN$100,"P",$D39:$D$100,$F38)</f>
        <v>0</v>
      </c>
      <c r="BT38" s="26" t="str">
        <f t="shared" si="15"/>
        <v>M2_B2_Dom_P</v>
      </c>
      <c r="BU38" s="64">
        <f ca="1">VLOOKUP(BT38,ConfTable2Plain!$A:$B,2,FALSE)</f>
        <v>0</v>
      </c>
      <c r="BW38" s="154"/>
      <c r="BX38" s="154"/>
      <c r="BY38" s="154"/>
      <c r="BZ38" s="154"/>
      <c r="CA38" s="154"/>
      <c r="CB38" s="154"/>
      <c r="CC38" s="154"/>
      <c r="CD38" s="154"/>
      <c r="CE38" s="154"/>
      <c r="CF38" s="154"/>
      <c r="CG38" s="154"/>
      <c r="CH38" s="154"/>
    </row>
    <row r="39" spans="2:86" s="87" customFormat="1" ht="14.4" x14ac:dyDescent="0.25">
      <c r="B39" s="103" t="s">
        <v>48</v>
      </c>
      <c r="C39" s="24" t="str">
        <f t="shared" si="16"/>
        <v>M2</v>
      </c>
      <c r="D39" s="24" t="str">
        <f t="shared" si="34"/>
        <v>B3</v>
      </c>
      <c r="E39" s="104"/>
      <c r="F39" s="105" t="s">
        <v>10</v>
      </c>
      <c r="G39" s="106"/>
      <c r="H39" s="104"/>
      <c r="I39" s="106"/>
      <c r="J39" s="106"/>
      <c r="K39" s="107"/>
      <c r="L39" s="26">
        <f t="shared" ca="1" si="17"/>
        <v>0</v>
      </c>
      <c r="M39" s="15">
        <f t="shared" ca="1" si="0"/>
        <v>0</v>
      </c>
      <c r="N39" s="15">
        <f t="shared" ca="1" si="1"/>
        <v>0</v>
      </c>
      <c r="O39" s="104"/>
      <c r="P39" s="106"/>
      <c r="Q39" s="107"/>
      <c r="R39" s="104">
        <f t="shared" ca="1" si="18"/>
        <v>2</v>
      </c>
      <c r="S39" s="107">
        <f t="shared" ca="1" si="19"/>
        <v>1</v>
      </c>
      <c r="T39" s="15">
        <f ca="1">COUNTIFS(R40:R$100,"M",$C40:$C$100,$E39)+COUNTIFS(R40:R$100,"M",$D40:$D$100,$F39)</f>
        <v>2</v>
      </c>
      <c r="U39" s="26" t="str">
        <f t="shared" si="20"/>
        <v>M2_B3_Lun_M</v>
      </c>
      <c r="V39" s="27">
        <f ca="1">VLOOKUP(U39,ConfTable2Plain!$A:$B,2,FALSE)</f>
        <v>1</v>
      </c>
      <c r="W39" s="15">
        <f ca="1">COUNTIFS(R40:R$100,"P",$C40:$C$100,$E39)+COUNTIFS(R40:R$100,"P",$D40:$D$100,$F39)</f>
        <v>1</v>
      </c>
      <c r="X39" s="26" t="str">
        <f t="shared" si="21"/>
        <v>M2_B3_Lun_P</v>
      </c>
      <c r="Y39" s="26">
        <f ca="1">VLOOKUP(X39,ConfTable2Plain!$A:$B,2,FALSE)</f>
        <v>0</v>
      </c>
      <c r="Z39" s="104">
        <f t="shared" ref="Z39" ca="1" si="98">IF(AB39&lt;AD39,AB39&amp;"/"&amp;AD39&amp;"_E",AB39)</f>
        <v>2</v>
      </c>
      <c r="AA39" s="107">
        <f t="shared" ref="AA39" ca="1" si="99">IF(AE39&lt;AG39,AE39&amp;"/"&amp;AG39&amp;"_E",AE39)</f>
        <v>1</v>
      </c>
      <c r="AB39" s="15">
        <f ca="1">COUNTIFS(Z40:Z$100,"M",$C40:$C$100,$E39)+COUNTIFS(Z40:Z$100,"M",$D40:$D$100,$F39)</f>
        <v>2</v>
      </c>
      <c r="AC39" s="26" t="str">
        <f t="shared" si="4"/>
        <v>M2_B3_Mar_M</v>
      </c>
      <c r="AD39" s="27">
        <f ca="1">VLOOKUP(AC39,ConfTable2Plain!$A:$B,2,FALSE)</f>
        <v>1</v>
      </c>
      <c r="AE39" s="15">
        <f ca="1">COUNTIFS(Z40:Z$100,"P",$C40:$C$100,$E39)+COUNTIFS(Z40:Z$100,"P",$D40:$D$100,$F39)</f>
        <v>1</v>
      </c>
      <c r="AF39" s="26" t="str">
        <f t="shared" si="5"/>
        <v>M2_B3_Mar_P</v>
      </c>
      <c r="AG39" s="26">
        <f ca="1">VLOOKUP(AF39,ConfTable2Plain!$A:$B,2,FALSE)</f>
        <v>0</v>
      </c>
      <c r="AH39" s="104">
        <f t="shared" ref="AH39" ca="1" si="100">IF(AJ39&lt;AL39,AJ39&amp;"/"&amp;AL39&amp;"_E",AJ39)</f>
        <v>1</v>
      </c>
      <c r="AI39" s="107">
        <f t="shared" ref="AI39" ca="1" si="101">IF(AM39&lt;AO39,AM39&amp;"/"&amp;AO39&amp;"_E",AM39)</f>
        <v>2</v>
      </c>
      <c r="AJ39" s="15">
        <f ca="1">COUNTIFS(AH40:AH$100,"M",$C40:$C$100,$E39)+COUNTIFS(AH40:AH$100,"M",$D40:$D$100,$F39)</f>
        <v>1</v>
      </c>
      <c r="AK39" s="26" t="str">
        <f t="shared" si="6"/>
        <v>M2_B3_Mer_M</v>
      </c>
      <c r="AL39" s="27">
        <f ca="1">VLOOKUP(AK39,ConfTable2Plain!$A:$B,2,FALSE)</f>
        <v>1</v>
      </c>
      <c r="AM39" s="15">
        <f ca="1">COUNTIFS(AH40:AH$100,"P",$C40:$C$100,$E39)+COUNTIFS(AH40:AH$100,"P",$D40:$D$100,$F39)</f>
        <v>2</v>
      </c>
      <c r="AN39" s="26" t="str">
        <f t="shared" si="7"/>
        <v>M2_B3_Mer_P</v>
      </c>
      <c r="AO39" s="26">
        <f ca="1">VLOOKUP(AN39,ConfTable2Plain!$A:$B,2,FALSE)</f>
        <v>0</v>
      </c>
      <c r="AP39" s="104">
        <f t="shared" ref="AP39" ca="1" si="102">IF(AR39&lt;AT39,AR39&amp;"/"&amp;AT39&amp;"_E",AR39)</f>
        <v>1</v>
      </c>
      <c r="AQ39" s="107">
        <f t="shared" ref="AQ39" ca="1" si="103">IF(AU39&lt;AW39,AU39&amp;"/"&amp;AW39&amp;"_E",AU39)</f>
        <v>2</v>
      </c>
      <c r="AR39" s="15">
        <f ca="1">COUNTIFS(AP40:AP$100,"M",$C40:$C$100,$E39)+COUNTIFS(AP40:AP$100,"M",$D40:$D$100,$F39)</f>
        <v>1</v>
      </c>
      <c r="AS39" s="26" t="str">
        <f t="shared" si="8"/>
        <v>M2_B3_Gio_M</v>
      </c>
      <c r="AT39" s="27">
        <f ca="1">VLOOKUP(AS39,ConfTable2Plain!$A:$B,2,FALSE)</f>
        <v>1</v>
      </c>
      <c r="AU39" s="15">
        <f ca="1">COUNTIFS(AP40:AP$100,"P",$C40:$C$100,$E39)+COUNTIFS(AP40:AP$100,"P",$D40:$D$100,$F39)</f>
        <v>2</v>
      </c>
      <c r="AV39" s="26" t="str">
        <f t="shared" si="9"/>
        <v>M2_B3_Gio_P</v>
      </c>
      <c r="AW39" s="26">
        <f ca="1">VLOOKUP(AV39,ConfTable2Plain!$A:$B,2,FALSE)</f>
        <v>0</v>
      </c>
      <c r="AX39" s="104">
        <f t="shared" ref="AX39" ca="1" si="104">IF(AZ39&lt;BB39,AZ39&amp;"/"&amp;BB39&amp;"_E",AZ39)</f>
        <v>1</v>
      </c>
      <c r="AY39" s="107">
        <f t="shared" ref="AY39" ca="1" si="105">IF(BC39&lt;BE39,BC39&amp;"/"&amp;BE39&amp;"_E",BC39)</f>
        <v>2</v>
      </c>
      <c r="AZ39" s="15">
        <f ca="1">COUNTIFS(AX40:AX$100,"M",$C40:$C$100,$E39)+COUNTIFS(AX40:AX$100,"M",$D40:$D$100,$F39)</f>
        <v>1</v>
      </c>
      <c r="BA39" s="26" t="str">
        <f t="shared" si="10"/>
        <v>M2_B3_Ven_M</v>
      </c>
      <c r="BB39" s="27">
        <f ca="1">VLOOKUP(BA39,ConfTable2Plain!$A:$B,2,FALSE)</f>
        <v>1</v>
      </c>
      <c r="BC39" s="15">
        <f ca="1">COUNTIFS(AX40:AX$100,"P",$C40:$C$100,$E39)+COUNTIFS(AX40:AX$100,"P",$D40:$D$100,$F39)</f>
        <v>2</v>
      </c>
      <c r="BD39" s="26" t="str">
        <f t="shared" si="11"/>
        <v>M2_B3_Ven_P</v>
      </c>
      <c r="BE39" s="26">
        <f ca="1">VLOOKUP(BD39,ConfTable2Plain!$A:$B,2,FALSE)</f>
        <v>0</v>
      </c>
      <c r="BF39" s="104">
        <f t="shared" ref="BF39" ca="1" si="106">IF(BH39&lt;BJ39,BH39&amp;"/"&amp;BJ39&amp;"_E",BH39)</f>
        <v>0</v>
      </c>
      <c r="BG39" s="107">
        <f t="shared" ref="BG39" ca="1" si="107">IF(BK39&lt;BM39,BK39&amp;"/"&amp;BM39&amp;"_E",BK39)</f>
        <v>0</v>
      </c>
      <c r="BH39" s="15">
        <f ca="1">COUNTIFS(BF40:BF$100,"M",$C40:$C$100,$E39)+COUNTIFS(BF40:BF$100,"M",$D40:$D$100,$F39)</f>
        <v>0</v>
      </c>
      <c r="BI39" s="26" t="str">
        <f t="shared" si="12"/>
        <v>M2_B3_Sab_M</v>
      </c>
      <c r="BJ39" s="27">
        <f ca="1">VLOOKUP(BI39,ConfTable2Plain!$A:$B,2,FALSE)</f>
        <v>0</v>
      </c>
      <c r="BK39" s="15">
        <f ca="1">COUNTIFS(BF40:BF$100,"P",$C40:$C$100,$E39)+COUNTIFS(BF40:BF$100,"P",$D40:$D$100,$F39)</f>
        <v>0</v>
      </c>
      <c r="BL39" s="26" t="str">
        <f t="shared" si="13"/>
        <v>M2_B3_Sab_P</v>
      </c>
      <c r="BM39" s="26">
        <f ca="1">VLOOKUP(BL39,ConfTable2Plain!$A:$B,2,FALSE)</f>
        <v>0</v>
      </c>
      <c r="BN39" s="104">
        <f t="shared" ref="BN39" ca="1" si="108">IF(BP39&lt;BR39,BP39&amp;"/"&amp;BR39&amp;"_E",BP39)</f>
        <v>0</v>
      </c>
      <c r="BO39" s="107">
        <f t="shared" ref="BO39" ca="1" si="109">IF(BS39&lt;BU39,BS39&amp;"/"&amp;BU39&amp;"_E",BS39)</f>
        <v>0</v>
      </c>
      <c r="BP39" s="15">
        <f ca="1">COUNTIFS(BN40:BN$100,"M",$C40:$C$100,$E39)+COUNTIFS(BN40:BN$100,"M",$D40:$D$100,$F39)</f>
        <v>0</v>
      </c>
      <c r="BQ39" s="26" t="str">
        <f t="shared" si="14"/>
        <v>M2_B3_Dom_M</v>
      </c>
      <c r="BR39" s="27">
        <f ca="1">VLOOKUP(BQ39,ConfTable2Plain!$A:$B,2,FALSE)</f>
        <v>0</v>
      </c>
      <c r="BS39" s="15">
        <f ca="1">COUNTIFS(BN40:BN$100,"P",$C40:$C$100,$E39)+COUNTIFS(BN40:BN$100,"P",$D40:$D$100,$F39)</f>
        <v>0</v>
      </c>
      <c r="BT39" s="26" t="str">
        <f t="shared" si="15"/>
        <v>M2_B3_Dom_P</v>
      </c>
      <c r="BU39" s="26">
        <f ca="1">VLOOKUP(BT39,ConfTable2Plain!$A:$B,2,FALSE)</f>
        <v>0</v>
      </c>
      <c r="BW39" s="153"/>
      <c r="BX39" s="153"/>
      <c r="BY39" s="153"/>
      <c r="BZ39" s="153"/>
      <c r="CA39" s="153"/>
      <c r="CB39" s="153"/>
      <c r="CC39" s="153"/>
      <c r="CD39" s="153"/>
      <c r="CE39" s="153"/>
      <c r="CF39" s="153"/>
      <c r="CG39" s="153"/>
      <c r="CH39" s="153"/>
    </row>
    <row r="40" spans="2:86" x14ac:dyDescent="0.2">
      <c r="B40" s="95" t="s">
        <v>48</v>
      </c>
      <c r="C40" s="24" t="str">
        <f t="shared" si="16"/>
        <v>M2</v>
      </c>
      <c r="D40" s="24" t="str">
        <f t="shared" si="34"/>
        <v>B3</v>
      </c>
      <c r="E40" s="2"/>
      <c r="F40" s="3"/>
      <c r="G40" s="89" t="s">
        <v>2</v>
      </c>
      <c r="H40" s="2">
        <f t="shared" ca="1" si="35"/>
        <v>5</v>
      </c>
      <c r="I40" s="3">
        <f t="shared" ca="1" si="36"/>
        <v>5</v>
      </c>
      <c r="J40" s="3">
        <f t="shared" ca="1" si="37"/>
        <v>0</v>
      </c>
      <c r="K40" s="4"/>
      <c r="L40" s="24">
        <f t="shared" ca="1" si="17"/>
        <v>5</v>
      </c>
      <c r="M40" s="3">
        <f t="shared" ca="1" si="0"/>
        <v>5</v>
      </c>
      <c r="N40" s="3">
        <f t="shared" ca="1" si="1"/>
        <v>0</v>
      </c>
      <c r="O40" s="81">
        <v>5</v>
      </c>
      <c r="P40" s="82">
        <v>5</v>
      </c>
      <c r="Q40" s="83">
        <v>5</v>
      </c>
      <c r="R40" s="167" t="s">
        <v>23</v>
      </c>
      <c r="S40" s="168"/>
      <c r="T40" s="3">
        <f ca="1">COUNTIFS(R41:R$100,"M",$C41:$C$100,$E40)+COUNTIFS(R41:R$100,"M",$D41:$D$100,$F40)</f>
        <v>0</v>
      </c>
      <c r="U40" s="24" t="str">
        <f t="shared" si="20"/>
        <v>M2_B3_Lun_M</v>
      </c>
      <c r="V40" s="25">
        <f ca="1">VLOOKUP(U40,ConfTable2Plain!$A:$B,2,FALSE)</f>
        <v>1</v>
      </c>
      <c r="W40" s="3">
        <f ca="1">COUNTIFS(R41:R$100,"P",$C41:$C$100,$E40)+COUNTIFS(R41:R$100,"P",$D41:$D$100,$F40)</f>
        <v>0</v>
      </c>
      <c r="X40" s="24" t="str">
        <f t="shared" si="21"/>
        <v>M2_B3_Lun_P</v>
      </c>
      <c r="Y40" s="24">
        <f ca="1">VLOOKUP(X40,ConfTable2Plain!$A:$B,2,FALSE)</f>
        <v>0</v>
      </c>
      <c r="Z40" s="167" t="s">
        <v>23</v>
      </c>
      <c r="AA40" s="168"/>
      <c r="AB40" s="3">
        <f ca="1">COUNTIFS(Z41:Z$100,"M",$C41:$C$100,$E40)+COUNTIFS(Z41:Z$100,"M",$D41:$D$100,$F40)</f>
        <v>0</v>
      </c>
      <c r="AC40" s="24" t="str">
        <f t="shared" si="4"/>
        <v>M2_B3_Mar_M</v>
      </c>
      <c r="AD40" s="25">
        <f ca="1">VLOOKUP(AC40,ConfTable2Plain!$A:$B,2,FALSE)</f>
        <v>1</v>
      </c>
      <c r="AE40" s="3">
        <f ca="1">COUNTIFS(Z41:Z$100,"P",$C41:$C$100,$E40)+COUNTIFS(Z41:Z$100,"P",$D41:$D$100,$F40)</f>
        <v>0</v>
      </c>
      <c r="AF40" s="24" t="str">
        <f t="shared" si="5"/>
        <v>M2_B3_Mar_P</v>
      </c>
      <c r="AG40" s="24">
        <f ca="1">VLOOKUP(AF40,ConfTable2Plain!$A:$B,2,FALSE)</f>
        <v>0</v>
      </c>
      <c r="AH40" s="167" t="s">
        <v>23</v>
      </c>
      <c r="AI40" s="168"/>
      <c r="AJ40" s="3">
        <f ca="1">COUNTIFS(AH41:AH$100,"M",$C41:$C$100,$E40)+COUNTIFS(AH41:AH$100,"M",$D41:$D$100,$F40)</f>
        <v>0</v>
      </c>
      <c r="AK40" s="24" t="str">
        <f t="shared" si="6"/>
        <v>M2_B3_Mer_M</v>
      </c>
      <c r="AL40" s="25">
        <f ca="1">VLOOKUP(AK40,ConfTable2Plain!$A:$B,2,FALSE)</f>
        <v>1</v>
      </c>
      <c r="AM40" s="3">
        <f ca="1">COUNTIFS(AH41:AH$100,"P",$C41:$C$100,$E40)+COUNTIFS(AH41:AH$100,"P",$D41:$D$100,$F40)</f>
        <v>0</v>
      </c>
      <c r="AN40" s="24" t="str">
        <f t="shared" si="7"/>
        <v>M2_B3_Mer_P</v>
      </c>
      <c r="AO40" s="24">
        <f ca="1">VLOOKUP(AN40,ConfTable2Plain!$A:$B,2,FALSE)</f>
        <v>0</v>
      </c>
      <c r="AP40" s="167" t="s">
        <v>23</v>
      </c>
      <c r="AQ40" s="168"/>
      <c r="AR40" s="3">
        <f ca="1">COUNTIFS(AP41:AP$100,"M",$C41:$C$100,$E40)+COUNTIFS(AP41:AP$100,"M",$D41:$D$100,$F40)</f>
        <v>0</v>
      </c>
      <c r="AS40" s="24" t="str">
        <f t="shared" si="8"/>
        <v>M2_B3_Gio_M</v>
      </c>
      <c r="AT40" s="25">
        <f ca="1">VLOOKUP(AS40,ConfTable2Plain!$A:$B,2,FALSE)</f>
        <v>1</v>
      </c>
      <c r="AU40" s="3">
        <f ca="1">COUNTIFS(AP41:AP$100,"P",$C41:$C$100,$E40)+COUNTIFS(AP41:AP$100,"P",$D41:$D$100,$F40)</f>
        <v>0</v>
      </c>
      <c r="AV40" s="24" t="str">
        <f t="shared" si="9"/>
        <v>M2_B3_Gio_P</v>
      </c>
      <c r="AW40" s="24">
        <f ca="1">VLOOKUP(AV40,ConfTable2Plain!$A:$B,2,FALSE)</f>
        <v>0</v>
      </c>
      <c r="AX40" s="167" t="s">
        <v>23</v>
      </c>
      <c r="AY40" s="168"/>
      <c r="AZ40" s="3">
        <f ca="1">COUNTIFS(AX41:AX$100,"M",$C41:$C$100,$E40)+COUNTIFS(AX41:AX$100,"M",$D41:$D$100,$F40)</f>
        <v>0</v>
      </c>
      <c r="BA40" s="24" t="str">
        <f t="shared" si="10"/>
        <v>M2_B3_Ven_M</v>
      </c>
      <c r="BB40" s="25">
        <f ca="1">VLOOKUP(BA40,ConfTable2Plain!$A:$B,2,FALSE)</f>
        <v>1</v>
      </c>
      <c r="BC40" s="3">
        <f ca="1">COUNTIFS(AX41:AX$100,"P",$C41:$C$100,$E40)+COUNTIFS(AX41:AX$100,"P",$D41:$D$100,$F40)</f>
        <v>0</v>
      </c>
      <c r="BD40" s="24" t="str">
        <f t="shared" si="11"/>
        <v>M2_B3_Ven_P</v>
      </c>
      <c r="BE40" s="24">
        <f ca="1">VLOOKUP(BD40,ConfTable2Plain!$A:$B,2,FALSE)</f>
        <v>0</v>
      </c>
      <c r="BF40" s="167"/>
      <c r="BG40" s="168"/>
      <c r="BH40" s="3">
        <f ca="1">COUNTIFS(BF41:BF$100,"M",$C41:$C$100,$E40)+COUNTIFS(BF41:BF$100,"M",$D41:$D$100,$F40)</f>
        <v>0</v>
      </c>
      <c r="BI40" s="24" t="str">
        <f t="shared" si="12"/>
        <v>M2_B3_Sab_M</v>
      </c>
      <c r="BJ40" s="25">
        <f ca="1">VLOOKUP(BI40,ConfTable2Plain!$A:$B,2,FALSE)</f>
        <v>0</v>
      </c>
      <c r="BK40" s="3">
        <f ca="1">COUNTIFS(BF41:BF$100,"P",$C41:$C$100,$E40)+COUNTIFS(BF41:BF$100,"P",$D41:$D$100,$F40)</f>
        <v>0</v>
      </c>
      <c r="BL40" s="24" t="str">
        <f t="shared" si="13"/>
        <v>M2_B3_Sab_P</v>
      </c>
      <c r="BM40" s="24">
        <f ca="1">VLOOKUP(BL40,ConfTable2Plain!$A:$B,2,FALSE)</f>
        <v>0</v>
      </c>
      <c r="BN40" s="167"/>
      <c r="BO40" s="168"/>
      <c r="BP40" s="3">
        <f ca="1">COUNTIFS(BN41:BN$100,"M",$C41:$C$100,$E40)+COUNTIFS(BN41:BN$100,"M",$D41:$D$100,$F40)</f>
        <v>0</v>
      </c>
      <c r="BQ40" s="24" t="str">
        <f t="shared" si="14"/>
        <v>M2_B3_Dom_M</v>
      </c>
      <c r="BR40" s="25">
        <f ca="1">VLOOKUP(BQ40,ConfTable2Plain!$A:$B,2,FALSE)</f>
        <v>0</v>
      </c>
      <c r="BS40" s="3">
        <f ca="1">COUNTIFS(BN41:BN$100,"P",$C41:$C$100,$E40)+COUNTIFS(BN41:BN$100,"P",$D41:$D$100,$F40)</f>
        <v>0</v>
      </c>
      <c r="BT40" s="24" t="str">
        <f t="shared" si="15"/>
        <v>M2_B3_Dom_P</v>
      </c>
      <c r="BU40" s="24">
        <f ca="1">VLOOKUP(BT40,ConfTable2Plain!$A:$B,2,FALSE)</f>
        <v>0</v>
      </c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</row>
    <row r="41" spans="2:86" x14ac:dyDescent="0.2">
      <c r="B41" s="95" t="s">
        <v>48</v>
      </c>
      <c r="C41" s="24" t="str">
        <f t="shared" si="16"/>
        <v>M2</v>
      </c>
      <c r="D41" s="24" t="str">
        <f t="shared" si="34"/>
        <v>B3</v>
      </c>
      <c r="E41" s="2"/>
      <c r="F41" s="3"/>
      <c r="G41" s="89" t="s">
        <v>3</v>
      </c>
      <c r="H41" s="2">
        <f t="shared" ca="1" si="35"/>
        <v>5</v>
      </c>
      <c r="I41" s="3">
        <f t="shared" ca="1" si="36"/>
        <v>2</v>
      </c>
      <c r="J41" s="3">
        <f t="shared" ca="1" si="37"/>
        <v>3</v>
      </c>
      <c r="K41" s="4"/>
      <c r="L41" s="24">
        <f t="shared" ca="1" si="17"/>
        <v>5</v>
      </c>
      <c r="M41" s="3">
        <f t="shared" ca="1" si="0"/>
        <v>2</v>
      </c>
      <c r="N41" s="3">
        <f t="shared" ca="1" si="1"/>
        <v>3</v>
      </c>
      <c r="O41" s="81">
        <v>5</v>
      </c>
      <c r="P41" s="82">
        <v>5</v>
      </c>
      <c r="Q41" s="83">
        <v>5</v>
      </c>
      <c r="R41" s="169" t="s">
        <v>23</v>
      </c>
      <c r="S41" s="170"/>
      <c r="T41" s="3">
        <f ca="1">COUNTIFS(R42:R$100,"M",$C42:$C$100,$E41)+COUNTIFS(R42:R$100,"M",$D42:$D$100,$F41)</f>
        <v>0</v>
      </c>
      <c r="U41" s="24" t="str">
        <f t="shared" si="20"/>
        <v>M2_B3_Lun_M</v>
      </c>
      <c r="V41" s="25">
        <f ca="1">VLOOKUP(U41,ConfTable2Plain!$A:$B,2,FALSE)</f>
        <v>1</v>
      </c>
      <c r="W41" s="3">
        <f ca="1">COUNTIFS(R42:R$100,"P",$C42:$C$100,$E41)+COUNTIFS(R42:R$100,"P",$D42:$D$100,$F41)</f>
        <v>0</v>
      </c>
      <c r="X41" s="24" t="str">
        <f t="shared" si="21"/>
        <v>M2_B3_Lun_P</v>
      </c>
      <c r="Y41" s="24">
        <f ca="1">VLOOKUP(X41,ConfTable2Plain!$A:$B,2,FALSE)</f>
        <v>0</v>
      </c>
      <c r="Z41" s="169" t="s">
        <v>23</v>
      </c>
      <c r="AA41" s="170"/>
      <c r="AB41" s="3">
        <f ca="1">COUNTIFS(Z42:Z$100,"M",$C42:$C$100,$E41)+COUNTIFS(Z42:Z$100,"M",$D42:$D$100,$F41)</f>
        <v>0</v>
      </c>
      <c r="AC41" s="24" t="str">
        <f t="shared" si="4"/>
        <v>M2_B3_Mar_M</v>
      </c>
      <c r="AD41" s="25">
        <f ca="1">VLOOKUP(AC41,ConfTable2Plain!$A:$B,2,FALSE)</f>
        <v>1</v>
      </c>
      <c r="AE41" s="3">
        <f ca="1">COUNTIFS(Z42:Z$100,"P",$C42:$C$100,$E41)+COUNTIFS(Z42:Z$100,"P",$D42:$D$100,$F41)</f>
        <v>0</v>
      </c>
      <c r="AF41" s="24" t="str">
        <f t="shared" si="5"/>
        <v>M2_B3_Mar_P</v>
      </c>
      <c r="AG41" s="24">
        <f ca="1">VLOOKUP(AF41,ConfTable2Plain!$A:$B,2,FALSE)</f>
        <v>0</v>
      </c>
      <c r="AH41" s="169" t="s">
        <v>24</v>
      </c>
      <c r="AI41" s="170"/>
      <c r="AJ41" s="3">
        <f ca="1">COUNTIFS(AH42:AH$100,"M",$C42:$C$100,$E41)+COUNTIFS(AH42:AH$100,"M",$D42:$D$100,$F41)</f>
        <v>0</v>
      </c>
      <c r="AK41" s="24" t="str">
        <f t="shared" si="6"/>
        <v>M2_B3_Mer_M</v>
      </c>
      <c r="AL41" s="25">
        <f ca="1">VLOOKUP(AK41,ConfTable2Plain!$A:$B,2,FALSE)</f>
        <v>1</v>
      </c>
      <c r="AM41" s="3">
        <f ca="1">COUNTIFS(AH42:AH$100,"P",$C42:$C$100,$E41)+COUNTIFS(AH42:AH$100,"P",$D42:$D$100,$F41)</f>
        <v>0</v>
      </c>
      <c r="AN41" s="24" t="str">
        <f t="shared" si="7"/>
        <v>M2_B3_Mer_P</v>
      </c>
      <c r="AO41" s="24">
        <f ca="1">VLOOKUP(AN41,ConfTable2Plain!$A:$B,2,FALSE)</f>
        <v>0</v>
      </c>
      <c r="AP41" s="169" t="s">
        <v>24</v>
      </c>
      <c r="AQ41" s="170"/>
      <c r="AR41" s="3">
        <f ca="1">COUNTIFS(AP42:AP$100,"M",$C42:$C$100,$E41)+COUNTIFS(AP42:AP$100,"M",$D42:$D$100,$F41)</f>
        <v>0</v>
      </c>
      <c r="AS41" s="24" t="str">
        <f t="shared" si="8"/>
        <v>M2_B3_Gio_M</v>
      </c>
      <c r="AT41" s="25">
        <f ca="1">VLOOKUP(AS41,ConfTable2Plain!$A:$B,2,FALSE)</f>
        <v>1</v>
      </c>
      <c r="AU41" s="3">
        <f ca="1">COUNTIFS(AP42:AP$100,"P",$C42:$C$100,$E41)+COUNTIFS(AP42:AP$100,"P",$D42:$D$100,$F41)</f>
        <v>0</v>
      </c>
      <c r="AV41" s="24" t="str">
        <f t="shared" si="9"/>
        <v>M2_B3_Gio_P</v>
      </c>
      <c r="AW41" s="24">
        <f ca="1">VLOOKUP(AV41,ConfTable2Plain!$A:$B,2,FALSE)</f>
        <v>0</v>
      </c>
      <c r="AX41" s="169" t="s">
        <v>24</v>
      </c>
      <c r="AY41" s="170"/>
      <c r="AZ41" s="3">
        <f ca="1">COUNTIFS(AX42:AX$100,"M",$C42:$C$100,$E41)+COUNTIFS(AX42:AX$100,"M",$D42:$D$100,$F41)</f>
        <v>0</v>
      </c>
      <c r="BA41" s="24" t="str">
        <f t="shared" si="10"/>
        <v>M2_B3_Ven_M</v>
      </c>
      <c r="BB41" s="25">
        <f ca="1">VLOOKUP(BA41,ConfTable2Plain!$A:$B,2,FALSE)</f>
        <v>1</v>
      </c>
      <c r="BC41" s="3">
        <f ca="1">COUNTIFS(AX42:AX$100,"P",$C42:$C$100,$E41)+COUNTIFS(AX42:AX$100,"P",$D42:$D$100,$F41)</f>
        <v>0</v>
      </c>
      <c r="BD41" s="24" t="str">
        <f t="shared" si="11"/>
        <v>M2_B3_Ven_P</v>
      </c>
      <c r="BE41" s="24">
        <f ca="1">VLOOKUP(BD41,ConfTable2Plain!$A:$B,2,FALSE)</f>
        <v>0</v>
      </c>
      <c r="BF41" s="169"/>
      <c r="BG41" s="170"/>
      <c r="BH41" s="3">
        <f ca="1">COUNTIFS(BF42:BF$100,"M",$C42:$C$100,$E41)+COUNTIFS(BF42:BF$100,"M",$D42:$D$100,$F41)</f>
        <v>0</v>
      </c>
      <c r="BI41" s="24" t="str">
        <f t="shared" si="12"/>
        <v>M2_B3_Sab_M</v>
      </c>
      <c r="BJ41" s="25">
        <f ca="1">VLOOKUP(BI41,ConfTable2Plain!$A:$B,2,FALSE)</f>
        <v>0</v>
      </c>
      <c r="BK41" s="3">
        <f ca="1">COUNTIFS(BF42:BF$100,"P",$C42:$C$100,$E41)+COUNTIFS(BF42:BF$100,"P",$D42:$D$100,$F41)</f>
        <v>0</v>
      </c>
      <c r="BL41" s="24" t="str">
        <f t="shared" si="13"/>
        <v>M2_B3_Sab_P</v>
      </c>
      <c r="BM41" s="24">
        <f ca="1">VLOOKUP(BL41,ConfTable2Plain!$A:$B,2,FALSE)</f>
        <v>0</v>
      </c>
      <c r="BN41" s="169"/>
      <c r="BO41" s="170"/>
      <c r="BP41" s="3">
        <f ca="1">COUNTIFS(BN42:BN$100,"M",$C42:$C$100,$E41)+COUNTIFS(BN42:BN$100,"M",$D42:$D$100,$F41)</f>
        <v>0</v>
      </c>
      <c r="BQ41" s="24" t="str">
        <f t="shared" si="14"/>
        <v>M2_B3_Dom_M</v>
      </c>
      <c r="BR41" s="25">
        <f ca="1">VLOOKUP(BQ41,ConfTable2Plain!$A:$B,2,FALSE)</f>
        <v>0</v>
      </c>
      <c r="BS41" s="3">
        <f ca="1">COUNTIFS(BN42:BN$100,"P",$C42:$C$100,$E41)+COUNTIFS(BN42:BN$100,"P",$D42:$D$100,$F41)</f>
        <v>0</v>
      </c>
      <c r="BT41" s="24" t="str">
        <f t="shared" si="15"/>
        <v>M2_B3_Dom_P</v>
      </c>
      <c r="BU41" s="24">
        <f ca="1">VLOOKUP(BT41,ConfTable2Plain!$A:$B,2,FALSE)</f>
        <v>0</v>
      </c>
      <c r="BW41" s="153"/>
      <c r="BX41" s="153"/>
      <c r="BY41" s="153"/>
      <c r="BZ41" s="153"/>
      <c r="CA41" s="153"/>
      <c r="CB41" s="153"/>
      <c r="CC41" s="153"/>
      <c r="CD41" s="153"/>
      <c r="CE41" s="153"/>
      <c r="CF41" s="153"/>
      <c r="CG41" s="153"/>
      <c r="CH41" s="153"/>
    </row>
    <row r="42" spans="2:86" ht="13.15" thickBot="1" x14ac:dyDescent="0.25">
      <c r="B42" s="96" t="s">
        <v>48</v>
      </c>
      <c r="C42" s="24" t="str">
        <f t="shared" si="16"/>
        <v>M2</v>
      </c>
      <c r="D42" s="24" t="str">
        <f t="shared" si="34"/>
        <v>B3</v>
      </c>
      <c r="E42" s="5"/>
      <c r="F42" s="6"/>
      <c r="G42" s="90" t="s">
        <v>4</v>
      </c>
      <c r="H42" s="5">
        <f t="shared" ca="1" si="35"/>
        <v>5</v>
      </c>
      <c r="I42" s="6">
        <f t="shared" ca="1" si="36"/>
        <v>0</v>
      </c>
      <c r="J42" s="6">
        <f t="shared" ca="1" si="37"/>
        <v>5</v>
      </c>
      <c r="K42" s="7"/>
      <c r="L42" s="24">
        <f t="shared" ca="1" si="17"/>
        <v>5</v>
      </c>
      <c r="M42" s="3">
        <f t="shared" ca="1" si="0"/>
        <v>0</v>
      </c>
      <c r="N42" s="3">
        <f t="shared" ca="1" si="1"/>
        <v>5</v>
      </c>
      <c r="O42" s="84">
        <v>5</v>
      </c>
      <c r="P42" s="85">
        <v>5</v>
      </c>
      <c r="Q42" s="86">
        <v>5</v>
      </c>
      <c r="R42" s="161" t="s">
        <v>24</v>
      </c>
      <c r="S42" s="162"/>
      <c r="T42" s="3">
        <f ca="1">COUNTIFS(R43:R$100,"M",$C43:$C$100,$E42)+COUNTIFS(R43:R$100,"M",$D43:$D$100,$F42)</f>
        <v>0</v>
      </c>
      <c r="U42" s="24" t="str">
        <f t="shared" si="20"/>
        <v>M2_B3_Lun_M</v>
      </c>
      <c r="V42" s="25">
        <f ca="1">VLOOKUP(U42,ConfTable2Plain!$A:$B,2,FALSE)</f>
        <v>1</v>
      </c>
      <c r="W42" s="3">
        <f ca="1">COUNTIFS(R43:R$100,"P",$C43:$C$100,$E42)+COUNTIFS(R43:R$100,"P",$D43:$D$100,$F42)</f>
        <v>0</v>
      </c>
      <c r="X42" s="24" t="str">
        <f t="shared" si="21"/>
        <v>M2_B3_Lun_P</v>
      </c>
      <c r="Y42" s="24">
        <f ca="1">VLOOKUP(X42,ConfTable2Plain!$A:$B,2,FALSE)</f>
        <v>0</v>
      </c>
      <c r="Z42" s="161" t="s">
        <v>24</v>
      </c>
      <c r="AA42" s="162"/>
      <c r="AB42" s="3">
        <f ca="1">COUNTIFS(Z43:Z$100,"M",$C43:$C$100,$E42)+COUNTIFS(Z43:Z$100,"M",$D43:$D$100,$F42)</f>
        <v>0</v>
      </c>
      <c r="AC42" s="24" t="str">
        <f t="shared" si="4"/>
        <v>M2_B3_Mar_M</v>
      </c>
      <c r="AD42" s="25">
        <f ca="1">VLOOKUP(AC42,ConfTable2Plain!$A:$B,2,FALSE)</f>
        <v>1</v>
      </c>
      <c r="AE42" s="3">
        <f ca="1">COUNTIFS(Z43:Z$100,"P",$C43:$C$100,$E42)+COUNTIFS(Z43:Z$100,"P",$D43:$D$100,$F42)</f>
        <v>0</v>
      </c>
      <c r="AF42" s="24" t="str">
        <f t="shared" si="5"/>
        <v>M2_B3_Mar_P</v>
      </c>
      <c r="AG42" s="24">
        <f ca="1">VLOOKUP(AF42,ConfTable2Plain!$A:$B,2,FALSE)</f>
        <v>0</v>
      </c>
      <c r="AH42" s="161" t="s">
        <v>24</v>
      </c>
      <c r="AI42" s="162"/>
      <c r="AJ42" s="3">
        <f ca="1">COUNTIFS(AH43:AH$100,"M",$C43:$C$100,$E42)+COUNTIFS(AH43:AH$100,"M",$D43:$D$100,$F42)</f>
        <v>0</v>
      </c>
      <c r="AK42" s="24" t="str">
        <f t="shared" si="6"/>
        <v>M2_B3_Mer_M</v>
      </c>
      <c r="AL42" s="25">
        <f ca="1">VLOOKUP(AK42,ConfTable2Plain!$A:$B,2,FALSE)</f>
        <v>1</v>
      </c>
      <c r="AM42" s="3">
        <f ca="1">COUNTIFS(AH43:AH$100,"P",$C43:$C$100,$E42)+COUNTIFS(AH43:AH$100,"P",$D43:$D$100,$F42)</f>
        <v>0</v>
      </c>
      <c r="AN42" s="24" t="str">
        <f t="shared" si="7"/>
        <v>M2_B3_Mer_P</v>
      </c>
      <c r="AO42" s="24">
        <f ca="1">VLOOKUP(AN42,ConfTable2Plain!$A:$B,2,FALSE)</f>
        <v>0</v>
      </c>
      <c r="AP42" s="161" t="s">
        <v>24</v>
      </c>
      <c r="AQ42" s="162"/>
      <c r="AR42" s="3">
        <f ca="1">COUNTIFS(AP43:AP$100,"M",$C43:$C$100,$E42)+COUNTIFS(AP43:AP$100,"M",$D43:$D$100,$F42)</f>
        <v>0</v>
      </c>
      <c r="AS42" s="24" t="str">
        <f t="shared" si="8"/>
        <v>M2_B3_Gio_M</v>
      </c>
      <c r="AT42" s="25">
        <f ca="1">VLOOKUP(AS42,ConfTable2Plain!$A:$B,2,FALSE)</f>
        <v>1</v>
      </c>
      <c r="AU42" s="3">
        <f ca="1">COUNTIFS(AP43:AP$100,"P",$C43:$C$100,$E42)+COUNTIFS(AP43:AP$100,"P",$D43:$D$100,$F42)</f>
        <v>0</v>
      </c>
      <c r="AV42" s="24" t="str">
        <f t="shared" si="9"/>
        <v>M2_B3_Gio_P</v>
      </c>
      <c r="AW42" s="24">
        <f ca="1">VLOOKUP(AV42,ConfTable2Plain!$A:$B,2,FALSE)</f>
        <v>0</v>
      </c>
      <c r="AX42" s="161" t="s">
        <v>24</v>
      </c>
      <c r="AY42" s="162"/>
      <c r="AZ42" s="3">
        <f ca="1">COUNTIFS(AX43:AX$100,"M",$C43:$C$100,$E42)+COUNTIFS(AX43:AX$100,"M",$D43:$D$100,$F42)</f>
        <v>0</v>
      </c>
      <c r="BA42" s="24" t="str">
        <f t="shared" si="10"/>
        <v>M2_B3_Ven_M</v>
      </c>
      <c r="BB42" s="25">
        <f ca="1">VLOOKUP(BA42,ConfTable2Plain!$A:$B,2,FALSE)</f>
        <v>1</v>
      </c>
      <c r="BC42" s="3">
        <f ca="1">COUNTIFS(AX43:AX$100,"P",$C43:$C$100,$E42)+COUNTIFS(AX43:AX$100,"P",$D43:$D$100,$F42)</f>
        <v>0</v>
      </c>
      <c r="BD42" s="24" t="str">
        <f t="shared" si="11"/>
        <v>M2_B3_Ven_P</v>
      </c>
      <c r="BE42" s="24">
        <f ca="1">VLOOKUP(BD42,ConfTable2Plain!$A:$B,2,FALSE)</f>
        <v>0</v>
      </c>
      <c r="BF42" s="161"/>
      <c r="BG42" s="162"/>
      <c r="BH42" s="3">
        <f ca="1">COUNTIFS(BF43:BF$100,"M",$C43:$C$100,$E42)+COUNTIFS(BF43:BF$100,"M",$D43:$D$100,$F42)</f>
        <v>0</v>
      </c>
      <c r="BI42" s="24" t="str">
        <f t="shared" si="12"/>
        <v>M2_B3_Sab_M</v>
      </c>
      <c r="BJ42" s="25">
        <f ca="1">VLOOKUP(BI42,ConfTable2Plain!$A:$B,2,FALSE)</f>
        <v>0</v>
      </c>
      <c r="BK42" s="3">
        <f ca="1">COUNTIFS(BF43:BF$100,"P",$C43:$C$100,$E42)+COUNTIFS(BF43:BF$100,"P",$D43:$D$100,$F42)</f>
        <v>0</v>
      </c>
      <c r="BL42" s="24" t="str">
        <f t="shared" si="13"/>
        <v>M2_B3_Sab_P</v>
      </c>
      <c r="BM42" s="24">
        <f ca="1">VLOOKUP(BL42,ConfTable2Plain!$A:$B,2,FALSE)</f>
        <v>0</v>
      </c>
      <c r="BN42" s="161"/>
      <c r="BO42" s="162"/>
      <c r="BP42" s="3">
        <f ca="1">COUNTIFS(BN43:BN$100,"M",$C43:$C$100,$E42)+COUNTIFS(BN43:BN$100,"M",$D43:$D$100,$F42)</f>
        <v>0</v>
      </c>
      <c r="BQ42" s="24" t="str">
        <f t="shared" si="14"/>
        <v>M2_B3_Dom_M</v>
      </c>
      <c r="BR42" s="25">
        <f ca="1">VLOOKUP(BQ42,ConfTable2Plain!$A:$B,2,FALSE)</f>
        <v>0</v>
      </c>
      <c r="BS42" s="3">
        <f ca="1">COUNTIFS(BN43:BN$100,"P",$C43:$C$100,$E42)+COUNTIFS(BN43:BN$100,"P",$D43:$D$100,$F42)</f>
        <v>0</v>
      </c>
      <c r="BT42" s="24" t="str">
        <f t="shared" si="15"/>
        <v>M2_B3_Dom_P</v>
      </c>
      <c r="BU42" s="24">
        <f ca="1">VLOOKUP(BT42,ConfTable2Plain!$A:$B,2,FALSE)</f>
        <v>0</v>
      </c>
      <c r="BW42" s="153"/>
      <c r="BX42" s="153"/>
      <c r="BY42" s="153"/>
      <c r="BZ42" s="153"/>
      <c r="CA42" s="153"/>
      <c r="CB42" s="153"/>
      <c r="CC42" s="153"/>
      <c r="CD42" s="153"/>
      <c r="CE42" s="153"/>
      <c r="CF42" s="153"/>
      <c r="CG42" s="153"/>
      <c r="CH42" s="153"/>
    </row>
    <row r="43" spans="2:86" ht="13.15" hidden="1" customHeight="1" thickBot="1" x14ac:dyDescent="0.25">
      <c r="B43" s="61" t="s">
        <v>50</v>
      </c>
      <c r="C43" s="42" t="str">
        <f t="shared" si="16"/>
        <v>M2</v>
      </c>
      <c r="D43" s="29" t="str">
        <f t="shared" si="34"/>
        <v>B3</v>
      </c>
      <c r="E43" s="14"/>
      <c r="F43" s="15"/>
      <c r="G43" s="15" t="s">
        <v>5</v>
      </c>
      <c r="H43" s="14">
        <f t="shared" ca="1" si="35"/>
        <v>0</v>
      </c>
      <c r="I43" s="15">
        <f t="shared" ca="1" si="36"/>
        <v>0</v>
      </c>
      <c r="J43" s="15">
        <f t="shared" ca="1" si="37"/>
        <v>0</v>
      </c>
      <c r="K43" s="16"/>
      <c r="L43" s="26">
        <f t="shared" ca="1" si="17"/>
        <v>0</v>
      </c>
      <c r="M43" s="15">
        <f t="shared" ca="1" si="0"/>
        <v>0</v>
      </c>
      <c r="N43" s="65">
        <f t="shared" ca="1" si="1"/>
        <v>0</v>
      </c>
      <c r="O43" s="15"/>
      <c r="P43" s="15"/>
      <c r="Q43" s="16"/>
      <c r="R43" s="163"/>
      <c r="S43" s="164"/>
      <c r="T43" s="15">
        <f ca="1">COUNTIFS(R44:R$100,"M",$C44:$C$100,$E43)+COUNTIFS(R44:R$100,"M",$D44:$D$100,$F43)</f>
        <v>0</v>
      </c>
      <c r="U43" s="26" t="str">
        <f t="shared" si="20"/>
        <v>M2_B3_Lun_M</v>
      </c>
      <c r="V43" s="27">
        <f ca="1">VLOOKUP(U43,ConfTable2Plain!$A:$B,2,FALSE)</f>
        <v>1</v>
      </c>
      <c r="W43" s="15">
        <f ca="1">COUNTIFS(R44:R$100,"P",$C44:$C$100,$E43)+COUNTIFS(R44:R$100,"P",$D44:$D$100,$F43)</f>
        <v>0</v>
      </c>
      <c r="X43" s="26" t="str">
        <f t="shared" si="21"/>
        <v>M2_B3_Lun_P</v>
      </c>
      <c r="Y43" s="64">
        <f ca="1">VLOOKUP(X43,ConfTable2Plain!$A:$B,2,FALSE)</f>
        <v>0</v>
      </c>
      <c r="Z43" s="163"/>
      <c r="AA43" s="164"/>
      <c r="AB43" s="15">
        <f ca="1">COUNTIFS(Z44:Z$100,"M",$C44:$C$100,$E43)+COUNTIFS(Z44:Z$100,"M",$D44:$D$100,$F43)</f>
        <v>0</v>
      </c>
      <c r="AC43" s="26" t="str">
        <f t="shared" si="4"/>
        <v>M2_B3_Mar_M</v>
      </c>
      <c r="AD43" s="27">
        <f ca="1">VLOOKUP(AC43,ConfTable2Plain!$A:$B,2,FALSE)</f>
        <v>1</v>
      </c>
      <c r="AE43" s="15">
        <f ca="1">COUNTIFS(Z44:Z$100,"P",$C44:$C$100,$E43)+COUNTIFS(Z44:Z$100,"P",$D44:$D$100,$F43)</f>
        <v>0</v>
      </c>
      <c r="AF43" s="26" t="str">
        <f t="shared" si="5"/>
        <v>M2_B3_Mar_P</v>
      </c>
      <c r="AG43" s="64">
        <f ca="1">VLOOKUP(AF43,ConfTable2Plain!$A:$B,2,FALSE)</f>
        <v>0</v>
      </c>
      <c r="AH43" s="163"/>
      <c r="AI43" s="164"/>
      <c r="AJ43" s="15">
        <f ca="1">COUNTIFS(AH44:AH$100,"M",$C44:$C$100,$E43)+COUNTIFS(AH44:AH$100,"M",$D44:$D$100,$F43)</f>
        <v>0</v>
      </c>
      <c r="AK43" s="26" t="str">
        <f t="shared" si="6"/>
        <v>M2_B3_Mer_M</v>
      </c>
      <c r="AL43" s="27">
        <f ca="1">VLOOKUP(AK43,ConfTable2Plain!$A:$B,2,FALSE)</f>
        <v>1</v>
      </c>
      <c r="AM43" s="15">
        <f ca="1">COUNTIFS(AH44:AH$100,"P",$C44:$C$100,$E43)+COUNTIFS(AH44:AH$100,"P",$D44:$D$100,$F43)</f>
        <v>0</v>
      </c>
      <c r="AN43" s="26" t="str">
        <f t="shared" si="7"/>
        <v>M2_B3_Mer_P</v>
      </c>
      <c r="AO43" s="64">
        <f ca="1">VLOOKUP(AN43,ConfTable2Plain!$A:$B,2,FALSE)</f>
        <v>0</v>
      </c>
      <c r="AP43" s="163"/>
      <c r="AQ43" s="164"/>
      <c r="AR43" s="15">
        <f ca="1">COUNTIFS(AP44:AP$100,"M",$C44:$C$100,$E43)+COUNTIFS(AP44:AP$100,"M",$D44:$D$100,$F43)</f>
        <v>0</v>
      </c>
      <c r="AS43" s="26" t="str">
        <f t="shared" si="8"/>
        <v>M2_B3_Gio_M</v>
      </c>
      <c r="AT43" s="27">
        <f ca="1">VLOOKUP(AS43,ConfTable2Plain!$A:$B,2,FALSE)</f>
        <v>1</v>
      </c>
      <c r="AU43" s="15">
        <f ca="1">COUNTIFS(AP44:AP$100,"P",$C44:$C$100,$E43)+COUNTIFS(AP44:AP$100,"P",$D44:$D$100,$F43)</f>
        <v>0</v>
      </c>
      <c r="AV43" s="26" t="str">
        <f t="shared" si="9"/>
        <v>M2_B3_Gio_P</v>
      </c>
      <c r="AW43" s="64">
        <f ca="1">VLOOKUP(AV43,ConfTable2Plain!$A:$B,2,FALSE)</f>
        <v>0</v>
      </c>
      <c r="AX43" s="163"/>
      <c r="AY43" s="164"/>
      <c r="AZ43" s="15">
        <f ca="1">COUNTIFS(AX44:AX$100,"M",$C44:$C$100,$E43)+COUNTIFS(AX44:AX$100,"M",$D44:$D$100,$F43)</f>
        <v>0</v>
      </c>
      <c r="BA43" s="26" t="str">
        <f t="shared" si="10"/>
        <v>M2_B3_Ven_M</v>
      </c>
      <c r="BB43" s="27">
        <f ca="1">VLOOKUP(BA43,ConfTable2Plain!$A:$B,2,FALSE)</f>
        <v>1</v>
      </c>
      <c r="BC43" s="15">
        <f ca="1">COUNTIFS(AX44:AX$100,"P",$C44:$C$100,$E43)+COUNTIFS(AX44:AX$100,"P",$D44:$D$100,$F43)</f>
        <v>0</v>
      </c>
      <c r="BD43" s="26" t="str">
        <f t="shared" si="11"/>
        <v>M2_B3_Ven_P</v>
      </c>
      <c r="BE43" s="64">
        <f ca="1">VLOOKUP(BD43,ConfTable2Plain!$A:$B,2,FALSE)</f>
        <v>0</v>
      </c>
      <c r="BF43" s="163"/>
      <c r="BG43" s="164"/>
      <c r="BH43" s="15">
        <f ca="1">COUNTIFS(BF44:BF$100,"M",$C44:$C$100,$E43)+COUNTIFS(BF44:BF$100,"M",$D44:$D$100,$F43)</f>
        <v>0</v>
      </c>
      <c r="BI43" s="26" t="str">
        <f t="shared" si="12"/>
        <v>M2_B3_Sab_M</v>
      </c>
      <c r="BJ43" s="27">
        <f ca="1">VLOOKUP(BI43,ConfTable2Plain!$A:$B,2,FALSE)</f>
        <v>0</v>
      </c>
      <c r="BK43" s="15">
        <f ca="1">COUNTIFS(BF44:BF$100,"P",$C44:$C$100,$E43)+COUNTIFS(BF44:BF$100,"P",$D44:$D$100,$F43)</f>
        <v>0</v>
      </c>
      <c r="BL43" s="26" t="str">
        <f t="shared" si="13"/>
        <v>M2_B3_Sab_P</v>
      </c>
      <c r="BM43" s="64">
        <f ca="1">VLOOKUP(BL43,ConfTable2Plain!$A:$B,2,FALSE)</f>
        <v>0</v>
      </c>
      <c r="BN43" s="163"/>
      <c r="BO43" s="164"/>
      <c r="BP43" s="15">
        <f ca="1">COUNTIFS(BN44:BN$100,"M",$C44:$C$100,$E43)+COUNTIFS(BN44:BN$100,"M",$D44:$D$100,$F43)</f>
        <v>0</v>
      </c>
      <c r="BQ43" s="26" t="str">
        <f t="shared" si="14"/>
        <v>M2_B3_Dom_M</v>
      </c>
      <c r="BR43" s="27">
        <f ca="1">VLOOKUP(BQ43,ConfTable2Plain!$A:$B,2,FALSE)</f>
        <v>0</v>
      </c>
      <c r="BS43" s="15">
        <f ca="1">COUNTIFS(BN44:BN$100,"P",$C44:$C$100,$E43)+COUNTIFS(BN44:BN$100,"P",$D44:$D$100,$F43)</f>
        <v>0</v>
      </c>
      <c r="BT43" s="26" t="str">
        <f t="shared" si="15"/>
        <v>M2_B3_Dom_P</v>
      </c>
      <c r="BU43" s="64">
        <f ca="1">VLOOKUP(BT43,ConfTable2Plain!$A:$B,2,FALSE)</f>
        <v>0</v>
      </c>
      <c r="BW43" s="154"/>
      <c r="BX43" s="154"/>
      <c r="BY43" s="154"/>
      <c r="BZ43" s="154"/>
      <c r="CA43" s="154"/>
      <c r="CB43" s="154"/>
      <c r="CC43" s="154"/>
      <c r="CD43" s="154"/>
      <c r="CE43" s="154"/>
      <c r="CF43" s="154"/>
      <c r="CG43" s="154"/>
      <c r="CH43" s="154"/>
    </row>
    <row r="44" spans="2:86" ht="13.15" hidden="1" customHeight="1" thickBot="1" x14ac:dyDescent="0.25">
      <c r="B44" s="61" t="s">
        <v>50</v>
      </c>
      <c r="C44" s="42" t="str">
        <f t="shared" si="16"/>
        <v>M2</v>
      </c>
      <c r="D44" s="29" t="str">
        <f t="shared" si="34"/>
        <v>B4</v>
      </c>
      <c r="E44" s="14"/>
      <c r="F44" s="15" t="s">
        <v>11</v>
      </c>
      <c r="G44" s="15"/>
      <c r="H44" s="14"/>
      <c r="I44" s="15"/>
      <c r="J44" s="15"/>
      <c r="K44" s="16"/>
      <c r="L44" s="26">
        <f t="shared" ca="1" si="17"/>
        <v>0</v>
      </c>
      <c r="M44" s="15">
        <f t="shared" ca="1" si="0"/>
        <v>0</v>
      </c>
      <c r="N44" s="65">
        <f t="shared" ca="1" si="1"/>
        <v>0</v>
      </c>
      <c r="O44" s="15"/>
      <c r="P44" s="15"/>
      <c r="Q44" s="16"/>
      <c r="R44" s="14">
        <f t="shared" ca="1" si="18"/>
        <v>0</v>
      </c>
      <c r="S44" s="16">
        <f t="shared" ca="1" si="19"/>
        <v>0</v>
      </c>
      <c r="T44" s="15">
        <f ca="1">COUNTIFS(R45:R$100,"M",$C45:$C$100,$E44)+COUNTIFS(R45:R$100,"M",$D45:$D$100,$F44)</f>
        <v>0</v>
      </c>
      <c r="U44" s="26" t="str">
        <f t="shared" si="20"/>
        <v>M2_B4_Lun_M</v>
      </c>
      <c r="V44" s="27">
        <f ca="1">VLOOKUP(U44,ConfTable2Plain!$A:$B,2,FALSE)</f>
        <v>0</v>
      </c>
      <c r="W44" s="15">
        <f ca="1">COUNTIFS(R45:R$100,"P",$C45:$C$100,$E44)+COUNTIFS(R45:R$100,"P",$D45:$D$100,$F44)</f>
        <v>0</v>
      </c>
      <c r="X44" s="26" t="str">
        <f t="shared" si="21"/>
        <v>M2_B4_Lun_P</v>
      </c>
      <c r="Y44" s="64">
        <f ca="1">VLOOKUP(X44,ConfTable2Plain!$A:$B,2,FALSE)</f>
        <v>0</v>
      </c>
      <c r="Z44" s="14">
        <f t="shared" ref="Z44" ca="1" si="110">IF(AB44&lt;AD44,AB44&amp;"/"&amp;AD44&amp;"_E",AB44)</f>
        <v>0</v>
      </c>
      <c r="AA44" s="16">
        <f t="shared" ref="AA44" ca="1" si="111">IF(AE44&lt;AG44,AE44&amp;"/"&amp;AG44&amp;"_E",AE44)</f>
        <v>0</v>
      </c>
      <c r="AB44" s="15">
        <f ca="1">COUNTIFS(Z45:Z$100,"M",$C45:$C$100,$E44)+COUNTIFS(Z45:Z$100,"M",$D45:$D$100,$F44)</f>
        <v>0</v>
      </c>
      <c r="AC44" s="26" t="str">
        <f t="shared" si="4"/>
        <v>M2_B4_Mar_M</v>
      </c>
      <c r="AD44" s="27">
        <f ca="1">VLOOKUP(AC44,ConfTable2Plain!$A:$B,2,FALSE)</f>
        <v>0</v>
      </c>
      <c r="AE44" s="15">
        <f ca="1">COUNTIFS(Z45:Z$100,"P",$C45:$C$100,$E44)+COUNTIFS(Z45:Z$100,"P",$D45:$D$100,$F44)</f>
        <v>0</v>
      </c>
      <c r="AF44" s="26" t="str">
        <f t="shared" si="5"/>
        <v>M2_B4_Mar_P</v>
      </c>
      <c r="AG44" s="64">
        <f ca="1">VLOOKUP(AF44,ConfTable2Plain!$A:$B,2,FALSE)</f>
        <v>0</v>
      </c>
      <c r="AH44" s="14">
        <f t="shared" ref="AH44" ca="1" si="112">IF(AJ44&lt;AL44,AJ44&amp;"/"&amp;AL44&amp;"_E",AJ44)</f>
        <v>0</v>
      </c>
      <c r="AI44" s="16">
        <f t="shared" ref="AI44" ca="1" si="113">IF(AM44&lt;AO44,AM44&amp;"/"&amp;AO44&amp;"_E",AM44)</f>
        <v>0</v>
      </c>
      <c r="AJ44" s="15">
        <f ca="1">COUNTIFS(AH45:AH$100,"M",$C45:$C$100,$E44)+COUNTIFS(AH45:AH$100,"M",$D45:$D$100,$F44)</f>
        <v>0</v>
      </c>
      <c r="AK44" s="26" t="str">
        <f t="shared" si="6"/>
        <v>M2_B4_Mer_M</v>
      </c>
      <c r="AL44" s="27">
        <f ca="1">VLOOKUP(AK44,ConfTable2Plain!$A:$B,2,FALSE)</f>
        <v>0</v>
      </c>
      <c r="AM44" s="15">
        <f ca="1">COUNTIFS(AH45:AH$100,"P",$C45:$C$100,$E44)+COUNTIFS(AH45:AH$100,"P",$D45:$D$100,$F44)</f>
        <v>0</v>
      </c>
      <c r="AN44" s="26" t="str">
        <f t="shared" si="7"/>
        <v>M2_B4_Mer_P</v>
      </c>
      <c r="AO44" s="64">
        <f ca="1">VLOOKUP(AN44,ConfTable2Plain!$A:$B,2,FALSE)</f>
        <v>0</v>
      </c>
      <c r="AP44" s="14">
        <f t="shared" ref="AP44" ca="1" si="114">IF(AR44&lt;AT44,AR44&amp;"/"&amp;AT44&amp;"_E",AR44)</f>
        <v>0</v>
      </c>
      <c r="AQ44" s="16">
        <f t="shared" ref="AQ44" ca="1" si="115">IF(AU44&lt;AW44,AU44&amp;"/"&amp;AW44&amp;"_E",AU44)</f>
        <v>0</v>
      </c>
      <c r="AR44" s="15">
        <f ca="1">COUNTIFS(AP45:AP$100,"M",$C45:$C$100,$E44)+COUNTIFS(AP45:AP$100,"M",$D45:$D$100,$F44)</f>
        <v>0</v>
      </c>
      <c r="AS44" s="26" t="str">
        <f t="shared" si="8"/>
        <v>M2_B4_Gio_M</v>
      </c>
      <c r="AT44" s="27">
        <f ca="1">VLOOKUP(AS44,ConfTable2Plain!$A:$B,2,FALSE)</f>
        <v>0</v>
      </c>
      <c r="AU44" s="15">
        <f ca="1">COUNTIFS(AP45:AP$100,"P",$C45:$C$100,$E44)+COUNTIFS(AP45:AP$100,"P",$D45:$D$100,$F44)</f>
        <v>0</v>
      </c>
      <c r="AV44" s="26" t="str">
        <f t="shared" si="9"/>
        <v>M2_B4_Gio_P</v>
      </c>
      <c r="AW44" s="64">
        <f ca="1">VLOOKUP(AV44,ConfTable2Plain!$A:$B,2,FALSE)</f>
        <v>0</v>
      </c>
      <c r="AX44" s="14">
        <f t="shared" ref="AX44" ca="1" si="116">IF(AZ44&lt;BB44,AZ44&amp;"/"&amp;BB44&amp;"_E",AZ44)</f>
        <v>0</v>
      </c>
      <c r="AY44" s="16">
        <f t="shared" ref="AY44" ca="1" si="117">IF(BC44&lt;BE44,BC44&amp;"/"&amp;BE44&amp;"_E",BC44)</f>
        <v>0</v>
      </c>
      <c r="AZ44" s="15">
        <f ca="1">COUNTIFS(AX45:AX$100,"M",$C45:$C$100,$E44)+COUNTIFS(AX45:AX$100,"M",$D45:$D$100,$F44)</f>
        <v>0</v>
      </c>
      <c r="BA44" s="26" t="str">
        <f t="shared" si="10"/>
        <v>M2_B4_Ven_M</v>
      </c>
      <c r="BB44" s="27">
        <f ca="1">VLOOKUP(BA44,ConfTable2Plain!$A:$B,2,FALSE)</f>
        <v>0</v>
      </c>
      <c r="BC44" s="15">
        <f ca="1">COUNTIFS(AX45:AX$100,"P",$C45:$C$100,$E44)+COUNTIFS(AX45:AX$100,"P",$D45:$D$100,$F44)</f>
        <v>0</v>
      </c>
      <c r="BD44" s="26" t="str">
        <f t="shared" si="11"/>
        <v>M2_B4_Ven_P</v>
      </c>
      <c r="BE44" s="64">
        <f ca="1">VLOOKUP(BD44,ConfTable2Plain!$A:$B,2,FALSE)</f>
        <v>0</v>
      </c>
      <c r="BF44" s="14">
        <f t="shared" ref="BF44" ca="1" si="118">IF(BH44&lt;BJ44,BH44&amp;"/"&amp;BJ44&amp;"_E",BH44)</f>
        <v>0</v>
      </c>
      <c r="BG44" s="16">
        <f t="shared" ref="BG44" ca="1" si="119">IF(BK44&lt;BM44,BK44&amp;"/"&amp;BM44&amp;"_E",BK44)</f>
        <v>0</v>
      </c>
      <c r="BH44" s="15">
        <f ca="1">COUNTIFS(BF45:BF$100,"M",$C45:$C$100,$E44)+COUNTIFS(BF45:BF$100,"M",$D45:$D$100,$F44)</f>
        <v>0</v>
      </c>
      <c r="BI44" s="26" t="str">
        <f t="shared" si="12"/>
        <v>M2_B4_Sab_M</v>
      </c>
      <c r="BJ44" s="27">
        <f ca="1">VLOOKUP(BI44,ConfTable2Plain!$A:$B,2,FALSE)</f>
        <v>0</v>
      </c>
      <c r="BK44" s="15">
        <f ca="1">COUNTIFS(BF45:BF$100,"P",$C45:$C$100,$E44)+COUNTIFS(BF45:BF$100,"P",$D45:$D$100,$F44)</f>
        <v>0</v>
      </c>
      <c r="BL44" s="26" t="str">
        <f t="shared" si="13"/>
        <v>M2_B4_Sab_P</v>
      </c>
      <c r="BM44" s="64">
        <f ca="1">VLOOKUP(BL44,ConfTable2Plain!$A:$B,2,FALSE)</f>
        <v>0</v>
      </c>
      <c r="BN44" s="14">
        <f t="shared" ref="BN44" ca="1" si="120">IF(BP44&lt;BR44,BP44&amp;"/"&amp;BR44&amp;"_E",BP44)</f>
        <v>0</v>
      </c>
      <c r="BO44" s="16">
        <f t="shared" ref="BO44" ca="1" si="121">IF(BS44&lt;BU44,BS44&amp;"/"&amp;BU44&amp;"_E",BS44)</f>
        <v>0</v>
      </c>
      <c r="BP44" s="15">
        <f ca="1">COUNTIFS(BN45:BN$100,"M",$C45:$C$100,$E44)+COUNTIFS(BN45:BN$100,"M",$D45:$D$100,$F44)</f>
        <v>0</v>
      </c>
      <c r="BQ44" s="26" t="str">
        <f t="shared" si="14"/>
        <v>M2_B4_Dom_M</v>
      </c>
      <c r="BR44" s="27">
        <f ca="1">VLOOKUP(BQ44,ConfTable2Plain!$A:$B,2,FALSE)</f>
        <v>0</v>
      </c>
      <c r="BS44" s="15">
        <f ca="1">COUNTIFS(BN45:BN$100,"P",$C45:$C$100,$E44)+COUNTIFS(BN45:BN$100,"P",$D45:$D$100,$F44)</f>
        <v>0</v>
      </c>
      <c r="BT44" s="26" t="str">
        <f t="shared" si="15"/>
        <v>M2_B4_Dom_P</v>
      </c>
      <c r="BU44" s="64">
        <f ca="1">VLOOKUP(BT44,ConfTable2Plain!$A:$B,2,FALSE)</f>
        <v>0</v>
      </c>
      <c r="BW44" s="154"/>
      <c r="BX44" s="154"/>
      <c r="BY44" s="154"/>
      <c r="BZ44" s="154"/>
      <c r="CA44" s="154"/>
      <c r="CB44" s="154"/>
      <c r="CC44" s="154"/>
      <c r="CD44" s="154"/>
      <c r="CE44" s="154"/>
      <c r="CF44" s="154"/>
      <c r="CG44" s="154"/>
      <c r="CH44" s="154"/>
    </row>
    <row r="45" spans="2:86" ht="13.15" hidden="1" customHeight="1" thickBot="1" x14ac:dyDescent="0.25">
      <c r="B45" s="61" t="s">
        <v>50</v>
      </c>
      <c r="C45" s="42" t="str">
        <f t="shared" si="16"/>
        <v>M2</v>
      </c>
      <c r="D45" s="29" t="str">
        <f t="shared" si="34"/>
        <v>B4</v>
      </c>
      <c r="E45" s="2"/>
      <c r="F45" s="3"/>
      <c r="G45" s="3" t="s">
        <v>2</v>
      </c>
      <c r="H45" s="2">
        <f t="shared" ca="1" si="35"/>
        <v>0</v>
      </c>
      <c r="I45" s="3">
        <f t="shared" ca="1" si="36"/>
        <v>0</v>
      </c>
      <c r="J45" s="3">
        <f t="shared" ca="1" si="37"/>
        <v>0</v>
      </c>
      <c r="K45" s="4"/>
      <c r="L45" s="24">
        <f t="shared" ca="1" si="17"/>
        <v>0</v>
      </c>
      <c r="M45" s="3">
        <f t="shared" ca="1" si="0"/>
        <v>0</v>
      </c>
      <c r="N45" s="17">
        <f t="shared" ca="1" si="1"/>
        <v>0</v>
      </c>
      <c r="O45" s="3"/>
      <c r="P45" s="3"/>
      <c r="Q45" s="4"/>
      <c r="R45" s="165"/>
      <c r="S45" s="166"/>
      <c r="T45" s="3">
        <f ca="1">COUNTIFS(R46:R$100,"M",$C46:$C$100,$E45)+COUNTIFS(R46:R$100,"M",$D46:$D$100,$F45)</f>
        <v>0</v>
      </c>
      <c r="U45" s="24" t="str">
        <f t="shared" si="20"/>
        <v>M2_B4_Lun_M</v>
      </c>
      <c r="V45" s="25">
        <f ca="1">VLOOKUP(U45,ConfTable2Plain!$A:$B,2,FALSE)</f>
        <v>0</v>
      </c>
      <c r="W45" s="3">
        <f ca="1">COUNTIFS(R46:R$100,"P",$C46:$C$100,$E45)+COUNTIFS(R46:R$100,"P",$D46:$D$100,$F45)</f>
        <v>0</v>
      </c>
      <c r="X45" s="24" t="str">
        <f t="shared" si="21"/>
        <v>M2_B4_Lun_P</v>
      </c>
      <c r="Y45" s="29">
        <f ca="1">VLOOKUP(X45,ConfTable2Plain!$A:$B,2,FALSE)</f>
        <v>0</v>
      </c>
      <c r="Z45" s="165"/>
      <c r="AA45" s="166"/>
      <c r="AB45" s="3">
        <f ca="1">COUNTIFS(Z46:Z$100,"M",$C46:$C$100,$E45)+COUNTIFS(Z46:Z$100,"M",$D46:$D$100,$F45)</f>
        <v>0</v>
      </c>
      <c r="AC45" s="24" t="str">
        <f t="shared" si="4"/>
        <v>M2_B4_Mar_M</v>
      </c>
      <c r="AD45" s="25">
        <f ca="1">VLOOKUP(AC45,ConfTable2Plain!$A:$B,2,FALSE)</f>
        <v>0</v>
      </c>
      <c r="AE45" s="3">
        <f ca="1">COUNTIFS(Z46:Z$100,"P",$C46:$C$100,$E45)+COUNTIFS(Z46:Z$100,"P",$D46:$D$100,$F45)</f>
        <v>0</v>
      </c>
      <c r="AF45" s="24" t="str">
        <f t="shared" si="5"/>
        <v>M2_B4_Mar_P</v>
      </c>
      <c r="AG45" s="29">
        <f ca="1">VLOOKUP(AF45,ConfTable2Plain!$A:$B,2,FALSE)</f>
        <v>0</v>
      </c>
      <c r="AH45" s="165"/>
      <c r="AI45" s="166"/>
      <c r="AJ45" s="3">
        <f ca="1">COUNTIFS(AH46:AH$100,"M",$C46:$C$100,$E45)+COUNTIFS(AH46:AH$100,"M",$D46:$D$100,$F45)</f>
        <v>0</v>
      </c>
      <c r="AK45" s="24" t="str">
        <f t="shared" si="6"/>
        <v>M2_B4_Mer_M</v>
      </c>
      <c r="AL45" s="25">
        <f ca="1">VLOOKUP(AK45,ConfTable2Plain!$A:$B,2,FALSE)</f>
        <v>0</v>
      </c>
      <c r="AM45" s="3">
        <f ca="1">COUNTIFS(AH46:AH$100,"P",$C46:$C$100,$E45)+COUNTIFS(AH46:AH$100,"P",$D46:$D$100,$F45)</f>
        <v>0</v>
      </c>
      <c r="AN45" s="24" t="str">
        <f t="shared" si="7"/>
        <v>M2_B4_Mer_P</v>
      </c>
      <c r="AO45" s="29">
        <f ca="1">VLOOKUP(AN45,ConfTable2Plain!$A:$B,2,FALSE)</f>
        <v>0</v>
      </c>
      <c r="AP45" s="165"/>
      <c r="AQ45" s="166"/>
      <c r="AR45" s="3">
        <f ca="1">COUNTIFS(AP46:AP$100,"M",$C46:$C$100,$E45)+COUNTIFS(AP46:AP$100,"M",$D46:$D$100,$F45)</f>
        <v>0</v>
      </c>
      <c r="AS45" s="24" t="str">
        <f t="shared" si="8"/>
        <v>M2_B4_Gio_M</v>
      </c>
      <c r="AT45" s="25">
        <f ca="1">VLOOKUP(AS45,ConfTable2Plain!$A:$B,2,FALSE)</f>
        <v>0</v>
      </c>
      <c r="AU45" s="3">
        <f ca="1">COUNTIFS(AP46:AP$100,"P",$C46:$C$100,$E45)+COUNTIFS(AP46:AP$100,"P",$D46:$D$100,$F45)</f>
        <v>0</v>
      </c>
      <c r="AV45" s="24" t="str">
        <f t="shared" si="9"/>
        <v>M2_B4_Gio_P</v>
      </c>
      <c r="AW45" s="29">
        <f ca="1">VLOOKUP(AV45,ConfTable2Plain!$A:$B,2,FALSE)</f>
        <v>0</v>
      </c>
      <c r="AX45" s="165"/>
      <c r="AY45" s="166"/>
      <c r="AZ45" s="3">
        <f ca="1">COUNTIFS(AX46:AX$100,"M",$C46:$C$100,$E45)+COUNTIFS(AX46:AX$100,"M",$D46:$D$100,$F45)</f>
        <v>0</v>
      </c>
      <c r="BA45" s="24" t="str">
        <f t="shared" si="10"/>
        <v>M2_B4_Ven_M</v>
      </c>
      <c r="BB45" s="25">
        <f ca="1">VLOOKUP(BA45,ConfTable2Plain!$A:$B,2,FALSE)</f>
        <v>0</v>
      </c>
      <c r="BC45" s="3">
        <f ca="1">COUNTIFS(AX46:AX$100,"P",$C46:$C$100,$E45)+COUNTIFS(AX46:AX$100,"P",$D46:$D$100,$F45)</f>
        <v>0</v>
      </c>
      <c r="BD45" s="24" t="str">
        <f t="shared" si="11"/>
        <v>M2_B4_Ven_P</v>
      </c>
      <c r="BE45" s="29">
        <f ca="1">VLOOKUP(BD45,ConfTable2Plain!$A:$B,2,FALSE)</f>
        <v>0</v>
      </c>
      <c r="BF45" s="165"/>
      <c r="BG45" s="166"/>
      <c r="BH45" s="3">
        <f ca="1">COUNTIFS(BF46:BF$100,"M",$C46:$C$100,$E45)+COUNTIFS(BF46:BF$100,"M",$D46:$D$100,$F45)</f>
        <v>0</v>
      </c>
      <c r="BI45" s="24" t="str">
        <f t="shared" si="12"/>
        <v>M2_B4_Sab_M</v>
      </c>
      <c r="BJ45" s="25">
        <f ca="1">VLOOKUP(BI45,ConfTable2Plain!$A:$B,2,FALSE)</f>
        <v>0</v>
      </c>
      <c r="BK45" s="3">
        <f ca="1">COUNTIFS(BF46:BF$100,"P",$C46:$C$100,$E45)+COUNTIFS(BF46:BF$100,"P",$D46:$D$100,$F45)</f>
        <v>0</v>
      </c>
      <c r="BL45" s="24" t="str">
        <f t="shared" si="13"/>
        <v>M2_B4_Sab_P</v>
      </c>
      <c r="BM45" s="29">
        <f ca="1">VLOOKUP(BL45,ConfTable2Plain!$A:$B,2,FALSE)</f>
        <v>0</v>
      </c>
      <c r="BN45" s="165"/>
      <c r="BO45" s="166"/>
      <c r="BP45" s="3">
        <f ca="1">COUNTIFS(BN46:BN$100,"M",$C46:$C$100,$E45)+COUNTIFS(BN46:BN$100,"M",$D46:$D$100,$F45)</f>
        <v>0</v>
      </c>
      <c r="BQ45" s="24" t="str">
        <f t="shared" si="14"/>
        <v>M2_B4_Dom_M</v>
      </c>
      <c r="BR45" s="25">
        <f ca="1">VLOOKUP(BQ45,ConfTable2Plain!$A:$B,2,FALSE)</f>
        <v>0</v>
      </c>
      <c r="BS45" s="3">
        <f ca="1">COUNTIFS(BN46:BN$100,"P",$C46:$C$100,$E45)+COUNTIFS(BN46:BN$100,"P",$D46:$D$100,$F45)</f>
        <v>0</v>
      </c>
      <c r="BT45" s="24" t="str">
        <f t="shared" si="15"/>
        <v>M2_B4_Dom_P</v>
      </c>
      <c r="BU45" s="29">
        <f ca="1">VLOOKUP(BT45,ConfTable2Plain!$A:$B,2,FALSE)</f>
        <v>0</v>
      </c>
      <c r="BW45" s="154"/>
      <c r="BX45" s="154"/>
      <c r="BY45" s="154"/>
      <c r="BZ45" s="154"/>
      <c r="CA45" s="154"/>
      <c r="CB45" s="154"/>
      <c r="CC45" s="154"/>
      <c r="CD45" s="154"/>
      <c r="CE45" s="154"/>
      <c r="CF45" s="154"/>
      <c r="CG45" s="154"/>
      <c r="CH45" s="154"/>
    </row>
    <row r="46" spans="2:86" ht="13.15" hidden="1" customHeight="1" thickBot="1" x14ac:dyDescent="0.25">
      <c r="B46" s="61" t="s">
        <v>50</v>
      </c>
      <c r="C46" s="42" t="str">
        <f t="shared" si="16"/>
        <v>M2</v>
      </c>
      <c r="D46" s="29" t="str">
        <f t="shared" si="34"/>
        <v>B4</v>
      </c>
      <c r="E46" s="2"/>
      <c r="F46" s="3"/>
      <c r="G46" s="3" t="s">
        <v>3</v>
      </c>
      <c r="H46" s="2">
        <f t="shared" ca="1" si="35"/>
        <v>0</v>
      </c>
      <c r="I46" s="3">
        <f t="shared" ca="1" si="36"/>
        <v>0</v>
      </c>
      <c r="J46" s="3">
        <f t="shared" ca="1" si="37"/>
        <v>0</v>
      </c>
      <c r="K46" s="4"/>
      <c r="L46" s="24">
        <f t="shared" ca="1" si="17"/>
        <v>0</v>
      </c>
      <c r="M46" s="3">
        <f t="shared" ca="1" si="0"/>
        <v>0</v>
      </c>
      <c r="N46" s="17">
        <f t="shared" ca="1" si="1"/>
        <v>0</v>
      </c>
      <c r="O46" s="3"/>
      <c r="P46" s="3"/>
      <c r="Q46" s="4"/>
      <c r="R46" s="155"/>
      <c r="S46" s="156"/>
      <c r="T46" s="3">
        <f ca="1">COUNTIFS(R47:R$100,"M",$C47:$C$100,$E46)+COUNTIFS(R47:R$100,"M",$D47:$D$100,$F46)</f>
        <v>0</v>
      </c>
      <c r="U46" s="24" t="str">
        <f t="shared" si="20"/>
        <v>M2_B4_Lun_M</v>
      </c>
      <c r="V46" s="25">
        <f ca="1">VLOOKUP(U46,ConfTable2Plain!$A:$B,2,FALSE)</f>
        <v>0</v>
      </c>
      <c r="W46" s="3">
        <f ca="1">COUNTIFS(R47:R$100,"P",$C47:$C$100,$E46)+COUNTIFS(R47:R$100,"P",$D47:$D$100,$F46)</f>
        <v>0</v>
      </c>
      <c r="X46" s="24" t="str">
        <f t="shared" si="21"/>
        <v>M2_B4_Lun_P</v>
      </c>
      <c r="Y46" s="29">
        <f ca="1">VLOOKUP(X46,ConfTable2Plain!$A:$B,2,FALSE)</f>
        <v>0</v>
      </c>
      <c r="Z46" s="155"/>
      <c r="AA46" s="156"/>
      <c r="AB46" s="3">
        <f ca="1">COUNTIFS(Z47:Z$100,"M",$C47:$C$100,$E46)+COUNTIFS(Z47:Z$100,"M",$D47:$D$100,$F46)</f>
        <v>0</v>
      </c>
      <c r="AC46" s="24" t="str">
        <f t="shared" si="4"/>
        <v>M2_B4_Mar_M</v>
      </c>
      <c r="AD46" s="25">
        <f ca="1">VLOOKUP(AC46,ConfTable2Plain!$A:$B,2,FALSE)</f>
        <v>0</v>
      </c>
      <c r="AE46" s="3">
        <f ca="1">COUNTIFS(Z47:Z$100,"P",$C47:$C$100,$E46)+COUNTIFS(Z47:Z$100,"P",$D47:$D$100,$F46)</f>
        <v>0</v>
      </c>
      <c r="AF46" s="24" t="str">
        <f t="shared" si="5"/>
        <v>M2_B4_Mar_P</v>
      </c>
      <c r="AG46" s="29">
        <f ca="1">VLOOKUP(AF46,ConfTable2Plain!$A:$B,2,FALSE)</f>
        <v>0</v>
      </c>
      <c r="AH46" s="155"/>
      <c r="AI46" s="156"/>
      <c r="AJ46" s="3">
        <f ca="1">COUNTIFS(AH47:AH$100,"M",$C47:$C$100,$E46)+COUNTIFS(AH47:AH$100,"M",$D47:$D$100,$F46)</f>
        <v>0</v>
      </c>
      <c r="AK46" s="24" t="str">
        <f t="shared" si="6"/>
        <v>M2_B4_Mer_M</v>
      </c>
      <c r="AL46" s="25">
        <f ca="1">VLOOKUP(AK46,ConfTable2Plain!$A:$B,2,FALSE)</f>
        <v>0</v>
      </c>
      <c r="AM46" s="3">
        <f ca="1">COUNTIFS(AH47:AH$100,"P",$C47:$C$100,$E46)+COUNTIFS(AH47:AH$100,"P",$D47:$D$100,$F46)</f>
        <v>0</v>
      </c>
      <c r="AN46" s="24" t="str">
        <f t="shared" si="7"/>
        <v>M2_B4_Mer_P</v>
      </c>
      <c r="AO46" s="29">
        <f ca="1">VLOOKUP(AN46,ConfTable2Plain!$A:$B,2,FALSE)</f>
        <v>0</v>
      </c>
      <c r="AP46" s="155"/>
      <c r="AQ46" s="156"/>
      <c r="AR46" s="3">
        <f ca="1">COUNTIFS(AP47:AP$100,"M",$C47:$C$100,$E46)+COUNTIFS(AP47:AP$100,"M",$D47:$D$100,$F46)</f>
        <v>0</v>
      </c>
      <c r="AS46" s="24" t="str">
        <f t="shared" si="8"/>
        <v>M2_B4_Gio_M</v>
      </c>
      <c r="AT46" s="25">
        <f ca="1">VLOOKUP(AS46,ConfTable2Plain!$A:$B,2,FALSE)</f>
        <v>0</v>
      </c>
      <c r="AU46" s="3">
        <f ca="1">COUNTIFS(AP47:AP$100,"P",$C47:$C$100,$E46)+COUNTIFS(AP47:AP$100,"P",$D47:$D$100,$F46)</f>
        <v>0</v>
      </c>
      <c r="AV46" s="24" t="str">
        <f t="shared" si="9"/>
        <v>M2_B4_Gio_P</v>
      </c>
      <c r="AW46" s="29">
        <f ca="1">VLOOKUP(AV46,ConfTable2Plain!$A:$B,2,FALSE)</f>
        <v>0</v>
      </c>
      <c r="AX46" s="155"/>
      <c r="AY46" s="156"/>
      <c r="AZ46" s="3">
        <f ca="1">COUNTIFS(AX47:AX$100,"M",$C47:$C$100,$E46)+COUNTIFS(AX47:AX$100,"M",$D47:$D$100,$F46)</f>
        <v>0</v>
      </c>
      <c r="BA46" s="24" t="str">
        <f t="shared" si="10"/>
        <v>M2_B4_Ven_M</v>
      </c>
      <c r="BB46" s="25">
        <f ca="1">VLOOKUP(BA46,ConfTable2Plain!$A:$B,2,FALSE)</f>
        <v>0</v>
      </c>
      <c r="BC46" s="3">
        <f ca="1">COUNTIFS(AX47:AX$100,"P",$C47:$C$100,$E46)+COUNTIFS(AX47:AX$100,"P",$D47:$D$100,$F46)</f>
        <v>0</v>
      </c>
      <c r="BD46" s="24" t="str">
        <f t="shared" si="11"/>
        <v>M2_B4_Ven_P</v>
      </c>
      <c r="BE46" s="29">
        <f ca="1">VLOOKUP(BD46,ConfTable2Plain!$A:$B,2,FALSE)</f>
        <v>0</v>
      </c>
      <c r="BF46" s="155"/>
      <c r="BG46" s="156"/>
      <c r="BH46" s="3">
        <f ca="1">COUNTIFS(BF47:BF$100,"M",$C47:$C$100,$E46)+COUNTIFS(BF47:BF$100,"M",$D47:$D$100,$F46)</f>
        <v>0</v>
      </c>
      <c r="BI46" s="24" t="str">
        <f t="shared" si="12"/>
        <v>M2_B4_Sab_M</v>
      </c>
      <c r="BJ46" s="25">
        <f ca="1">VLOOKUP(BI46,ConfTable2Plain!$A:$B,2,FALSE)</f>
        <v>0</v>
      </c>
      <c r="BK46" s="3">
        <f ca="1">COUNTIFS(BF47:BF$100,"P",$C47:$C$100,$E46)+COUNTIFS(BF47:BF$100,"P",$D47:$D$100,$F46)</f>
        <v>0</v>
      </c>
      <c r="BL46" s="24" t="str">
        <f t="shared" si="13"/>
        <v>M2_B4_Sab_P</v>
      </c>
      <c r="BM46" s="29">
        <f ca="1">VLOOKUP(BL46,ConfTable2Plain!$A:$B,2,FALSE)</f>
        <v>0</v>
      </c>
      <c r="BN46" s="155"/>
      <c r="BO46" s="156"/>
      <c r="BP46" s="3">
        <f ca="1">COUNTIFS(BN47:BN$100,"M",$C47:$C$100,$E46)+COUNTIFS(BN47:BN$100,"M",$D47:$D$100,$F46)</f>
        <v>0</v>
      </c>
      <c r="BQ46" s="24" t="str">
        <f t="shared" si="14"/>
        <v>M2_B4_Dom_M</v>
      </c>
      <c r="BR46" s="25">
        <f ca="1">VLOOKUP(BQ46,ConfTable2Plain!$A:$B,2,FALSE)</f>
        <v>0</v>
      </c>
      <c r="BS46" s="3">
        <f ca="1">COUNTIFS(BN47:BN$100,"P",$C47:$C$100,$E46)+COUNTIFS(BN47:BN$100,"P",$D47:$D$100,$F46)</f>
        <v>0</v>
      </c>
      <c r="BT46" s="24" t="str">
        <f t="shared" si="15"/>
        <v>M2_B4_Dom_P</v>
      </c>
      <c r="BU46" s="29">
        <f ca="1">VLOOKUP(BT46,ConfTable2Plain!$A:$B,2,FALSE)</f>
        <v>0</v>
      </c>
      <c r="BW46" s="154"/>
      <c r="BX46" s="154"/>
      <c r="BY46" s="154"/>
      <c r="BZ46" s="154"/>
      <c r="CA46" s="154"/>
      <c r="CB46" s="154"/>
      <c r="CC46" s="154"/>
      <c r="CD46" s="154"/>
      <c r="CE46" s="154"/>
      <c r="CF46" s="154"/>
      <c r="CG46" s="154"/>
      <c r="CH46" s="154"/>
    </row>
    <row r="47" spans="2:86" ht="13.15" hidden="1" customHeight="1" thickBot="1" x14ac:dyDescent="0.25">
      <c r="B47" s="61" t="s">
        <v>50</v>
      </c>
      <c r="C47" s="42" t="str">
        <f t="shared" si="16"/>
        <v>M2</v>
      </c>
      <c r="D47" s="29" t="str">
        <f t="shared" si="34"/>
        <v>B4</v>
      </c>
      <c r="E47" s="2"/>
      <c r="F47" s="3"/>
      <c r="G47" s="3" t="s">
        <v>4</v>
      </c>
      <c r="H47" s="2">
        <f t="shared" ca="1" si="35"/>
        <v>0</v>
      </c>
      <c r="I47" s="3">
        <f t="shared" ca="1" si="36"/>
        <v>0</v>
      </c>
      <c r="J47" s="3">
        <f t="shared" ca="1" si="37"/>
        <v>0</v>
      </c>
      <c r="K47" s="4"/>
      <c r="L47" s="24">
        <f t="shared" ca="1" si="17"/>
        <v>0</v>
      </c>
      <c r="M47" s="3">
        <f t="shared" ca="1" si="0"/>
        <v>0</v>
      </c>
      <c r="N47" s="17">
        <f t="shared" ca="1" si="1"/>
        <v>0</v>
      </c>
      <c r="O47" s="3"/>
      <c r="P47" s="3"/>
      <c r="Q47" s="4"/>
      <c r="R47" s="155"/>
      <c r="S47" s="156"/>
      <c r="T47" s="3">
        <f ca="1">COUNTIFS(R48:R$100,"M",$C48:$C$100,$E47)+COUNTIFS(R48:R$100,"M",$D48:$D$100,$F47)</f>
        <v>0</v>
      </c>
      <c r="U47" s="24" t="str">
        <f t="shared" si="20"/>
        <v>M2_B4_Lun_M</v>
      </c>
      <c r="V47" s="25">
        <f ca="1">VLOOKUP(U47,ConfTable2Plain!$A:$B,2,FALSE)</f>
        <v>0</v>
      </c>
      <c r="W47" s="3">
        <f ca="1">COUNTIFS(R48:R$100,"P",$C48:$C$100,$E47)+COUNTIFS(R48:R$100,"P",$D48:$D$100,$F47)</f>
        <v>0</v>
      </c>
      <c r="X47" s="24" t="str">
        <f t="shared" si="21"/>
        <v>M2_B4_Lun_P</v>
      </c>
      <c r="Y47" s="29">
        <f ca="1">VLOOKUP(X47,ConfTable2Plain!$A:$B,2,FALSE)</f>
        <v>0</v>
      </c>
      <c r="Z47" s="155"/>
      <c r="AA47" s="156"/>
      <c r="AB47" s="3">
        <f ca="1">COUNTIFS(Z48:Z$100,"M",$C48:$C$100,$E47)+COUNTIFS(Z48:Z$100,"M",$D48:$D$100,$F47)</f>
        <v>0</v>
      </c>
      <c r="AC47" s="24" t="str">
        <f t="shared" si="4"/>
        <v>M2_B4_Mar_M</v>
      </c>
      <c r="AD47" s="25">
        <f ca="1">VLOOKUP(AC47,ConfTable2Plain!$A:$B,2,FALSE)</f>
        <v>0</v>
      </c>
      <c r="AE47" s="3">
        <f ca="1">COUNTIFS(Z48:Z$100,"P",$C48:$C$100,$E47)+COUNTIFS(Z48:Z$100,"P",$D48:$D$100,$F47)</f>
        <v>0</v>
      </c>
      <c r="AF47" s="24" t="str">
        <f t="shared" si="5"/>
        <v>M2_B4_Mar_P</v>
      </c>
      <c r="AG47" s="29">
        <f ca="1">VLOOKUP(AF47,ConfTable2Plain!$A:$B,2,FALSE)</f>
        <v>0</v>
      </c>
      <c r="AH47" s="155"/>
      <c r="AI47" s="156"/>
      <c r="AJ47" s="3">
        <f ca="1">COUNTIFS(AH48:AH$100,"M",$C48:$C$100,$E47)+COUNTIFS(AH48:AH$100,"M",$D48:$D$100,$F47)</f>
        <v>0</v>
      </c>
      <c r="AK47" s="24" t="str">
        <f t="shared" si="6"/>
        <v>M2_B4_Mer_M</v>
      </c>
      <c r="AL47" s="25">
        <f ca="1">VLOOKUP(AK47,ConfTable2Plain!$A:$B,2,FALSE)</f>
        <v>0</v>
      </c>
      <c r="AM47" s="3">
        <f ca="1">COUNTIFS(AH48:AH$100,"P",$C48:$C$100,$E47)+COUNTIFS(AH48:AH$100,"P",$D48:$D$100,$F47)</f>
        <v>0</v>
      </c>
      <c r="AN47" s="24" t="str">
        <f t="shared" si="7"/>
        <v>M2_B4_Mer_P</v>
      </c>
      <c r="AO47" s="29">
        <f ca="1">VLOOKUP(AN47,ConfTable2Plain!$A:$B,2,FALSE)</f>
        <v>0</v>
      </c>
      <c r="AP47" s="155"/>
      <c r="AQ47" s="156"/>
      <c r="AR47" s="3">
        <f ca="1">COUNTIFS(AP48:AP$100,"M",$C48:$C$100,$E47)+COUNTIFS(AP48:AP$100,"M",$D48:$D$100,$F47)</f>
        <v>0</v>
      </c>
      <c r="AS47" s="24" t="str">
        <f t="shared" si="8"/>
        <v>M2_B4_Gio_M</v>
      </c>
      <c r="AT47" s="25">
        <f ca="1">VLOOKUP(AS47,ConfTable2Plain!$A:$B,2,FALSE)</f>
        <v>0</v>
      </c>
      <c r="AU47" s="3">
        <f ca="1">COUNTIFS(AP48:AP$100,"P",$C48:$C$100,$E47)+COUNTIFS(AP48:AP$100,"P",$D48:$D$100,$F47)</f>
        <v>0</v>
      </c>
      <c r="AV47" s="24" t="str">
        <f t="shared" si="9"/>
        <v>M2_B4_Gio_P</v>
      </c>
      <c r="AW47" s="29">
        <f ca="1">VLOOKUP(AV47,ConfTable2Plain!$A:$B,2,FALSE)</f>
        <v>0</v>
      </c>
      <c r="AX47" s="155"/>
      <c r="AY47" s="156"/>
      <c r="AZ47" s="3">
        <f ca="1">COUNTIFS(AX48:AX$100,"M",$C48:$C$100,$E47)+COUNTIFS(AX48:AX$100,"M",$D48:$D$100,$F47)</f>
        <v>0</v>
      </c>
      <c r="BA47" s="24" t="str">
        <f t="shared" si="10"/>
        <v>M2_B4_Ven_M</v>
      </c>
      <c r="BB47" s="25">
        <f ca="1">VLOOKUP(BA47,ConfTable2Plain!$A:$B,2,FALSE)</f>
        <v>0</v>
      </c>
      <c r="BC47" s="3">
        <f ca="1">COUNTIFS(AX48:AX$100,"P",$C48:$C$100,$E47)+COUNTIFS(AX48:AX$100,"P",$D48:$D$100,$F47)</f>
        <v>0</v>
      </c>
      <c r="BD47" s="24" t="str">
        <f t="shared" si="11"/>
        <v>M2_B4_Ven_P</v>
      </c>
      <c r="BE47" s="29">
        <f ca="1">VLOOKUP(BD47,ConfTable2Plain!$A:$B,2,FALSE)</f>
        <v>0</v>
      </c>
      <c r="BF47" s="155"/>
      <c r="BG47" s="156"/>
      <c r="BH47" s="3">
        <f ca="1">COUNTIFS(BF48:BF$100,"M",$C48:$C$100,$E47)+COUNTIFS(BF48:BF$100,"M",$D48:$D$100,$F47)</f>
        <v>0</v>
      </c>
      <c r="BI47" s="24" t="str">
        <f t="shared" si="12"/>
        <v>M2_B4_Sab_M</v>
      </c>
      <c r="BJ47" s="25">
        <f ca="1">VLOOKUP(BI47,ConfTable2Plain!$A:$B,2,FALSE)</f>
        <v>0</v>
      </c>
      <c r="BK47" s="3">
        <f ca="1">COUNTIFS(BF48:BF$100,"P",$C48:$C$100,$E47)+COUNTIFS(BF48:BF$100,"P",$D48:$D$100,$F47)</f>
        <v>0</v>
      </c>
      <c r="BL47" s="24" t="str">
        <f t="shared" si="13"/>
        <v>M2_B4_Sab_P</v>
      </c>
      <c r="BM47" s="29">
        <f ca="1">VLOOKUP(BL47,ConfTable2Plain!$A:$B,2,FALSE)</f>
        <v>0</v>
      </c>
      <c r="BN47" s="155"/>
      <c r="BO47" s="156"/>
      <c r="BP47" s="3">
        <f ca="1">COUNTIFS(BN48:BN$100,"M",$C48:$C$100,$E47)+COUNTIFS(BN48:BN$100,"M",$D48:$D$100,$F47)</f>
        <v>0</v>
      </c>
      <c r="BQ47" s="24" t="str">
        <f t="shared" si="14"/>
        <v>M2_B4_Dom_M</v>
      </c>
      <c r="BR47" s="25">
        <f ca="1">VLOOKUP(BQ47,ConfTable2Plain!$A:$B,2,FALSE)</f>
        <v>0</v>
      </c>
      <c r="BS47" s="3">
        <f ca="1">COUNTIFS(BN48:BN$100,"P",$C48:$C$100,$E47)+COUNTIFS(BN48:BN$100,"P",$D48:$D$100,$F47)</f>
        <v>0</v>
      </c>
      <c r="BT47" s="24" t="str">
        <f t="shared" si="15"/>
        <v>M2_B4_Dom_P</v>
      </c>
      <c r="BU47" s="29">
        <f ca="1">VLOOKUP(BT47,ConfTable2Plain!$A:$B,2,FALSE)</f>
        <v>0</v>
      </c>
      <c r="BW47" s="154"/>
      <c r="BX47" s="154"/>
      <c r="BY47" s="154"/>
      <c r="BZ47" s="154"/>
      <c r="CA47" s="154"/>
      <c r="CB47" s="154"/>
      <c r="CC47" s="154"/>
      <c r="CD47" s="154"/>
      <c r="CE47" s="154"/>
      <c r="CF47" s="154"/>
      <c r="CG47" s="154"/>
      <c r="CH47" s="154"/>
    </row>
    <row r="48" spans="2:86" ht="13.15" hidden="1" customHeight="1" thickBot="1" x14ac:dyDescent="0.25">
      <c r="B48" s="61" t="s">
        <v>50</v>
      </c>
      <c r="C48" s="56" t="str">
        <f t="shared" si="16"/>
        <v>M2</v>
      </c>
      <c r="D48" s="57" t="str">
        <f t="shared" si="34"/>
        <v>B4</v>
      </c>
      <c r="E48" s="2"/>
      <c r="F48" s="3"/>
      <c r="G48" s="3" t="s">
        <v>5</v>
      </c>
      <c r="H48" s="2">
        <f t="shared" ca="1" si="35"/>
        <v>0</v>
      </c>
      <c r="I48" s="3">
        <f t="shared" ca="1" si="36"/>
        <v>0</v>
      </c>
      <c r="J48" s="3">
        <f t="shared" ca="1" si="37"/>
        <v>0</v>
      </c>
      <c r="K48" s="4"/>
      <c r="L48" s="55">
        <f t="shared" ca="1" si="17"/>
        <v>0</v>
      </c>
      <c r="M48" s="58">
        <f t="shared" ca="1" si="0"/>
        <v>0</v>
      </c>
      <c r="N48" s="59">
        <f t="shared" ca="1" si="1"/>
        <v>0</v>
      </c>
      <c r="O48" s="3"/>
      <c r="P48" s="3"/>
      <c r="Q48" s="4"/>
      <c r="R48" s="155"/>
      <c r="S48" s="156"/>
      <c r="T48" s="58">
        <f ca="1">COUNTIFS(R49:R$100,"M",$C49:$C$100,$E48)+COUNTIFS(R49:R$100,"M",$D49:$D$100,$F48)</f>
        <v>0</v>
      </c>
      <c r="U48" s="55" t="str">
        <f t="shared" si="20"/>
        <v>M2_B4_Lun_M</v>
      </c>
      <c r="V48" s="60">
        <f ca="1">VLOOKUP(U48,ConfTable2Plain!$A:$B,2,FALSE)</f>
        <v>0</v>
      </c>
      <c r="W48" s="58">
        <f ca="1">COUNTIFS(R49:R$100,"P",$C49:$C$100,$E48)+COUNTIFS(R49:R$100,"P",$D49:$D$100,$F48)</f>
        <v>0</v>
      </c>
      <c r="X48" s="55" t="str">
        <f t="shared" si="21"/>
        <v>M2_B4_Lun_P</v>
      </c>
      <c r="Y48" s="57">
        <f ca="1">VLOOKUP(X48,ConfTable2Plain!$A:$B,2,FALSE)</f>
        <v>0</v>
      </c>
      <c r="Z48" s="155"/>
      <c r="AA48" s="156"/>
      <c r="AB48" s="58">
        <f ca="1">COUNTIFS(Z49:Z$100,"M",$C49:$C$100,$E48)+COUNTIFS(Z49:Z$100,"M",$D49:$D$100,$F48)</f>
        <v>0</v>
      </c>
      <c r="AC48" s="55" t="str">
        <f t="shared" si="4"/>
        <v>M2_B4_Mar_M</v>
      </c>
      <c r="AD48" s="60">
        <f ca="1">VLOOKUP(AC48,ConfTable2Plain!$A:$B,2,FALSE)</f>
        <v>0</v>
      </c>
      <c r="AE48" s="58">
        <f ca="1">COUNTIFS(Z49:Z$100,"P",$C49:$C$100,$E48)+COUNTIFS(Z49:Z$100,"P",$D49:$D$100,$F48)</f>
        <v>0</v>
      </c>
      <c r="AF48" s="55" t="str">
        <f t="shared" si="5"/>
        <v>M2_B4_Mar_P</v>
      </c>
      <c r="AG48" s="57">
        <f ca="1">VLOOKUP(AF48,ConfTable2Plain!$A:$B,2,FALSE)</f>
        <v>0</v>
      </c>
      <c r="AH48" s="155"/>
      <c r="AI48" s="156"/>
      <c r="AJ48" s="58">
        <f ca="1">COUNTIFS(AH49:AH$100,"M",$C49:$C$100,$E48)+COUNTIFS(AH49:AH$100,"M",$D49:$D$100,$F48)</f>
        <v>0</v>
      </c>
      <c r="AK48" s="55" t="str">
        <f t="shared" si="6"/>
        <v>M2_B4_Mer_M</v>
      </c>
      <c r="AL48" s="60">
        <f ca="1">VLOOKUP(AK48,ConfTable2Plain!$A:$B,2,FALSE)</f>
        <v>0</v>
      </c>
      <c r="AM48" s="58">
        <f ca="1">COUNTIFS(AH49:AH$100,"P",$C49:$C$100,$E48)+COUNTIFS(AH49:AH$100,"P",$D49:$D$100,$F48)</f>
        <v>0</v>
      </c>
      <c r="AN48" s="55" t="str">
        <f t="shared" si="7"/>
        <v>M2_B4_Mer_P</v>
      </c>
      <c r="AO48" s="57">
        <f ca="1">VLOOKUP(AN48,ConfTable2Plain!$A:$B,2,FALSE)</f>
        <v>0</v>
      </c>
      <c r="AP48" s="155"/>
      <c r="AQ48" s="156"/>
      <c r="AR48" s="58">
        <f ca="1">COUNTIFS(AP49:AP$100,"M",$C49:$C$100,$E48)+COUNTIFS(AP49:AP$100,"M",$D49:$D$100,$F48)</f>
        <v>0</v>
      </c>
      <c r="AS48" s="55" t="str">
        <f t="shared" si="8"/>
        <v>M2_B4_Gio_M</v>
      </c>
      <c r="AT48" s="60">
        <f ca="1">VLOOKUP(AS48,ConfTable2Plain!$A:$B,2,FALSE)</f>
        <v>0</v>
      </c>
      <c r="AU48" s="58">
        <f ca="1">COUNTIFS(AP49:AP$100,"P",$C49:$C$100,$E48)+COUNTIFS(AP49:AP$100,"P",$D49:$D$100,$F48)</f>
        <v>0</v>
      </c>
      <c r="AV48" s="55" t="str">
        <f t="shared" si="9"/>
        <v>M2_B4_Gio_P</v>
      </c>
      <c r="AW48" s="57">
        <f ca="1">VLOOKUP(AV48,ConfTable2Plain!$A:$B,2,FALSE)</f>
        <v>0</v>
      </c>
      <c r="AX48" s="155"/>
      <c r="AY48" s="156"/>
      <c r="AZ48" s="58">
        <f ca="1">COUNTIFS(AX49:AX$100,"M",$C49:$C$100,$E48)+COUNTIFS(AX49:AX$100,"M",$D49:$D$100,$F48)</f>
        <v>0</v>
      </c>
      <c r="BA48" s="55" t="str">
        <f t="shared" si="10"/>
        <v>M2_B4_Ven_M</v>
      </c>
      <c r="BB48" s="60">
        <f ca="1">VLOOKUP(BA48,ConfTable2Plain!$A:$B,2,FALSE)</f>
        <v>0</v>
      </c>
      <c r="BC48" s="58">
        <f ca="1">COUNTIFS(AX49:AX$100,"P",$C49:$C$100,$E48)+COUNTIFS(AX49:AX$100,"P",$D49:$D$100,$F48)</f>
        <v>0</v>
      </c>
      <c r="BD48" s="55" t="str">
        <f t="shared" si="11"/>
        <v>M2_B4_Ven_P</v>
      </c>
      <c r="BE48" s="57">
        <f ca="1">VLOOKUP(BD48,ConfTable2Plain!$A:$B,2,FALSE)</f>
        <v>0</v>
      </c>
      <c r="BF48" s="155"/>
      <c r="BG48" s="156"/>
      <c r="BH48" s="58">
        <f ca="1">COUNTIFS(BF49:BF$100,"M",$C49:$C$100,$E48)+COUNTIFS(BF49:BF$100,"M",$D49:$D$100,$F48)</f>
        <v>0</v>
      </c>
      <c r="BI48" s="55" t="str">
        <f t="shared" si="12"/>
        <v>M2_B4_Sab_M</v>
      </c>
      <c r="BJ48" s="60">
        <f ca="1">VLOOKUP(BI48,ConfTable2Plain!$A:$B,2,FALSE)</f>
        <v>0</v>
      </c>
      <c r="BK48" s="58">
        <f ca="1">COUNTIFS(BF49:BF$100,"P",$C49:$C$100,$E48)+COUNTIFS(BF49:BF$100,"P",$D49:$D$100,$F48)</f>
        <v>0</v>
      </c>
      <c r="BL48" s="55" t="str">
        <f t="shared" si="13"/>
        <v>M2_B4_Sab_P</v>
      </c>
      <c r="BM48" s="57">
        <f ca="1">VLOOKUP(BL48,ConfTable2Plain!$A:$B,2,FALSE)</f>
        <v>0</v>
      </c>
      <c r="BN48" s="155"/>
      <c r="BO48" s="156"/>
      <c r="BP48" s="58">
        <f ca="1">COUNTIFS(BN49:BN$100,"M",$C49:$C$100,$E48)+COUNTIFS(BN49:BN$100,"M",$D49:$D$100,$F48)</f>
        <v>0</v>
      </c>
      <c r="BQ48" s="55" t="str">
        <f t="shared" si="14"/>
        <v>M2_B4_Dom_M</v>
      </c>
      <c r="BR48" s="60">
        <f ca="1">VLOOKUP(BQ48,ConfTable2Plain!$A:$B,2,FALSE)</f>
        <v>0</v>
      </c>
      <c r="BS48" s="58">
        <f ca="1">COUNTIFS(BN49:BN$100,"P",$C49:$C$100,$E48)+COUNTIFS(BN49:BN$100,"P",$D49:$D$100,$F48)</f>
        <v>0</v>
      </c>
      <c r="BT48" s="55" t="str">
        <f t="shared" si="15"/>
        <v>M2_B4_Dom_P</v>
      </c>
      <c r="BU48" s="57">
        <f ca="1">VLOOKUP(BT48,ConfTable2Plain!$A:$B,2,FALSE)</f>
        <v>0</v>
      </c>
      <c r="BW48" s="154"/>
      <c r="BX48" s="154"/>
      <c r="BY48" s="154"/>
      <c r="BZ48" s="154"/>
      <c r="CA48" s="154"/>
      <c r="CB48" s="154"/>
      <c r="CC48" s="154"/>
      <c r="CD48" s="154"/>
      <c r="CE48" s="154"/>
      <c r="CF48" s="154"/>
      <c r="CG48" s="154"/>
      <c r="CH48" s="154"/>
    </row>
    <row r="49" spans="2:86" ht="13.15" thickBot="1" x14ac:dyDescent="0.25">
      <c r="B49" s="92" t="s">
        <v>48</v>
      </c>
      <c r="C49" s="24" t="str">
        <f t="shared" si="16"/>
        <v>M3</v>
      </c>
      <c r="D49" s="24" t="str">
        <f t="shared" si="34"/>
        <v/>
      </c>
      <c r="E49" s="91" t="s">
        <v>15</v>
      </c>
      <c r="F49" s="11"/>
      <c r="G49" s="11"/>
      <c r="H49" s="10"/>
      <c r="I49" s="11"/>
      <c r="J49" s="11"/>
      <c r="K49" s="12"/>
      <c r="L49" s="30">
        <f t="shared" ca="1" si="17"/>
        <v>0</v>
      </c>
      <c r="M49" s="6">
        <f t="shared" ca="1" si="0"/>
        <v>0</v>
      </c>
      <c r="N49" s="6">
        <f t="shared" ca="1" si="1"/>
        <v>0</v>
      </c>
      <c r="O49" s="10"/>
      <c r="P49" s="11"/>
      <c r="Q49" s="12"/>
      <c r="R49" s="10">
        <f t="shared" ca="1" si="18"/>
        <v>1</v>
      </c>
      <c r="S49" s="12">
        <f t="shared" ca="1" si="19"/>
        <v>1</v>
      </c>
      <c r="T49" s="6">
        <f ca="1">COUNTIFS(R50:R$100,"M",$C50:$C$100,$E49)+COUNTIFS(R50:R$100,"M",$D50:$D$100,$F49)</f>
        <v>1</v>
      </c>
      <c r="U49" s="30" t="str">
        <f t="shared" si="20"/>
        <v>M3__Lun_M</v>
      </c>
      <c r="V49" s="32">
        <f ca="1">VLOOKUP(U49,ConfTable2Plain!$A:$B,2,FALSE)</f>
        <v>0</v>
      </c>
      <c r="W49" s="6">
        <f ca="1">COUNTIFS(R50:R$100,"P",$C50:$C$100,$E49)+COUNTIFS(R50:R$100,"P",$D50:$D$100,$F49)</f>
        <v>1</v>
      </c>
      <c r="X49" s="30" t="str">
        <f t="shared" si="21"/>
        <v>M3__Lun_P</v>
      </c>
      <c r="Y49" s="30">
        <f ca="1">VLOOKUP(X49,ConfTable2Plain!$A:$B,2,FALSE)</f>
        <v>0</v>
      </c>
      <c r="Z49" s="10">
        <f t="shared" ref="Z49:Z50" ca="1" si="122">IF(AB49&lt;AD49,AB49&amp;"/"&amp;AD49&amp;"_E",AB49)</f>
        <v>1</v>
      </c>
      <c r="AA49" s="12">
        <f t="shared" ref="AA49:AA50" ca="1" si="123">IF(AE49&lt;AG49,AE49&amp;"/"&amp;AG49&amp;"_E",AE49)</f>
        <v>1</v>
      </c>
      <c r="AB49" s="6">
        <f ca="1">COUNTIFS(Z50:Z$100,"M",$C50:$C$100,$E49)+COUNTIFS(Z50:Z$100,"M",$D50:$D$100,$F49)</f>
        <v>1</v>
      </c>
      <c r="AC49" s="30" t="str">
        <f t="shared" si="4"/>
        <v>M3__Mar_M</v>
      </c>
      <c r="AD49" s="32">
        <f ca="1">VLOOKUP(AC49,ConfTable2Plain!$A:$B,2,FALSE)</f>
        <v>0</v>
      </c>
      <c r="AE49" s="6">
        <f ca="1">COUNTIFS(Z50:Z$100,"P",$C50:$C$100,$E49)+COUNTIFS(Z50:Z$100,"P",$D50:$D$100,$F49)</f>
        <v>1</v>
      </c>
      <c r="AF49" s="30" t="str">
        <f t="shared" si="5"/>
        <v>M3__Mar_P</v>
      </c>
      <c r="AG49" s="30">
        <f ca="1">VLOOKUP(AF49,ConfTable2Plain!$A:$B,2,FALSE)</f>
        <v>0</v>
      </c>
      <c r="AH49" s="10">
        <f t="shared" ref="AH49:AH50" ca="1" si="124">IF(AJ49&lt;AL49,AJ49&amp;"/"&amp;AL49&amp;"_E",AJ49)</f>
        <v>1</v>
      </c>
      <c r="AI49" s="12">
        <f t="shared" ref="AI49:AI50" ca="1" si="125">IF(AM49&lt;AO49,AM49&amp;"/"&amp;AO49&amp;"_E",AM49)</f>
        <v>1</v>
      </c>
      <c r="AJ49" s="6">
        <f ca="1">COUNTIFS(AH50:AH$100,"M",$C50:$C$100,$E49)+COUNTIFS(AH50:AH$100,"M",$D50:$D$100,$F49)</f>
        <v>1</v>
      </c>
      <c r="AK49" s="30" t="str">
        <f t="shared" si="6"/>
        <v>M3__Mer_M</v>
      </c>
      <c r="AL49" s="32">
        <f ca="1">VLOOKUP(AK49,ConfTable2Plain!$A:$B,2,FALSE)</f>
        <v>0</v>
      </c>
      <c r="AM49" s="6">
        <f ca="1">COUNTIFS(AH50:AH$100,"P",$C50:$C$100,$E49)+COUNTIFS(AH50:AH$100,"P",$D50:$D$100,$F49)</f>
        <v>1</v>
      </c>
      <c r="AN49" s="30" t="str">
        <f t="shared" si="7"/>
        <v>M3__Mer_P</v>
      </c>
      <c r="AO49" s="30">
        <f ca="1">VLOOKUP(AN49,ConfTable2Plain!$A:$B,2,FALSE)</f>
        <v>0</v>
      </c>
      <c r="AP49" s="10">
        <f t="shared" ref="AP49:AP50" ca="1" si="126">IF(AR49&lt;AT49,AR49&amp;"/"&amp;AT49&amp;"_E",AR49)</f>
        <v>1</v>
      </c>
      <c r="AQ49" s="12">
        <f t="shared" ref="AQ49:AQ50" ca="1" si="127">IF(AU49&lt;AW49,AU49&amp;"/"&amp;AW49&amp;"_E",AU49)</f>
        <v>1</v>
      </c>
      <c r="AR49" s="6">
        <f ca="1">COUNTIFS(AP50:AP$100,"M",$C50:$C$100,$E49)+COUNTIFS(AP50:AP$100,"M",$D50:$D$100,$F49)</f>
        <v>1</v>
      </c>
      <c r="AS49" s="30" t="str">
        <f t="shared" si="8"/>
        <v>M3__Gio_M</v>
      </c>
      <c r="AT49" s="32">
        <f ca="1">VLOOKUP(AS49,ConfTable2Plain!$A:$B,2,FALSE)</f>
        <v>0</v>
      </c>
      <c r="AU49" s="6">
        <f ca="1">COUNTIFS(AP50:AP$100,"P",$C50:$C$100,$E49)+COUNTIFS(AP50:AP$100,"P",$D50:$D$100,$F49)</f>
        <v>1</v>
      </c>
      <c r="AV49" s="30" t="str">
        <f t="shared" si="9"/>
        <v>M3__Gio_P</v>
      </c>
      <c r="AW49" s="30">
        <f ca="1">VLOOKUP(AV49,ConfTable2Plain!$A:$B,2,FALSE)</f>
        <v>0</v>
      </c>
      <c r="AX49" s="10">
        <f t="shared" ref="AX49:AX50" ca="1" si="128">IF(AZ49&lt;BB49,AZ49&amp;"/"&amp;BB49&amp;"_E",AZ49)</f>
        <v>1</v>
      </c>
      <c r="AY49" s="12">
        <f t="shared" ref="AY49:AY50" ca="1" si="129">IF(BC49&lt;BE49,BC49&amp;"/"&amp;BE49&amp;"_E",BC49)</f>
        <v>1</v>
      </c>
      <c r="AZ49" s="6">
        <f ca="1">COUNTIFS(AX50:AX$100,"M",$C50:$C$100,$E49)+COUNTIFS(AX50:AX$100,"M",$D50:$D$100,$F49)</f>
        <v>1</v>
      </c>
      <c r="BA49" s="30" t="str">
        <f t="shared" si="10"/>
        <v>M3__Ven_M</v>
      </c>
      <c r="BB49" s="32">
        <f ca="1">VLOOKUP(BA49,ConfTable2Plain!$A:$B,2,FALSE)</f>
        <v>0</v>
      </c>
      <c r="BC49" s="6">
        <f ca="1">COUNTIFS(AX50:AX$100,"P",$C50:$C$100,$E49)+COUNTIFS(AX50:AX$100,"P",$D50:$D$100,$F49)</f>
        <v>1</v>
      </c>
      <c r="BD49" s="30" t="str">
        <f t="shared" si="11"/>
        <v>M3__Ven_P</v>
      </c>
      <c r="BE49" s="30">
        <f ca="1">VLOOKUP(BD49,ConfTable2Plain!$A:$B,2,FALSE)</f>
        <v>0</v>
      </c>
      <c r="BF49" s="10">
        <f t="shared" ref="BF49:BF50" ca="1" si="130">IF(BH49&lt;BJ49,BH49&amp;"/"&amp;BJ49&amp;"_E",BH49)</f>
        <v>0</v>
      </c>
      <c r="BG49" s="12">
        <f t="shared" ref="BG49:BG50" ca="1" si="131">IF(BK49&lt;BM49,BK49&amp;"/"&amp;BM49&amp;"_E",BK49)</f>
        <v>0</v>
      </c>
      <c r="BH49" s="6">
        <f ca="1">COUNTIFS(BF50:BF$100,"M",$C50:$C$100,$E49)+COUNTIFS(BF50:BF$100,"M",$D50:$D$100,$F49)</f>
        <v>0</v>
      </c>
      <c r="BI49" s="30" t="str">
        <f t="shared" si="12"/>
        <v>M3__Sab_M</v>
      </c>
      <c r="BJ49" s="32">
        <f ca="1">VLOOKUP(BI49,ConfTable2Plain!$A:$B,2,FALSE)</f>
        <v>0</v>
      </c>
      <c r="BK49" s="6">
        <f ca="1">COUNTIFS(BF50:BF$100,"P",$C50:$C$100,$E49)+COUNTIFS(BF50:BF$100,"P",$D50:$D$100,$F49)</f>
        <v>0</v>
      </c>
      <c r="BL49" s="30" t="str">
        <f t="shared" si="13"/>
        <v>M3__Sab_P</v>
      </c>
      <c r="BM49" s="30">
        <f ca="1">VLOOKUP(BL49,ConfTable2Plain!$A:$B,2,FALSE)</f>
        <v>0</v>
      </c>
      <c r="BN49" s="10">
        <f t="shared" ref="BN49:BN50" ca="1" si="132">IF(BP49&lt;BR49,BP49&amp;"/"&amp;BR49&amp;"_E",BP49)</f>
        <v>0</v>
      </c>
      <c r="BO49" s="12">
        <f t="shared" ref="BO49:BO50" ca="1" si="133">IF(BS49&lt;BU49,BS49&amp;"/"&amp;BU49&amp;"_E",BS49)</f>
        <v>0</v>
      </c>
      <c r="BP49" s="3">
        <f ca="1">COUNTIFS(BN50:BN$100,"M",$C50:$C$100,$E49)+COUNTIFS(BN50:BN$100,"M",$D50:$D$100,$F49)</f>
        <v>0</v>
      </c>
      <c r="BQ49" s="24" t="str">
        <f t="shared" si="14"/>
        <v>M3__Dom_M</v>
      </c>
      <c r="BR49" s="25">
        <f ca="1">VLOOKUP(BQ49,ConfTable2Plain!$A:$B,2,FALSE)</f>
        <v>0</v>
      </c>
      <c r="BS49" s="3">
        <f ca="1">COUNTIFS(BN50:BN$100,"P",$C50:$C$100,$E49)+COUNTIFS(BN50:BN$100,"P",$D50:$D$100,$F49)</f>
        <v>0</v>
      </c>
      <c r="BT49" s="24" t="str">
        <f t="shared" si="15"/>
        <v>M3__Dom_P</v>
      </c>
      <c r="BU49" s="24">
        <f ca="1">VLOOKUP(BT49,ConfTable2Plain!$A:$B,2,FALSE)</f>
        <v>0</v>
      </c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</row>
    <row r="50" spans="2:86" s="87" customFormat="1" ht="14.4" x14ac:dyDescent="0.25">
      <c r="B50" s="93" t="s">
        <v>48</v>
      </c>
      <c r="C50" s="24" t="str">
        <f t="shared" si="16"/>
        <v>M3</v>
      </c>
      <c r="D50" s="24" t="str">
        <f t="shared" si="34"/>
        <v>C1</v>
      </c>
      <c r="E50" s="108"/>
      <c r="F50" s="109" t="s">
        <v>12</v>
      </c>
      <c r="G50" s="110"/>
      <c r="H50" s="108"/>
      <c r="I50" s="110"/>
      <c r="J50" s="110"/>
      <c r="K50" s="111"/>
      <c r="L50" s="26">
        <f t="shared" ca="1" si="17"/>
        <v>0</v>
      </c>
      <c r="M50" s="15">
        <f t="shared" ca="1" si="0"/>
        <v>0</v>
      </c>
      <c r="N50" s="15">
        <f t="shared" ca="1" si="1"/>
        <v>0</v>
      </c>
      <c r="O50" s="108"/>
      <c r="P50" s="110"/>
      <c r="Q50" s="111"/>
      <c r="R50" s="108">
        <f t="shared" ca="1" si="18"/>
        <v>1</v>
      </c>
      <c r="S50" s="111">
        <f t="shared" ca="1" si="19"/>
        <v>1</v>
      </c>
      <c r="T50" s="15">
        <f ca="1">COUNTIFS(R51:R$100,"M",$C51:$C$100,$E50)+COUNTIFS(R51:R$100,"M",$D51:$D$100,$F50)</f>
        <v>1</v>
      </c>
      <c r="U50" s="26" t="str">
        <f t="shared" si="20"/>
        <v>M3_C1_Lun_M</v>
      </c>
      <c r="V50" s="27">
        <f ca="1">VLOOKUP(U50,ConfTable2Plain!$A:$B,2,FALSE)</f>
        <v>1</v>
      </c>
      <c r="W50" s="15">
        <f ca="1">COUNTIFS(R51:R$100,"P",$C51:$C$100,$E50)+COUNTIFS(R51:R$100,"P",$D51:$D$100,$F50)</f>
        <v>1</v>
      </c>
      <c r="X50" s="26" t="str">
        <f t="shared" si="21"/>
        <v>M3_C1_Lun_P</v>
      </c>
      <c r="Y50" s="26">
        <f ca="1">VLOOKUP(X50,ConfTable2Plain!$A:$B,2,FALSE)</f>
        <v>0</v>
      </c>
      <c r="Z50" s="108">
        <f t="shared" ca="1" si="122"/>
        <v>1</v>
      </c>
      <c r="AA50" s="111">
        <f t="shared" ca="1" si="123"/>
        <v>1</v>
      </c>
      <c r="AB50" s="15">
        <f ca="1">COUNTIFS(Z51:Z$100,"M",$C51:$C$100,$E50)+COUNTIFS(Z51:Z$100,"M",$D51:$D$100,$F50)</f>
        <v>1</v>
      </c>
      <c r="AC50" s="26" t="str">
        <f t="shared" si="4"/>
        <v>M3_C1_Mar_M</v>
      </c>
      <c r="AD50" s="27">
        <f ca="1">VLOOKUP(AC50,ConfTable2Plain!$A:$B,2,FALSE)</f>
        <v>1</v>
      </c>
      <c r="AE50" s="15">
        <f ca="1">COUNTIFS(Z51:Z$100,"P",$C51:$C$100,$E50)+COUNTIFS(Z51:Z$100,"P",$D51:$D$100,$F50)</f>
        <v>1</v>
      </c>
      <c r="AF50" s="26" t="str">
        <f t="shared" si="5"/>
        <v>M3_C1_Mar_P</v>
      </c>
      <c r="AG50" s="26">
        <f ca="1">VLOOKUP(AF50,ConfTable2Plain!$A:$B,2,FALSE)</f>
        <v>0</v>
      </c>
      <c r="AH50" s="108">
        <f t="shared" ca="1" si="124"/>
        <v>1</v>
      </c>
      <c r="AI50" s="111">
        <f t="shared" ca="1" si="125"/>
        <v>1</v>
      </c>
      <c r="AJ50" s="15">
        <f ca="1">COUNTIFS(AH51:AH$100,"M",$C51:$C$100,$E50)+COUNTIFS(AH51:AH$100,"M",$D51:$D$100,$F50)</f>
        <v>1</v>
      </c>
      <c r="AK50" s="26" t="str">
        <f t="shared" si="6"/>
        <v>M3_C1_Mer_M</v>
      </c>
      <c r="AL50" s="27">
        <f ca="1">VLOOKUP(AK50,ConfTable2Plain!$A:$B,2,FALSE)</f>
        <v>1</v>
      </c>
      <c r="AM50" s="15">
        <f ca="1">COUNTIFS(AH51:AH$100,"P",$C51:$C$100,$E50)+COUNTIFS(AH51:AH$100,"P",$D51:$D$100,$F50)</f>
        <v>1</v>
      </c>
      <c r="AN50" s="26" t="str">
        <f t="shared" si="7"/>
        <v>M3_C1_Mer_P</v>
      </c>
      <c r="AO50" s="26">
        <f ca="1">VLOOKUP(AN50,ConfTable2Plain!$A:$B,2,FALSE)</f>
        <v>0</v>
      </c>
      <c r="AP50" s="108">
        <f t="shared" ca="1" si="126"/>
        <v>1</v>
      </c>
      <c r="AQ50" s="111">
        <f t="shared" ca="1" si="127"/>
        <v>1</v>
      </c>
      <c r="AR50" s="15">
        <f ca="1">COUNTIFS(AP51:AP$100,"M",$C51:$C$100,$E50)+COUNTIFS(AP51:AP$100,"M",$D51:$D$100,$F50)</f>
        <v>1</v>
      </c>
      <c r="AS50" s="26" t="str">
        <f t="shared" si="8"/>
        <v>M3_C1_Gio_M</v>
      </c>
      <c r="AT50" s="27">
        <f ca="1">VLOOKUP(AS50,ConfTable2Plain!$A:$B,2,FALSE)</f>
        <v>1</v>
      </c>
      <c r="AU50" s="15">
        <f ca="1">COUNTIFS(AP51:AP$100,"P",$C51:$C$100,$E50)+COUNTIFS(AP51:AP$100,"P",$D51:$D$100,$F50)</f>
        <v>1</v>
      </c>
      <c r="AV50" s="26" t="str">
        <f t="shared" si="9"/>
        <v>M3_C1_Gio_P</v>
      </c>
      <c r="AW50" s="26">
        <f ca="1">VLOOKUP(AV50,ConfTable2Plain!$A:$B,2,FALSE)</f>
        <v>0</v>
      </c>
      <c r="AX50" s="108">
        <f t="shared" ca="1" si="128"/>
        <v>1</v>
      </c>
      <c r="AY50" s="111">
        <f t="shared" ca="1" si="129"/>
        <v>1</v>
      </c>
      <c r="AZ50" s="15">
        <f ca="1">COUNTIFS(AX51:AX$100,"M",$C51:$C$100,$E50)+COUNTIFS(AX51:AX$100,"M",$D51:$D$100,$F50)</f>
        <v>1</v>
      </c>
      <c r="BA50" s="26" t="str">
        <f t="shared" si="10"/>
        <v>M3_C1_Ven_M</v>
      </c>
      <c r="BB50" s="27">
        <f ca="1">VLOOKUP(BA50,ConfTable2Plain!$A:$B,2,FALSE)</f>
        <v>1</v>
      </c>
      <c r="BC50" s="15">
        <f ca="1">COUNTIFS(AX51:AX$100,"P",$C51:$C$100,$E50)+COUNTIFS(AX51:AX$100,"P",$D51:$D$100,$F50)</f>
        <v>1</v>
      </c>
      <c r="BD50" s="26" t="str">
        <f t="shared" si="11"/>
        <v>M3_C1_Ven_P</v>
      </c>
      <c r="BE50" s="26">
        <f ca="1">VLOOKUP(BD50,ConfTable2Plain!$A:$B,2,FALSE)</f>
        <v>0</v>
      </c>
      <c r="BF50" s="108">
        <f t="shared" ca="1" si="130"/>
        <v>0</v>
      </c>
      <c r="BG50" s="111">
        <f t="shared" ca="1" si="131"/>
        <v>0</v>
      </c>
      <c r="BH50" s="15">
        <f ca="1">COUNTIFS(BF51:BF$100,"M",$C51:$C$100,$E50)+COUNTIFS(BF51:BF$100,"M",$D51:$D$100,$F50)</f>
        <v>0</v>
      </c>
      <c r="BI50" s="26" t="str">
        <f t="shared" si="12"/>
        <v>M3_C1_Sab_M</v>
      </c>
      <c r="BJ50" s="27">
        <f ca="1">VLOOKUP(BI50,ConfTable2Plain!$A:$B,2,FALSE)</f>
        <v>0</v>
      </c>
      <c r="BK50" s="15">
        <f ca="1">COUNTIFS(BF51:BF$100,"P",$C51:$C$100,$E50)+COUNTIFS(BF51:BF$100,"P",$D51:$D$100,$F50)</f>
        <v>0</v>
      </c>
      <c r="BL50" s="26" t="str">
        <f t="shared" si="13"/>
        <v>M3_C1_Sab_P</v>
      </c>
      <c r="BM50" s="26">
        <f ca="1">VLOOKUP(BL50,ConfTable2Plain!$A:$B,2,FALSE)</f>
        <v>0</v>
      </c>
      <c r="BN50" s="108">
        <f t="shared" ca="1" si="132"/>
        <v>0</v>
      </c>
      <c r="BO50" s="111">
        <f t="shared" ca="1" si="133"/>
        <v>0</v>
      </c>
      <c r="BP50" s="15">
        <f ca="1">COUNTIFS(BN51:BN$100,"M",$C51:$C$100,$E50)+COUNTIFS(BN51:BN$100,"M",$D51:$D$100,$F50)</f>
        <v>0</v>
      </c>
      <c r="BQ50" s="26" t="str">
        <f t="shared" si="14"/>
        <v>M3_C1_Dom_M</v>
      </c>
      <c r="BR50" s="27">
        <f ca="1">VLOOKUP(BQ50,ConfTable2Plain!$A:$B,2,FALSE)</f>
        <v>0</v>
      </c>
      <c r="BS50" s="15">
        <f ca="1">COUNTIFS(BN51:BN$100,"P",$C51:$C$100,$E50)+COUNTIFS(BN51:BN$100,"P",$D51:$D$100,$F50)</f>
        <v>0</v>
      </c>
      <c r="BT50" s="26" t="str">
        <f t="shared" si="15"/>
        <v>M3_C1_Dom_P</v>
      </c>
      <c r="BU50" s="26">
        <f ca="1">VLOOKUP(BT50,ConfTable2Plain!$A:$B,2,FALSE)</f>
        <v>0</v>
      </c>
      <c r="BW50" s="153"/>
      <c r="BX50" s="153"/>
      <c r="BY50" s="153"/>
      <c r="BZ50" s="153"/>
      <c r="CA50" s="153"/>
      <c r="CB50" s="153"/>
      <c r="CC50" s="153"/>
      <c r="CD50" s="153"/>
      <c r="CE50" s="153"/>
      <c r="CF50" s="153"/>
      <c r="CG50" s="153"/>
      <c r="CH50" s="153"/>
    </row>
    <row r="51" spans="2:86" x14ac:dyDescent="0.2">
      <c r="B51" s="95" t="s">
        <v>48</v>
      </c>
      <c r="C51" s="24" t="str">
        <f t="shared" ref="C51:C58" si="134">IF(E51&lt;&gt;"",E51,C50)</f>
        <v>M3</v>
      </c>
      <c r="D51" s="24" t="str">
        <f t="shared" ref="D51:D58" si="135">IF(F51&lt;&gt;"",F51,IF(E51&lt;&gt;"","",D50))</f>
        <v>C1</v>
      </c>
      <c r="E51" s="2"/>
      <c r="F51" s="3"/>
      <c r="G51" s="89" t="s">
        <v>2</v>
      </c>
      <c r="H51" s="2">
        <f t="shared" ref="H51:H58" ca="1" si="136">IF(L51&lt;&gt;O51,L51&amp;"/"&amp;O51&amp;"_E",L51)</f>
        <v>5</v>
      </c>
      <c r="I51" s="3">
        <f t="shared" ref="I51:I58" ca="1" si="137">IF(M51&gt;P51,M51&amp;"/"&amp;P51&amp;"_E",M51)</f>
        <v>5</v>
      </c>
      <c r="J51" s="3">
        <f t="shared" ref="J51:J58" ca="1" si="138">IF(N51&gt;Q51,N51&amp;"/"&amp;Q51&amp;"_E",N51)</f>
        <v>0</v>
      </c>
      <c r="K51" s="4"/>
      <c r="L51" s="24">
        <f t="shared" ca="1" si="17"/>
        <v>5</v>
      </c>
      <c r="M51" s="3">
        <f t="shared" ca="1" si="0"/>
        <v>5</v>
      </c>
      <c r="N51" s="3">
        <f t="shared" ca="1" si="1"/>
        <v>0</v>
      </c>
      <c r="O51" s="81">
        <v>5</v>
      </c>
      <c r="P51" s="82">
        <v>5</v>
      </c>
      <c r="Q51" s="83">
        <v>5</v>
      </c>
      <c r="R51" s="167" t="s">
        <v>23</v>
      </c>
      <c r="S51" s="168"/>
      <c r="T51" s="3">
        <f ca="1">COUNTIFS(R52:R$100,"M",$C52:$C$100,$E51)+COUNTIFS(R52:R$100,"M",$D52:$D$100,$F51)</f>
        <v>0</v>
      </c>
      <c r="U51" s="24" t="str">
        <f t="shared" si="20"/>
        <v>M3_C1_Lun_M</v>
      </c>
      <c r="V51" s="25">
        <f ca="1">VLOOKUP(U51,ConfTable2Plain!$A:$B,2,FALSE)</f>
        <v>1</v>
      </c>
      <c r="W51" s="3">
        <f ca="1">COUNTIFS(R52:R$100,"P",$C52:$C$100,$E51)+COUNTIFS(R52:R$100,"P",$D52:$D$100,$F51)</f>
        <v>0</v>
      </c>
      <c r="X51" s="24" t="str">
        <f t="shared" si="21"/>
        <v>M3_C1_Lun_P</v>
      </c>
      <c r="Y51" s="24">
        <f ca="1">VLOOKUP(X51,ConfTable2Plain!$A:$B,2,FALSE)</f>
        <v>0</v>
      </c>
      <c r="Z51" s="167" t="s">
        <v>23</v>
      </c>
      <c r="AA51" s="168"/>
      <c r="AB51" s="3">
        <f ca="1">COUNTIFS(Z52:Z$100,"M",$C52:$C$100,$E51)+COUNTIFS(Z52:Z$100,"M",$D52:$D$100,$F51)</f>
        <v>0</v>
      </c>
      <c r="AC51" s="24" t="str">
        <f t="shared" si="4"/>
        <v>M3_C1_Mar_M</v>
      </c>
      <c r="AD51" s="25">
        <f ca="1">VLOOKUP(AC51,ConfTable2Plain!$A:$B,2,FALSE)</f>
        <v>1</v>
      </c>
      <c r="AE51" s="3">
        <f ca="1">COUNTIFS(Z52:Z$100,"P",$C52:$C$100,$E51)+COUNTIFS(Z52:Z$100,"P",$D52:$D$100,$F51)</f>
        <v>0</v>
      </c>
      <c r="AF51" s="24" t="str">
        <f t="shared" si="5"/>
        <v>M3_C1_Mar_P</v>
      </c>
      <c r="AG51" s="24">
        <f ca="1">VLOOKUP(AF51,ConfTable2Plain!$A:$B,2,FALSE)</f>
        <v>0</v>
      </c>
      <c r="AH51" s="167" t="s">
        <v>23</v>
      </c>
      <c r="AI51" s="168"/>
      <c r="AJ51" s="3">
        <f ca="1">COUNTIFS(AH52:AH$100,"M",$C52:$C$100,$E51)+COUNTIFS(AH52:AH$100,"M",$D52:$D$100,$F51)</f>
        <v>0</v>
      </c>
      <c r="AK51" s="24" t="str">
        <f t="shared" si="6"/>
        <v>M3_C1_Mer_M</v>
      </c>
      <c r="AL51" s="25">
        <f ca="1">VLOOKUP(AK51,ConfTable2Plain!$A:$B,2,FALSE)</f>
        <v>1</v>
      </c>
      <c r="AM51" s="3">
        <f ca="1">COUNTIFS(AH52:AH$100,"P",$C52:$C$100,$E51)+COUNTIFS(AH52:AH$100,"P",$D52:$D$100,$F51)</f>
        <v>0</v>
      </c>
      <c r="AN51" s="24" t="str">
        <f t="shared" si="7"/>
        <v>M3_C1_Mer_P</v>
      </c>
      <c r="AO51" s="24">
        <f ca="1">VLOOKUP(AN51,ConfTable2Plain!$A:$B,2,FALSE)</f>
        <v>0</v>
      </c>
      <c r="AP51" s="167" t="s">
        <v>23</v>
      </c>
      <c r="AQ51" s="168"/>
      <c r="AR51" s="3">
        <f ca="1">COUNTIFS(AP52:AP$100,"M",$C52:$C$100,$E51)+COUNTIFS(AP52:AP$100,"M",$D52:$D$100,$F51)</f>
        <v>0</v>
      </c>
      <c r="AS51" s="24" t="str">
        <f t="shared" si="8"/>
        <v>M3_C1_Gio_M</v>
      </c>
      <c r="AT51" s="25">
        <f ca="1">VLOOKUP(AS51,ConfTable2Plain!$A:$B,2,FALSE)</f>
        <v>1</v>
      </c>
      <c r="AU51" s="3">
        <f ca="1">COUNTIFS(AP52:AP$100,"P",$C52:$C$100,$E51)+COUNTIFS(AP52:AP$100,"P",$D52:$D$100,$F51)</f>
        <v>0</v>
      </c>
      <c r="AV51" s="24" t="str">
        <f t="shared" si="9"/>
        <v>M3_C1_Gio_P</v>
      </c>
      <c r="AW51" s="24">
        <f ca="1">VLOOKUP(AV51,ConfTable2Plain!$A:$B,2,FALSE)</f>
        <v>0</v>
      </c>
      <c r="AX51" s="167" t="s">
        <v>23</v>
      </c>
      <c r="AY51" s="168"/>
      <c r="AZ51" s="3">
        <f ca="1">COUNTIFS(AX52:AX$100,"M",$C52:$C$100,$E51)+COUNTIFS(AX52:AX$100,"M",$D52:$D$100,$F51)</f>
        <v>0</v>
      </c>
      <c r="BA51" s="24" t="str">
        <f t="shared" si="10"/>
        <v>M3_C1_Ven_M</v>
      </c>
      <c r="BB51" s="25">
        <f ca="1">VLOOKUP(BA51,ConfTable2Plain!$A:$B,2,FALSE)</f>
        <v>1</v>
      </c>
      <c r="BC51" s="3">
        <f ca="1">COUNTIFS(AX52:AX$100,"P",$C52:$C$100,$E51)+COUNTIFS(AX52:AX$100,"P",$D52:$D$100,$F51)</f>
        <v>0</v>
      </c>
      <c r="BD51" s="24" t="str">
        <f t="shared" si="11"/>
        <v>M3_C1_Ven_P</v>
      </c>
      <c r="BE51" s="24">
        <f ca="1">VLOOKUP(BD51,ConfTable2Plain!$A:$B,2,FALSE)</f>
        <v>0</v>
      </c>
      <c r="BF51" s="167"/>
      <c r="BG51" s="168"/>
      <c r="BH51" s="3">
        <f ca="1">COUNTIFS(BF52:BF$100,"M",$C52:$C$100,$E51)+COUNTIFS(BF52:BF$100,"M",$D52:$D$100,$F51)</f>
        <v>0</v>
      </c>
      <c r="BI51" s="24" t="str">
        <f t="shared" si="12"/>
        <v>M3_C1_Sab_M</v>
      </c>
      <c r="BJ51" s="25">
        <f ca="1">VLOOKUP(BI51,ConfTable2Plain!$A:$B,2,FALSE)</f>
        <v>0</v>
      </c>
      <c r="BK51" s="3">
        <f ca="1">COUNTIFS(BF52:BF$100,"P",$C52:$C$100,$E51)+COUNTIFS(BF52:BF$100,"P",$D52:$D$100,$F51)</f>
        <v>0</v>
      </c>
      <c r="BL51" s="24" t="str">
        <f t="shared" si="13"/>
        <v>M3_C1_Sab_P</v>
      </c>
      <c r="BM51" s="24">
        <f ca="1">VLOOKUP(BL51,ConfTable2Plain!$A:$B,2,FALSE)</f>
        <v>0</v>
      </c>
      <c r="BN51" s="167"/>
      <c r="BO51" s="168"/>
      <c r="BP51" s="3">
        <f ca="1">COUNTIFS(BN52:BN$100,"M",$C52:$C$100,$E51)+COUNTIFS(BN52:BN$100,"M",$D52:$D$100,$F51)</f>
        <v>0</v>
      </c>
      <c r="BQ51" s="24" t="str">
        <f t="shared" si="14"/>
        <v>M3_C1_Dom_M</v>
      </c>
      <c r="BR51" s="25">
        <f ca="1">VLOOKUP(BQ51,ConfTable2Plain!$A:$B,2,FALSE)</f>
        <v>0</v>
      </c>
      <c r="BS51" s="3">
        <f ca="1">COUNTIFS(BN52:BN$100,"P",$C52:$C$100,$E51)+COUNTIFS(BN52:BN$100,"P",$D52:$D$100,$F51)</f>
        <v>0</v>
      </c>
      <c r="BT51" s="24" t="str">
        <f t="shared" si="15"/>
        <v>M3_C1_Dom_P</v>
      </c>
      <c r="BU51" s="24">
        <f ca="1">VLOOKUP(BT51,ConfTable2Plain!$A:$B,2,FALSE)</f>
        <v>0</v>
      </c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</row>
    <row r="52" spans="2:86" ht="13.15" thickBot="1" x14ac:dyDescent="0.25">
      <c r="B52" s="96" t="s">
        <v>48</v>
      </c>
      <c r="C52" s="24" t="str">
        <f t="shared" si="134"/>
        <v>M3</v>
      </c>
      <c r="D52" s="24" t="str">
        <f t="shared" si="135"/>
        <v>C1</v>
      </c>
      <c r="E52" s="5"/>
      <c r="F52" s="6"/>
      <c r="G52" s="90" t="s">
        <v>3</v>
      </c>
      <c r="H52" s="5">
        <f t="shared" ca="1" si="136"/>
        <v>5</v>
      </c>
      <c r="I52" s="6">
        <f t="shared" ca="1" si="137"/>
        <v>0</v>
      </c>
      <c r="J52" s="6">
        <f t="shared" ca="1" si="138"/>
        <v>5</v>
      </c>
      <c r="K52" s="7"/>
      <c r="L52" s="24">
        <f t="shared" ca="1" si="17"/>
        <v>5</v>
      </c>
      <c r="M52" s="3">
        <f t="shared" ca="1" si="0"/>
        <v>0</v>
      </c>
      <c r="N52" s="3">
        <f t="shared" ca="1" si="1"/>
        <v>5</v>
      </c>
      <c r="O52" s="84">
        <v>5</v>
      </c>
      <c r="P52" s="85">
        <v>5</v>
      </c>
      <c r="Q52" s="86">
        <v>5</v>
      </c>
      <c r="R52" s="161" t="s">
        <v>24</v>
      </c>
      <c r="S52" s="162"/>
      <c r="T52" s="3">
        <f ca="1">COUNTIFS(R53:R$100,"M",$C53:$C$100,$E52)+COUNTIFS(R53:R$100,"M",$D53:$D$100,$F52)</f>
        <v>0</v>
      </c>
      <c r="U52" s="24" t="str">
        <f t="shared" si="20"/>
        <v>M3_C1_Lun_M</v>
      </c>
      <c r="V52" s="25">
        <f ca="1">VLOOKUP(U52,ConfTable2Plain!$A:$B,2,FALSE)</f>
        <v>1</v>
      </c>
      <c r="W52" s="3">
        <f ca="1">COUNTIFS(R53:R$100,"P",$C53:$C$100,$E52)+COUNTIFS(R53:R$100,"P",$D53:$D$100,$F52)</f>
        <v>0</v>
      </c>
      <c r="X52" s="24" t="str">
        <f t="shared" si="21"/>
        <v>M3_C1_Lun_P</v>
      </c>
      <c r="Y52" s="24">
        <f ca="1">VLOOKUP(X52,ConfTable2Plain!$A:$B,2,FALSE)</f>
        <v>0</v>
      </c>
      <c r="Z52" s="161" t="s">
        <v>24</v>
      </c>
      <c r="AA52" s="162"/>
      <c r="AB52" s="3">
        <f ca="1">COUNTIFS(Z53:Z$100,"M",$C53:$C$100,$E52)+COUNTIFS(Z53:Z$100,"M",$D53:$D$100,$F52)</f>
        <v>0</v>
      </c>
      <c r="AC52" s="24" t="str">
        <f t="shared" si="4"/>
        <v>M3_C1_Mar_M</v>
      </c>
      <c r="AD52" s="25">
        <f ca="1">VLOOKUP(AC52,ConfTable2Plain!$A:$B,2,FALSE)</f>
        <v>1</v>
      </c>
      <c r="AE52" s="3">
        <f ca="1">COUNTIFS(Z53:Z$100,"P",$C53:$C$100,$E52)+COUNTIFS(Z53:Z$100,"P",$D53:$D$100,$F52)</f>
        <v>0</v>
      </c>
      <c r="AF52" s="24" t="str">
        <f t="shared" si="5"/>
        <v>M3_C1_Mar_P</v>
      </c>
      <c r="AG52" s="24">
        <f ca="1">VLOOKUP(AF52,ConfTable2Plain!$A:$B,2,FALSE)</f>
        <v>0</v>
      </c>
      <c r="AH52" s="161" t="s">
        <v>24</v>
      </c>
      <c r="AI52" s="162"/>
      <c r="AJ52" s="3">
        <f ca="1">COUNTIFS(AH53:AH$100,"M",$C53:$C$100,$E52)+COUNTIFS(AH53:AH$100,"M",$D53:$D$100,$F52)</f>
        <v>0</v>
      </c>
      <c r="AK52" s="24" t="str">
        <f t="shared" si="6"/>
        <v>M3_C1_Mer_M</v>
      </c>
      <c r="AL52" s="25">
        <f ca="1">VLOOKUP(AK52,ConfTable2Plain!$A:$B,2,FALSE)</f>
        <v>1</v>
      </c>
      <c r="AM52" s="3">
        <f ca="1">COUNTIFS(AH53:AH$100,"P",$C53:$C$100,$E52)+COUNTIFS(AH53:AH$100,"P",$D53:$D$100,$F52)</f>
        <v>0</v>
      </c>
      <c r="AN52" s="24" t="str">
        <f t="shared" si="7"/>
        <v>M3_C1_Mer_P</v>
      </c>
      <c r="AO52" s="24">
        <f ca="1">VLOOKUP(AN52,ConfTable2Plain!$A:$B,2,FALSE)</f>
        <v>0</v>
      </c>
      <c r="AP52" s="161" t="s">
        <v>24</v>
      </c>
      <c r="AQ52" s="162"/>
      <c r="AR52" s="3">
        <f ca="1">COUNTIFS(AP53:AP$100,"M",$C53:$C$100,$E52)+COUNTIFS(AP53:AP$100,"M",$D53:$D$100,$F52)</f>
        <v>0</v>
      </c>
      <c r="AS52" s="24" t="str">
        <f t="shared" si="8"/>
        <v>M3_C1_Gio_M</v>
      </c>
      <c r="AT52" s="25">
        <f ca="1">VLOOKUP(AS52,ConfTable2Plain!$A:$B,2,FALSE)</f>
        <v>1</v>
      </c>
      <c r="AU52" s="3">
        <f ca="1">COUNTIFS(AP53:AP$100,"P",$C53:$C$100,$E52)+COUNTIFS(AP53:AP$100,"P",$D53:$D$100,$F52)</f>
        <v>0</v>
      </c>
      <c r="AV52" s="24" t="str">
        <f t="shared" si="9"/>
        <v>M3_C1_Gio_P</v>
      </c>
      <c r="AW52" s="24">
        <f ca="1">VLOOKUP(AV52,ConfTable2Plain!$A:$B,2,FALSE)</f>
        <v>0</v>
      </c>
      <c r="AX52" s="161" t="s">
        <v>24</v>
      </c>
      <c r="AY52" s="162"/>
      <c r="AZ52" s="3">
        <f ca="1">COUNTIFS(AX53:AX$100,"M",$C53:$C$100,$E52)+COUNTIFS(AX53:AX$100,"M",$D53:$D$100,$F52)</f>
        <v>0</v>
      </c>
      <c r="BA52" s="24" t="str">
        <f t="shared" si="10"/>
        <v>M3_C1_Ven_M</v>
      </c>
      <c r="BB52" s="25">
        <f ca="1">VLOOKUP(BA52,ConfTable2Plain!$A:$B,2,FALSE)</f>
        <v>1</v>
      </c>
      <c r="BC52" s="3">
        <f ca="1">COUNTIFS(AX53:AX$100,"P",$C53:$C$100,$E52)+COUNTIFS(AX53:AX$100,"P",$D53:$D$100,$F52)</f>
        <v>0</v>
      </c>
      <c r="BD52" s="24" t="str">
        <f t="shared" si="11"/>
        <v>M3_C1_Ven_P</v>
      </c>
      <c r="BE52" s="24">
        <f ca="1">VLOOKUP(BD52,ConfTable2Plain!$A:$B,2,FALSE)</f>
        <v>0</v>
      </c>
      <c r="BF52" s="161"/>
      <c r="BG52" s="162"/>
      <c r="BH52" s="3">
        <f ca="1">COUNTIFS(BF53:BF$100,"M",$C53:$C$100,$E52)+COUNTIFS(BF53:BF$100,"M",$D53:$D$100,$F52)</f>
        <v>0</v>
      </c>
      <c r="BI52" s="24" t="str">
        <f t="shared" si="12"/>
        <v>M3_C1_Sab_M</v>
      </c>
      <c r="BJ52" s="25">
        <f ca="1">VLOOKUP(BI52,ConfTable2Plain!$A:$B,2,FALSE)</f>
        <v>0</v>
      </c>
      <c r="BK52" s="3">
        <f ca="1">COUNTIFS(BF53:BF$100,"P",$C53:$C$100,$E52)+COUNTIFS(BF53:BF$100,"P",$D53:$D$100,$F52)</f>
        <v>0</v>
      </c>
      <c r="BL52" s="24" t="str">
        <f t="shared" si="13"/>
        <v>M3_C1_Sab_P</v>
      </c>
      <c r="BM52" s="24">
        <f ca="1">VLOOKUP(BL52,ConfTable2Plain!$A:$B,2,FALSE)</f>
        <v>0</v>
      </c>
      <c r="BN52" s="161"/>
      <c r="BO52" s="162"/>
      <c r="BP52" s="3">
        <f ca="1">COUNTIFS(BN53:BN$100,"M",$C53:$C$100,$E52)+COUNTIFS(BN53:BN$100,"M",$D53:$D$100,$F52)</f>
        <v>0</v>
      </c>
      <c r="BQ52" s="24" t="str">
        <f t="shared" si="14"/>
        <v>M3_C1_Dom_M</v>
      </c>
      <c r="BR52" s="25">
        <f ca="1">VLOOKUP(BQ52,ConfTable2Plain!$A:$B,2,FALSE)</f>
        <v>0</v>
      </c>
      <c r="BS52" s="3">
        <f ca="1">COUNTIFS(BN53:BN$100,"P",$C53:$C$100,$E52)+COUNTIFS(BN53:BN$100,"P",$D53:$D$100,$F52)</f>
        <v>0</v>
      </c>
      <c r="BT52" s="24" t="str">
        <f t="shared" si="15"/>
        <v>M3_C1_Dom_P</v>
      </c>
      <c r="BU52" s="24">
        <f ca="1">VLOOKUP(BT52,ConfTable2Plain!$A:$B,2,FALSE)</f>
        <v>0</v>
      </c>
      <c r="BW52" s="153"/>
      <c r="BX52" s="153"/>
      <c r="BY52" s="153"/>
      <c r="BZ52" s="153"/>
      <c r="CA52" s="153"/>
      <c r="CB52" s="153"/>
      <c r="CC52" s="153"/>
      <c r="CD52" s="153"/>
      <c r="CE52" s="153"/>
      <c r="CF52" s="153"/>
      <c r="CG52" s="153"/>
      <c r="CH52" s="153"/>
    </row>
    <row r="53" spans="2:86" hidden="1" x14ac:dyDescent="0.2">
      <c r="B53" s="61" t="s">
        <v>50</v>
      </c>
      <c r="C53" s="42" t="str">
        <f t="shared" si="134"/>
        <v>M3</v>
      </c>
      <c r="D53" s="29" t="str">
        <f t="shared" si="135"/>
        <v>C1</v>
      </c>
      <c r="E53" s="2"/>
      <c r="F53" s="3"/>
      <c r="G53" s="3" t="s">
        <v>4</v>
      </c>
      <c r="H53" s="2">
        <f t="shared" ca="1" si="136"/>
        <v>0</v>
      </c>
      <c r="I53" s="3">
        <f t="shared" ca="1" si="137"/>
        <v>0</v>
      </c>
      <c r="J53" s="3">
        <f t="shared" ca="1" si="138"/>
        <v>0</v>
      </c>
      <c r="K53" s="4"/>
      <c r="L53" s="24">
        <f t="shared" ca="1" si="17"/>
        <v>0</v>
      </c>
      <c r="M53" s="3">
        <f t="shared" ca="1" si="0"/>
        <v>0</v>
      </c>
      <c r="N53" s="17">
        <f t="shared" ca="1" si="1"/>
        <v>0</v>
      </c>
      <c r="O53" s="3"/>
      <c r="P53" s="3"/>
      <c r="Q53" s="4"/>
      <c r="R53" s="155"/>
      <c r="S53" s="156"/>
      <c r="T53" s="3">
        <f ca="1">COUNTIFS(R54:R$100,"M",$C54:$C$100,$E53)+COUNTIFS(R54:R$100,"M",$D54:$D$100,$F53)</f>
        <v>0</v>
      </c>
      <c r="U53" s="24" t="str">
        <f t="shared" si="20"/>
        <v>M3_C1_Lun_M</v>
      </c>
      <c r="V53" s="25">
        <f ca="1">VLOOKUP(U53,ConfTable2Plain!$A:$B,2,FALSE)</f>
        <v>1</v>
      </c>
      <c r="W53" s="3">
        <f ca="1">COUNTIFS(R54:R$100,"P",$C54:$C$100,$E53)+COUNTIFS(R54:R$100,"P",$D54:$D$100,$F53)</f>
        <v>0</v>
      </c>
      <c r="X53" s="24" t="str">
        <f t="shared" si="21"/>
        <v>M3_C1_Lun_P</v>
      </c>
      <c r="Y53" s="29">
        <f ca="1">VLOOKUP(X53,ConfTable2Plain!$A:$B,2,FALSE)</f>
        <v>0</v>
      </c>
      <c r="Z53" s="155"/>
      <c r="AA53" s="156"/>
      <c r="AB53" s="3">
        <f ca="1">COUNTIFS(Z54:Z$100,"M",$C54:$C$100,$E53)+COUNTIFS(Z54:Z$100,"M",$D54:$D$100,$F53)</f>
        <v>0</v>
      </c>
      <c r="AC53" s="24" t="str">
        <f t="shared" si="4"/>
        <v>M3_C1_Mar_M</v>
      </c>
      <c r="AD53" s="25">
        <f ca="1">VLOOKUP(AC53,ConfTable2Plain!$A:$B,2,FALSE)</f>
        <v>1</v>
      </c>
      <c r="AE53" s="3">
        <f ca="1">COUNTIFS(Z54:Z$100,"P",$C54:$C$100,$E53)+COUNTIFS(Z54:Z$100,"P",$D54:$D$100,$F53)</f>
        <v>0</v>
      </c>
      <c r="AF53" s="24" t="str">
        <f t="shared" si="5"/>
        <v>M3_C1_Mar_P</v>
      </c>
      <c r="AG53" s="29">
        <f ca="1">VLOOKUP(AF53,ConfTable2Plain!$A:$B,2,FALSE)</f>
        <v>0</v>
      </c>
      <c r="AH53" s="155"/>
      <c r="AI53" s="156"/>
      <c r="AJ53" s="3">
        <f ca="1">COUNTIFS(AH54:AH$100,"M",$C54:$C$100,$E53)+COUNTIFS(AH54:AH$100,"M",$D54:$D$100,$F53)</f>
        <v>0</v>
      </c>
      <c r="AK53" s="24" t="str">
        <f t="shared" si="6"/>
        <v>M3_C1_Mer_M</v>
      </c>
      <c r="AL53" s="25">
        <f ca="1">VLOOKUP(AK53,ConfTable2Plain!$A:$B,2,FALSE)</f>
        <v>1</v>
      </c>
      <c r="AM53" s="3">
        <f ca="1">COUNTIFS(AH54:AH$100,"P",$C54:$C$100,$E53)+COUNTIFS(AH54:AH$100,"P",$D54:$D$100,$F53)</f>
        <v>0</v>
      </c>
      <c r="AN53" s="24" t="str">
        <f t="shared" si="7"/>
        <v>M3_C1_Mer_P</v>
      </c>
      <c r="AO53" s="29">
        <f ca="1">VLOOKUP(AN53,ConfTable2Plain!$A:$B,2,FALSE)</f>
        <v>0</v>
      </c>
      <c r="AP53" s="155"/>
      <c r="AQ53" s="156"/>
      <c r="AR53" s="3">
        <f ca="1">COUNTIFS(AP54:AP$100,"M",$C54:$C$100,$E53)+COUNTIFS(AP54:AP$100,"M",$D54:$D$100,$F53)</f>
        <v>0</v>
      </c>
      <c r="AS53" s="24" t="str">
        <f t="shared" si="8"/>
        <v>M3_C1_Gio_M</v>
      </c>
      <c r="AT53" s="25">
        <f ca="1">VLOOKUP(AS53,ConfTable2Plain!$A:$B,2,FALSE)</f>
        <v>1</v>
      </c>
      <c r="AU53" s="3">
        <f ca="1">COUNTIFS(AP54:AP$100,"P",$C54:$C$100,$E53)+COUNTIFS(AP54:AP$100,"P",$D54:$D$100,$F53)</f>
        <v>0</v>
      </c>
      <c r="AV53" s="24" t="str">
        <f t="shared" si="9"/>
        <v>M3_C1_Gio_P</v>
      </c>
      <c r="AW53" s="29">
        <f ca="1">VLOOKUP(AV53,ConfTable2Plain!$A:$B,2,FALSE)</f>
        <v>0</v>
      </c>
      <c r="AX53" s="155"/>
      <c r="AY53" s="156"/>
      <c r="AZ53" s="3">
        <f ca="1">COUNTIFS(AX54:AX$100,"M",$C54:$C$100,$E53)+COUNTIFS(AX54:AX$100,"M",$D54:$D$100,$F53)</f>
        <v>0</v>
      </c>
      <c r="BA53" s="24" t="str">
        <f t="shared" si="10"/>
        <v>M3_C1_Ven_M</v>
      </c>
      <c r="BB53" s="25">
        <f ca="1">VLOOKUP(BA53,ConfTable2Plain!$A:$B,2,FALSE)</f>
        <v>1</v>
      </c>
      <c r="BC53" s="3">
        <f ca="1">COUNTIFS(AX54:AX$100,"P",$C54:$C$100,$E53)+COUNTIFS(AX54:AX$100,"P",$D54:$D$100,$F53)</f>
        <v>0</v>
      </c>
      <c r="BD53" s="24" t="str">
        <f t="shared" si="11"/>
        <v>M3_C1_Ven_P</v>
      </c>
      <c r="BE53" s="29">
        <f ca="1">VLOOKUP(BD53,ConfTable2Plain!$A:$B,2,FALSE)</f>
        <v>0</v>
      </c>
      <c r="BF53" s="155"/>
      <c r="BG53" s="156"/>
      <c r="BH53" s="3">
        <f ca="1">COUNTIFS(BF54:BF$100,"M",$C54:$C$100,$E53)+COUNTIFS(BF54:BF$100,"M",$D54:$D$100,$F53)</f>
        <v>0</v>
      </c>
      <c r="BI53" s="24" t="str">
        <f t="shared" si="12"/>
        <v>M3_C1_Sab_M</v>
      </c>
      <c r="BJ53" s="25">
        <f ca="1">VLOOKUP(BI53,ConfTable2Plain!$A:$B,2,FALSE)</f>
        <v>0</v>
      </c>
      <c r="BK53" s="3">
        <f ca="1">COUNTIFS(BF54:BF$100,"P",$C54:$C$100,$E53)+COUNTIFS(BF54:BF$100,"P",$D54:$D$100,$F53)</f>
        <v>0</v>
      </c>
      <c r="BL53" s="24" t="str">
        <f t="shared" si="13"/>
        <v>M3_C1_Sab_P</v>
      </c>
      <c r="BM53" s="29">
        <f ca="1">VLOOKUP(BL53,ConfTable2Plain!$A:$B,2,FALSE)</f>
        <v>0</v>
      </c>
      <c r="BN53" s="155"/>
      <c r="BO53" s="156"/>
      <c r="BP53" s="3">
        <f ca="1">COUNTIFS(BN54:BN$100,"M",$C54:$C$100,$E53)+COUNTIFS(BN54:BN$100,"M",$D54:$D$100,$F53)</f>
        <v>0</v>
      </c>
      <c r="BQ53" s="24" t="str">
        <f t="shared" si="14"/>
        <v>M3_C1_Dom_M</v>
      </c>
      <c r="BR53" s="25">
        <f ca="1">VLOOKUP(BQ53,ConfTable2Plain!$A:$B,2,FALSE)</f>
        <v>0</v>
      </c>
      <c r="BS53" s="3">
        <f ca="1">COUNTIFS(BN54:BN$100,"P",$C54:$C$100,$E53)+COUNTIFS(BN54:BN$100,"P",$D54:$D$100,$F53)</f>
        <v>0</v>
      </c>
      <c r="BT53" s="24" t="str">
        <f t="shared" si="15"/>
        <v>M3_C1_Dom_P</v>
      </c>
      <c r="BU53" s="29">
        <f ca="1">VLOOKUP(BT53,ConfTable2Plain!$A:$B,2,FALSE)</f>
        <v>0</v>
      </c>
    </row>
    <row r="54" spans="2:86" hidden="1" x14ac:dyDescent="0.2">
      <c r="B54" s="61" t="s">
        <v>50</v>
      </c>
      <c r="C54" s="42" t="str">
        <f t="shared" si="134"/>
        <v>M3</v>
      </c>
      <c r="D54" s="29" t="str">
        <f t="shared" si="135"/>
        <v>C1</v>
      </c>
      <c r="E54" s="14"/>
      <c r="F54" s="15"/>
      <c r="G54" s="15" t="s">
        <v>5</v>
      </c>
      <c r="H54" s="14">
        <f t="shared" ca="1" si="136"/>
        <v>0</v>
      </c>
      <c r="I54" s="15">
        <f t="shared" ca="1" si="137"/>
        <v>0</v>
      </c>
      <c r="J54" s="15">
        <f t="shared" ca="1" si="138"/>
        <v>0</v>
      </c>
      <c r="K54" s="16"/>
      <c r="L54" s="26">
        <f t="shared" ca="1" si="17"/>
        <v>0</v>
      </c>
      <c r="M54" s="15">
        <f t="shared" ca="1" si="0"/>
        <v>0</v>
      </c>
      <c r="N54" s="65">
        <f t="shared" ca="1" si="1"/>
        <v>0</v>
      </c>
      <c r="O54" s="15"/>
      <c r="P54" s="15"/>
      <c r="Q54" s="16"/>
      <c r="R54" s="163"/>
      <c r="S54" s="164"/>
      <c r="T54" s="15">
        <f ca="1">COUNTIFS(R55:R$100,"M",$C55:$C$100,$E54)+COUNTIFS(R55:R$100,"M",$D55:$D$100,$F54)</f>
        <v>0</v>
      </c>
      <c r="U54" s="26" t="str">
        <f t="shared" si="20"/>
        <v>M3_C1_Lun_M</v>
      </c>
      <c r="V54" s="27">
        <f ca="1">VLOOKUP(U54,ConfTable2Plain!$A:$B,2,FALSE)</f>
        <v>1</v>
      </c>
      <c r="W54" s="15">
        <f ca="1">COUNTIFS(R55:R$100,"P",$C55:$C$100,$E54)+COUNTIFS(R55:R$100,"P",$D55:$D$100,$F54)</f>
        <v>0</v>
      </c>
      <c r="X54" s="26" t="str">
        <f t="shared" si="21"/>
        <v>M3_C1_Lun_P</v>
      </c>
      <c r="Y54" s="64">
        <f ca="1">VLOOKUP(X54,ConfTable2Plain!$A:$B,2,FALSE)</f>
        <v>0</v>
      </c>
      <c r="Z54" s="163"/>
      <c r="AA54" s="164"/>
      <c r="AB54" s="15">
        <f ca="1">COUNTIFS(Z55:Z$100,"M",$C55:$C$100,$E54)+COUNTIFS(Z55:Z$100,"M",$D55:$D$100,$F54)</f>
        <v>0</v>
      </c>
      <c r="AC54" s="26" t="str">
        <f t="shared" si="4"/>
        <v>M3_C1_Mar_M</v>
      </c>
      <c r="AD54" s="27">
        <f ca="1">VLOOKUP(AC54,ConfTable2Plain!$A:$B,2,FALSE)</f>
        <v>1</v>
      </c>
      <c r="AE54" s="15">
        <f ca="1">COUNTIFS(Z55:Z$100,"P",$C55:$C$100,$E54)+COUNTIFS(Z55:Z$100,"P",$D55:$D$100,$F54)</f>
        <v>0</v>
      </c>
      <c r="AF54" s="26" t="str">
        <f t="shared" si="5"/>
        <v>M3_C1_Mar_P</v>
      </c>
      <c r="AG54" s="64">
        <f ca="1">VLOOKUP(AF54,ConfTable2Plain!$A:$B,2,FALSE)</f>
        <v>0</v>
      </c>
      <c r="AH54" s="163"/>
      <c r="AI54" s="164"/>
      <c r="AJ54" s="15">
        <f ca="1">COUNTIFS(AH55:AH$100,"M",$C55:$C$100,$E54)+COUNTIFS(AH55:AH$100,"M",$D55:$D$100,$F54)</f>
        <v>0</v>
      </c>
      <c r="AK54" s="26" t="str">
        <f t="shared" si="6"/>
        <v>M3_C1_Mer_M</v>
      </c>
      <c r="AL54" s="27">
        <f ca="1">VLOOKUP(AK54,ConfTable2Plain!$A:$B,2,FALSE)</f>
        <v>1</v>
      </c>
      <c r="AM54" s="15">
        <f ca="1">COUNTIFS(AH55:AH$100,"P",$C55:$C$100,$E54)+COUNTIFS(AH55:AH$100,"P",$D55:$D$100,$F54)</f>
        <v>0</v>
      </c>
      <c r="AN54" s="26" t="str">
        <f t="shared" si="7"/>
        <v>M3_C1_Mer_P</v>
      </c>
      <c r="AO54" s="64">
        <f ca="1">VLOOKUP(AN54,ConfTable2Plain!$A:$B,2,FALSE)</f>
        <v>0</v>
      </c>
      <c r="AP54" s="163"/>
      <c r="AQ54" s="164"/>
      <c r="AR54" s="15">
        <f ca="1">COUNTIFS(AP55:AP$100,"M",$C55:$C$100,$E54)+COUNTIFS(AP55:AP$100,"M",$D55:$D$100,$F54)</f>
        <v>0</v>
      </c>
      <c r="AS54" s="26" t="str">
        <f t="shared" si="8"/>
        <v>M3_C1_Gio_M</v>
      </c>
      <c r="AT54" s="27">
        <f ca="1">VLOOKUP(AS54,ConfTable2Plain!$A:$B,2,FALSE)</f>
        <v>1</v>
      </c>
      <c r="AU54" s="15">
        <f ca="1">COUNTIFS(AP55:AP$100,"P",$C55:$C$100,$E54)+COUNTIFS(AP55:AP$100,"P",$D55:$D$100,$F54)</f>
        <v>0</v>
      </c>
      <c r="AV54" s="26" t="str">
        <f t="shared" si="9"/>
        <v>M3_C1_Gio_P</v>
      </c>
      <c r="AW54" s="64">
        <f ca="1">VLOOKUP(AV54,ConfTable2Plain!$A:$B,2,FALSE)</f>
        <v>0</v>
      </c>
      <c r="AX54" s="163"/>
      <c r="AY54" s="164"/>
      <c r="AZ54" s="15">
        <f ca="1">COUNTIFS(AX55:AX$100,"M",$C55:$C$100,$E54)+COUNTIFS(AX55:AX$100,"M",$D55:$D$100,$F54)</f>
        <v>0</v>
      </c>
      <c r="BA54" s="26" t="str">
        <f t="shared" si="10"/>
        <v>M3_C1_Ven_M</v>
      </c>
      <c r="BB54" s="27">
        <f ca="1">VLOOKUP(BA54,ConfTable2Plain!$A:$B,2,FALSE)</f>
        <v>1</v>
      </c>
      <c r="BC54" s="15">
        <f ca="1">COUNTIFS(AX55:AX$100,"P",$C55:$C$100,$E54)+COUNTIFS(AX55:AX$100,"P",$D55:$D$100,$F54)</f>
        <v>0</v>
      </c>
      <c r="BD54" s="26" t="str">
        <f t="shared" si="11"/>
        <v>M3_C1_Ven_P</v>
      </c>
      <c r="BE54" s="64">
        <f ca="1">VLOOKUP(BD54,ConfTable2Plain!$A:$B,2,FALSE)</f>
        <v>0</v>
      </c>
      <c r="BF54" s="163"/>
      <c r="BG54" s="164"/>
      <c r="BH54" s="15">
        <f ca="1">COUNTIFS(BF55:BF$100,"M",$C55:$C$100,$E54)+COUNTIFS(BF55:BF$100,"M",$D55:$D$100,$F54)</f>
        <v>0</v>
      </c>
      <c r="BI54" s="26" t="str">
        <f t="shared" si="12"/>
        <v>M3_C1_Sab_M</v>
      </c>
      <c r="BJ54" s="27">
        <f ca="1">VLOOKUP(BI54,ConfTable2Plain!$A:$B,2,FALSE)</f>
        <v>0</v>
      </c>
      <c r="BK54" s="15">
        <f ca="1">COUNTIFS(BF55:BF$100,"P",$C55:$C$100,$E54)+COUNTIFS(BF55:BF$100,"P",$D55:$D$100,$F54)</f>
        <v>0</v>
      </c>
      <c r="BL54" s="26" t="str">
        <f t="shared" si="13"/>
        <v>M3_C1_Sab_P</v>
      </c>
      <c r="BM54" s="64">
        <f ca="1">VLOOKUP(BL54,ConfTable2Plain!$A:$B,2,FALSE)</f>
        <v>0</v>
      </c>
      <c r="BN54" s="163"/>
      <c r="BO54" s="164"/>
      <c r="BP54" s="15">
        <f ca="1">COUNTIFS(BN55:BN$100,"M",$C55:$C$100,$E54)+COUNTIFS(BN55:BN$100,"M",$D55:$D$100,$F54)</f>
        <v>0</v>
      </c>
      <c r="BQ54" s="26" t="str">
        <f t="shared" si="14"/>
        <v>M3_C1_Dom_M</v>
      </c>
      <c r="BR54" s="27">
        <f ca="1">VLOOKUP(BQ54,ConfTable2Plain!$A:$B,2,FALSE)</f>
        <v>0</v>
      </c>
      <c r="BS54" s="15">
        <f ca="1">COUNTIFS(BN55:BN$100,"P",$C55:$C$100,$E54)+COUNTIFS(BN55:BN$100,"P",$D55:$D$100,$F54)</f>
        <v>0</v>
      </c>
      <c r="BT54" s="26" t="str">
        <f t="shared" si="15"/>
        <v>M3_C1_Dom_P</v>
      </c>
      <c r="BU54" s="64">
        <f ca="1">VLOOKUP(BT54,ConfTable2Plain!$A:$B,2,FALSE)</f>
        <v>0</v>
      </c>
    </row>
    <row r="55" spans="2:86" hidden="1" x14ac:dyDescent="0.2">
      <c r="B55" s="61" t="s">
        <v>50</v>
      </c>
      <c r="C55" s="42" t="str">
        <f t="shared" si="134"/>
        <v>M3</v>
      </c>
      <c r="D55" s="29" t="str">
        <f t="shared" si="135"/>
        <v>C2</v>
      </c>
      <c r="E55" s="14"/>
      <c r="F55" s="15" t="s">
        <v>13</v>
      </c>
      <c r="G55" s="15"/>
      <c r="H55" s="14"/>
      <c r="I55" s="15"/>
      <c r="J55" s="15"/>
      <c r="K55" s="16"/>
      <c r="L55" s="26">
        <f t="shared" ca="1" si="17"/>
        <v>0</v>
      </c>
      <c r="M55" s="15">
        <f t="shared" ca="1" si="0"/>
        <v>0</v>
      </c>
      <c r="N55" s="65">
        <f t="shared" ca="1" si="1"/>
        <v>0</v>
      </c>
      <c r="O55" s="15"/>
      <c r="P55" s="15"/>
      <c r="Q55" s="16"/>
      <c r="R55" s="14">
        <f t="shared" ref="R55" ca="1" si="139">IF(T55&lt;V55,T55&amp;"/"&amp;V55&amp;"_E",T55)</f>
        <v>0</v>
      </c>
      <c r="S55" s="16">
        <f t="shared" ref="S55" ca="1" si="140">IF(W55&lt;Y55,W55&amp;"/"&amp;Y55&amp;"_E",W55)</f>
        <v>0</v>
      </c>
      <c r="T55" s="15">
        <f>COUNTIFS(R56:R$100,"M",$C56:$C$100,$E55)+COUNTIFS(R56:R$100,"M",$D56:$D$100,$F55)</f>
        <v>0</v>
      </c>
      <c r="U55" s="26" t="str">
        <f t="shared" si="20"/>
        <v>M3_C2_Lun_M</v>
      </c>
      <c r="V55" s="27">
        <f ca="1">VLOOKUP(U55,ConfTable2Plain!$A:$B,2,FALSE)</f>
        <v>0</v>
      </c>
      <c r="W55" s="15">
        <f>COUNTIFS(R56:R$100,"P",$C56:$C$100,$E55)+COUNTIFS(R56:R$100,"P",$D56:$D$100,$F55)</f>
        <v>0</v>
      </c>
      <c r="X55" s="26" t="str">
        <f t="shared" si="21"/>
        <v>M3_C2_Lun_P</v>
      </c>
      <c r="Y55" s="64">
        <f ca="1">VLOOKUP(X55,ConfTable2Plain!$A:$B,2,FALSE)</f>
        <v>0</v>
      </c>
      <c r="Z55" s="14">
        <f t="shared" ref="Z55" ca="1" si="141">IF(AB55&lt;AD55,AB55&amp;"/"&amp;AD55&amp;"_E",AB55)</f>
        <v>0</v>
      </c>
      <c r="AA55" s="16">
        <f t="shared" ref="AA55" ca="1" si="142">IF(AE55&lt;AG55,AE55&amp;"/"&amp;AG55&amp;"_E",AE55)</f>
        <v>0</v>
      </c>
      <c r="AB55" s="15">
        <f>COUNTIFS(Z56:Z$100,"M",$C56:$C$100,$E55)+COUNTIFS(Z56:Z$100,"M",$D56:$D$100,$F55)</f>
        <v>0</v>
      </c>
      <c r="AC55" s="26" t="str">
        <f t="shared" si="4"/>
        <v>M3_C2_Mar_M</v>
      </c>
      <c r="AD55" s="27">
        <f ca="1">VLOOKUP(AC55,ConfTable2Plain!$A:$B,2,FALSE)</f>
        <v>0</v>
      </c>
      <c r="AE55" s="15">
        <f>COUNTIFS(Z56:Z$100,"P",$C56:$C$100,$E55)+COUNTIFS(Z56:Z$100,"P",$D56:$D$100,$F55)</f>
        <v>0</v>
      </c>
      <c r="AF55" s="26" t="str">
        <f t="shared" si="5"/>
        <v>M3_C2_Mar_P</v>
      </c>
      <c r="AG55" s="64">
        <f ca="1">VLOOKUP(AF55,ConfTable2Plain!$A:$B,2,FALSE)</f>
        <v>0</v>
      </c>
      <c r="AH55" s="14">
        <f t="shared" ref="AH55" ca="1" si="143">IF(AJ55&lt;AL55,AJ55&amp;"/"&amp;AL55&amp;"_E",AJ55)</f>
        <v>0</v>
      </c>
      <c r="AI55" s="16">
        <f t="shared" ref="AI55" ca="1" si="144">IF(AM55&lt;AO55,AM55&amp;"/"&amp;AO55&amp;"_E",AM55)</f>
        <v>0</v>
      </c>
      <c r="AJ55" s="15">
        <f>COUNTIFS(AH56:AH$100,"M",$C56:$C$100,$E55)+COUNTIFS(AH56:AH$100,"M",$D56:$D$100,$F55)</f>
        <v>0</v>
      </c>
      <c r="AK55" s="26" t="str">
        <f t="shared" si="6"/>
        <v>M3_C2_Mer_M</v>
      </c>
      <c r="AL55" s="27">
        <f ca="1">VLOOKUP(AK55,ConfTable2Plain!$A:$B,2,FALSE)</f>
        <v>0</v>
      </c>
      <c r="AM55" s="15">
        <f>COUNTIFS(AH56:AH$100,"P",$C56:$C$100,$E55)+COUNTIFS(AH56:AH$100,"P",$D56:$D$100,$F55)</f>
        <v>0</v>
      </c>
      <c r="AN55" s="26" t="str">
        <f t="shared" si="7"/>
        <v>M3_C2_Mer_P</v>
      </c>
      <c r="AO55" s="64">
        <f ca="1">VLOOKUP(AN55,ConfTable2Plain!$A:$B,2,FALSE)</f>
        <v>0</v>
      </c>
      <c r="AP55" s="14">
        <f t="shared" ref="AP55" ca="1" si="145">IF(AR55&lt;AT55,AR55&amp;"/"&amp;AT55&amp;"_E",AR55)</f>
        <v>0</v>
      </c>
      <c r="AQ55" s="16">
        <f t="shared" ref="AQ55" ca="1" si="146">IF(AU55&lt;AW55,AU55&amp;"/"&amp;AW55&amp;"_E",AU55)</f>
        <v>0</v>
      </c>
      <c r="AR55" s="15">
        <f>COUNTIFS(AP56:AP$100,"M",$C56:$C$100,$E55)+COUNTIFS(AP56:AP$100,"M",$D56:$D$100,$F55)</f>
        <v>0</v>
      </c>
      <c r="AS55" s="26" t="str">
        <f t="shared" si="8"/>
        <v>M3_C2_Gio_M</v>
      </c>
      <c r="AT55" s="27">
        <f ca="1">VLOOKUP(AS55,ConfTable2Plain!$A:$B,2,FALSE)</f>
        <v>0</v>
      </c>
      <c r="AU55" s="15">
        <f>COUNTIFS(AP56:AP$100,"P",$C56:$C$100,$E55)+COUNTIFS(AP56:AP$100,"P",$D56:$D$100,$F55)</f>
        <v>0</v>
      </c>
      <c r="AV55" s="26" t="str">
        <f t="shared" si="9"/>
        <v>M3_C2_Gio_P</v>
      </c>
      <c r="AW55" s="64">
        <f ca="1">VLOOKUP(AV55,ConfTable2Plain!$A:$B,2,FALSE)</f>
        <v>0</v>
      </c>
      <c r="AX55" s="14">
        <f t="shared" ref="AX55" ca="1" si="147">IF(AZ55&lt;BB55,AZ55&amp;"/"&amp;BB55&amp;"_E",AZ55)</f>
        <v>0</v>
      </c>
      <c r="AY55" s="16">
        <f t="shared" ref="AY55" ca="1" si="148">IF(BC55&lt;BE55,BC55&amp;"/"&amp;BE55&amp;"_E",BC55)</f>
        <v>0</v>
      </c>
      <c r="AZ55" s="15">
        <f>COUNTIFS(AX56:AX$100,"M",$C56:$C$100,$E55)+COUNTIFS(AX56:AX$100,"M",$D56:$D$100,$F55)</f>
        <v>0</v>
      </c>
      <c r="BA55" s="26" t="str">
        <f t="shared" si="10"/>
        <v>M3_C2_Ven_M</v>
      </c>
      <c r="BB55" s="27">
        <f ca="1">VLOOKUP(BA55,ConfTable2Plain!$A:$B,2,FALSE)</f>
        <v>0</v>
      </c>
      <c r="BC55" s="15">
        <f>COUNTIFS(AX56:AX$100,"P",$C56:$C$100,$E55)+COUNTIFS(AX56:AX$100,"P",$D56:$D$100,$F55)</f>
        <v>0</v>
      </c>
      <c r="BD55" s="26" t="str">
        <f t="shared" si="11"/>
        <v>M3_C2_Ven_P</v>
      </c>
      <c r="BE55" s="64">
        <f ca="1">VLOOKUP(BD55,ConfTable2Plain!$A:$B,2,FALSE)</f>
        <v>0</v>
      </c>
      <c r="BF55" s="14">
        <f t="shared" ref="BF55" ca="1" si="149">IF(BH55&lt;BJ55,BH55&amp;"/"&amp;BJ55&amp;"_E",BH55)</f>
        <v>0</v>
      </c>
      <c r="BG55" s="16">
        <f t="shared" ref="BG55" ca="1" si="150">IF(BK55&lt;BM55,BK55&amp;"/"&amp;BM55&amp;"_E",BK55)</f>
        <v>0</v>
      </c>
      <c r="BH55" s="15">
        <f>COUNTIFS(BF56:BF$100,"M",$C56:$C$100,$E55)+COUNTIFS(BF56:BF$100,"M",$D56:$D$100,$F55)</f>
        <v>0</v>
      </c>
      <c r="BI55" s="26" t="str">
        <f t="shared" si="12"/>
        <v>M3_C2_Sab_M</v>
      </c>
      <c r="BJ55" s="27">
        <f ca="1">VLOOKUP(BI55,ConfTable2Plain!$A:$B,2,FALSE)</f>
        <v>0</v>
      </c>
      <c r="BK55" s="15">
        <f>COUNTIFS(BF56:BF$100,"P",$C56:$C$100,$E55)+COUNTIFS(BF56:BF$100,"P",$D56:$D$100,$F55)</f>
        <v>0</v>
      </c>
      <c r="BL55" s="26" t="str">
        <f t="shared" si="13"/>
        <v>M3_C2_Sab_P</v>
      </c>
      <c r="BM55" s="64">
        <f ca="1">VLOOKUP(BL55,ConfTable2Plain!$A:$B,2,FALSE)</f>
        <v>0</v>
      </c>
      <c r="BN55" s="14">
        <f t="shared" ref="BN55" ca="1" si="151">IF(BP55&lt;BR55,BP55&amp;"/"&amp;BR55&amp;"_E",BP55)</f>
        <v>0</v>
      </c>
      <c r="BO55" s="16">
        <f t="shared" ref="BO55" ca="1" si="152">IF(BS55&lt;BU55,BS55&amp;"/"&amp;BU55&amp;"_E",BS55)</f>
        <v>0</v>
      </c>
      <c r="BP55" s="15">
        <f>COUNTIFS(BN56:BN$100,"M",$C56:$C$100,$E55)+COUNTIFS(BN56:BN$100,"M",$D56:$D$100,$F55)</f>
        <v>0</v>
      </c>
      <c r="BQ55" s="26" t="str">
        <f t="shared" si="14"/>
        <v>M3_C2_Dom_M</v>
      </c>
      <c r="BR55" s="27">
        <f ca="1">VLOOKUP(BQ55,ConfTable2Plain!$A:$B,2,FALSE)</f>
        <v>0</v>
      </c>
      <c r="BS55" s="15">
        <f>COUNTIFS(BN56:BN$100,"P",$C56:$C$100,$E55)+COUNTIFS(BN56:BN$100,"P",$D56:$D$100,$F55)</f>
        <v>0</v>
      </c>
      <c r="BT55" s="26" t="str">
        <f t="shared" si="15"/>
        <v>M3_C2_Dom_P</v>
      </c>
      <c r="BU55" s="64">
        <f ca="1">VLOOKUP(BT55,ConfTable2Plain!$A:$B,2,FALSE)</f>
        <v>0</v>
      </c>
    </row>
    <row r="56" spans="2:86" hidden="1" x14ac:dyDescent="0.2">
      <c r="B56" s="61" t="s">
        <v>50</v>
      </c>
      <c r="C56" s="42" t="str">
        <f t="shared" si="134"/>
        <v>M3</v>
      </c>
      <c r="D56" s="29" t="str">
        <f t="shared" si="135"/>
        <v>C2</v>
      </c>
      <c r="E56" s="2"/>
      <c r="F56" s="3"/>
      <c r="G56" s="3" t="s">
        <v>2</v>
      </c>
      <c r="H56" s="2">
        <f t="shared" ca="1" si="136"/>
        <v>0</v>
      </c>
      <c r="I56" s="3">
        <f t="shared" ca="1" si="137"/>
        <v>0</v>
      </c>
      <c r="J56" s="3">
        <f t="shared" ca="1" si="138"/>
        <v>0</v>
      </c>
      <c r="K56" s="4"/>
      <c r="L56" s="24">
        <f t="shared" ca="1" si="17"/>
        <v>0</v>
      </c>
      <c r="M56" s="3">
        <f t="shared" ca="1" si="0"/>
        <v>0</v>
      </c>
      <c r="N56" s="17">
        <f t="shared" ca="1" si="1"/>
        <v>0</v>
      </c>
      <c r="O56" s="3"/>
      <c r="P56" s="3"/>
      <c r="Q56" s="4"/>
      <c r="R56" s="165"/>
      <c r="S56" s="166"/>
      <c r="T56" s="3">
        <f>COUNTIFS(R57:R$100,"M",$C57:$C$100,$E56)+COUNTIFS(R57:R$100,"M",$D57:$D$100,$F56)</f>
        <v>0</v>
      </c>
      <c r="U56" s="24" t="str">
        <f t="shared" si="20"/>
        <v>M3_C2_Lun_M</v>
      </c>
      <c r="V56" s="25">
        <f ca="1">VLOOKUP(U56,ConfTable2Plain!$A:$B,2,FALSE)</f>
        <v>0</v>
      </c>
      <c r="W56" s="3">
        <f>COUNTIFS(R57:R$100,"P",$C57:$C$100,$E56)+COUNTIFS(R57:R$100,"P",$D57:$D$100,$F56)</f>
        <v>0</v>
      </c>
      <c r="X56" s="24" t="str">
        <f t="shared" si="21"/>
        <v>M3_C2_Lun_P</v>
      </c>
      <c r="Y56" s="29">
        <f ca="1">VLOOKUP(X56,ConfTable2Plain!$A:$B,2,FALSE)</f>
        <v>0</v>
      </c>
      <c r="Z56" s="165"/>
      <c r="AA56" s="166"/>
      <c r="AB56" s="3">
        <f>COUNTIFS(Z57:Z$100,"M",$C57:$C$100,$E56)+COUNTIFS(Z57:Z$100,"M",$D57:$D$100,$F56)</f>
        <v>0</v>
      </c>
      <c r="AC56" s="24" t="str">
        <f t="shared" si="4"/>
        <v>M3_C2_Mar_M</v>
      </c>
      <c r="AD56" s="25">
        <f ca="1">VLOOKUP(AC56,ConfTable2Plain!$A:$B,2,FALSE)</f>
        <v>0</v>
      </c>
      <c r="AE56" s="3">
        <f>COUNTIFS(Z57:Z$100,"P",$C57:$C$100,$E56)+COUNTIFS(Z57:Z$100,"P",$D57:$D$100,$F56)</f>
        <v>0</v>
      </c>
      <c r="AF56" s="24" t="str">
        <f t="shared" si="5"/>
        <v>M3_C2_Mar_P</v>
      </c>
      <c r="AG56" s="29">
        <f ca="1">VLOOKUP(AF56,ConfTable2Plain!$A:$B,2,FALSE)</f>
        <v>0</v>
      </c>
      <c r="AH56" s="165"/>
      <c r="AI56" s="166"/>
      <c r="AJ56" s="3">
        <f>COUNTIFS(AH57:AH$100,"M",$C57:$C$100,$E56)+COUNTIFS(AH57:AH$100,"M",$D57:$D$100,$F56)</f>
        <v>0</v>
      </c>
      <c r="AK56" s="24" t="str">
        <f t="shared" si="6"/>
        <v>M3_C2_Mer_M</v>
      </c>
      <c r="AL56" s="25">
        <f ca="1">VLOOKUP(AK56,ConfTable2Plain!$A:$B,2,FALSE)</f>
        <v>0</v>
      </c>
      <c r="AM56" s="3">
        <f>COUNTIFS(AH57:AH$100,"P",$C57:$C$100,$E56)+COUNTIFS(AH57:AH$100,"P",$D57:$D$100,$F56)</f>
        <v>0</v>
      </c>
      <c r="AN56" s="24" t="str">
        <f t="shared" si="7"/>
        <v>M3_C2_Mer_P</v>
      </c>
      <c r="AO56" s="29">
        <f ca="1">VLOOKUP(AN56,ConfTable2Plain!$A:$B,2,FALSE)</f>
        <v>0</v>
      </c>
      <c r="AP56" s="165"/>
      <c r="AQ56" s="166"/>
      <c r="AR56" s="3">
        <f>COUNTIFS(AP57:AP$100,"M",$C57:$C$100,$E56)+COUNTIFS(AP57:AP$100,"M",$D57:$D$100,$F56)</f>
        <v>0</v>
      </c>
      <c r="AS56" s="24" t="str">
        <f t="shared" si="8"/>
        <v>M3_C2_Gio_M</v>
      </c>
      <c r="AT56" s="25">
        <f ca="1">VLOOKUP(AS56,ConfTable2Plain!$A:$B,2,FALSE)</f>
        <v>0</v>
      </c>
      <c r="AU56" s="3">
        <f>COUNTIFS(AP57:AP$100,"P",$C57:$C$100,$E56)+COUNTIFS(AP57:AP$100,"P",$D57:$D$100,$F56)</f>
        <v>0</v>
      </c>
      <c r="AV56" s="24" t="str">
        <f t="shared" si="9"/>
        <v>M3_C2_Gio_P</v>
      </c>
      <c r="AW56" s="29">
        <f ca="1">VLOOKUP(AV56,ConfTable2Plain!$A:$B,2,FALSE)</f>
        <v>0</v>
      </c>
      <c r="AX56" s="165"/>
      <c r="AY56" s="166"/>
      <c r="AZ56" s="3">
        <f>COUNTIFS(AX57:AX$100,"M",$C57:$C$100,$E56)+COUNTIFS(AX57:AX$100,"M",$D57:$D$100,$F56)</f>
        <v>0</v>
      </c>
      <c r="BA56" s="24" t="str">
        <f t="shared" si="10"/>
        <v>M3_C2_Ven_M</v>
      </c>
      <c r="BB56" s="25">
        <f ca="1">VLOOKUP(BA56,ConfTable2Plain!$A:$B,2,FALSE)</f>
        <v>0</v>
      </c>
      <c r="BC56" s="3">
        <f>COUNTIFS(AX57:AX$100,"P",$C57:$C$100,$E56)+COUNTIFS(AX57:AX$100,"P",$D57:$D$100,$F56)</f>
        <v>0</v>
      </c>
      <c r="BD56" s="24" t="str">
        <f t="shared" si="11"/>
        <v>M3_C2_Ven_P</v>
      </c>
      <c r="BE56" s="29">
        <f ca="1">VLOOKUP(BD56,ConfTable2Plain!$A:$B,2,FALSE)</f>
        <v>0</v>
      </c>
      <c r="BF56" s="165"/>
      <c r="BG56" s="166"/>
      <c r="BH56" s="3">
        <f>COUNTIFS(BF57:BF$100,"M",$C57:$C$100,$E56)+COUNTIFS(BF57:BF$100,"M",$D57:$D$100,$F56)</f>
        <v>0</v>
      </c>
      <c r="BI56" s="24" t="str">
        <f t="shared" si="12"/>
        <v>M3_C2_Sab_M</v>
      </c>
      <c r="BJ56" s="25">
        <f ca="1">VLOOKUP(BI56,ConfTable2Plain!$A:$B,2,FALSE)</f>
        <v>0</v>
      </c>
      <c r="BK56" s="3">
        <f>COUNTIFS(BF57:BF$100,"P",$C57:$C$100,$E56)+COUNTIFS(BF57:BF$100,"P",$D57:$D$100,$F56)</f>
        <v>0</v>
      </c>
      <c r="BL56" s="24" t="str">
        <f t="shared" si="13"/>
        <v>M3_C2_Sab_P</v>
      </c>
      <c r="BM56" s="29">
        <f ca="1">VLOOKUP(BL56,ConfTable2Plain!$A:$B,2,FALSE)</f>
        <v>0</v>
      </c>
      <c r="BN56" s="165"/>
      <c r="BO56" s="166"/>
      <c r="BP56" s="3">
        <f>COUNTIFS(BN57:BN$100,"M",$C57:$C$100,$E56)+COUNTIFS(BN57:BN$100,"M",$D57:$D$100,$F56)</f>
        <v>0</v>
      </c>
      <c r="BQ56" s="24" t="str">
        <f t="shared" si="14"/>
        <v>M3_C2_Dom_M</v>
      </c>
      <c r="BR56" s="25">
        <f ca="1">VLOOKUP(BQ56,ConfTable2Plain!$A:$B,2,FALSE)</f>
        <v>0</v>
      </c>
      <c r="BS56" s="3">
        <f>COUNTIFS(BN57:BN$100,"P",$C57:$C$100,$E56)+COUNTIFS(BN57:BN$100,"P",$D57:$D$100,$F56)</f>
        <v>0</v>
      </c>
      <c r="BT56" s="24" t="str">
        <f t="shared" si="15"/>
        <v>M3_C2_Dom_P</v>
      </c>
      <c r="BU56" s="29">
        <f ca="1">VLOOKUP(BT56,ConfTable2Plain!$A:$B,2,FALSE)</f>
        <v>0</v>
      </c>
    </row>
    <row r="57" spans="2:86" hidden="1" x14ac:dyDescent="0.2">
      <c r="B57" s="61" t="s">
        <v>50</v>
      </c>
      <c r="C57" s="42" t="str">
        <f t="shared" si="134"/>
        <v>M3</v>
      </c>
      <c r="D57" s="29" t="str">
        <f t="shared" si="135"/>
        <v>C2</v>
      </c>
      <c r="E57" s="2"/>
      <c r="F57" s="3"/>
      <c r="G57" s="3" t="s">
        <v>3</v>
      </c>
      <c r="H57" s="2">
        <f t="shared" ca="1" si="136"/>
        <v>0</v>
      </c>
      <c r="I57" s="3">
        <f t="shared" ca="1" si="137"/>
        <v>0</v>
      </c>
      <c r="J57" s="3">
        <f t="shared" ca="1" si="138"/>
        <v>0</v>
      </c>
      <c r="K57" s="4"/>
      <c r="L57" s="24">
        <f t="shared" ca="1" si="17"/>
        <v>0</v>
      </c>
      <c r="M57" s="3">
        <f t="shared" ca="1" si="0"/>
        <v>0</v>
      </c>
      <c r="N57" s="17">
        <f t="shared" ca="1" si="1"/>
        <v>0</v>
      </c>
      <c r="O57" s="3"/>
      <c r="P57" s="3"/>
      <c r="Q57" s="4"/>
      <c r="R57" s="155"/>
      <c r="S57" s="156"/>
      <c r="T57" s="3">
        <f>COUNTIFS(R58:R$100,"M",$C58:$C$100,$E57)+COUNTIFS(R58:R$100,"M",$D58:$D$100,$F57)</f>
        <v>0</v>
      </c>
      <c r="U57" s="24" t="str">
        <f t="shared" si="20"/>
        <v>M3_C2_Lun_M</v>
      </c>
      <c r="V57" s="25">
        <f ca="1">VLOOKUP(U57,ConfTable2Plain!$A:$B,2,FALSE)</f>
        <v>0</v>
      </c>
      <c r="W57" s="3">
        <f>COUNTIFS(R58:R$100,"P",$C58:$C$100,$E57)+COUNTIFS(R58:R$100,"P",$D58:$D$100,$F57)</f>
        <v>0</v>
      </c>
      <c r="X57" s="24" t="str">
        <f t="shared" si="21"/>
        <v>M3_C2_Lun_P</v>
      </c>
      <c r="Y57" s="29">
        <f ca="1">VLOOKUP(X57,ConfTable2Plain!$A:$B,2,FALSE)</f>
        <v>0</v>
      </c>
      <c r="Z57" s="155"/>
      <c r="AA57" s="156"/>
      <c r="AB57" s="3">
        <f>COUNTIFS(Z58:Z$100,"M",$C58:$C$100,$E57)+COUNTIFS(Z58:Z$100,"M",$D58:$D$100,$F57)</f>
        <v>0</v>
      </c>
      <c r="AC57" s="24" t="str">
        <f t="shared" si="4"/>
        <v>M3_C2_Mar_M</v>
      </c>
      <c r="AD57" s="25">
        <f ca="1">VLOOKUP(AC57,ConfTable2Plain!$A:$B,2,FALSE)</f>
        <v>0</v>
      </c>
      <c r="AE57" s="3">
        <f>COUNTIFS(Z58:Z$100,"P",$C58:$C$100,$E57)+COUNTIFS(Z58:Z$100,"P",$D58:$D$100,$F57)</f>
        <v>0</v>
      </c>
      <c r="AF57" s="24" t="str">
        <f t="shared" si="5"/>
        <v>M3_C2_Mar_P</v>
      </c>
      <c r="AG57" s="29">
        <f ca="1">VLOOKUP(AF57,ConfTable2Plain!$A:$B,2,FALSE)</f>
        <v>0</v>
      </c>
      <c r="AH57" s="155"/>
      <c r="AI57" s="156"/>
      <c r="AJ57" s="3">
        <f>COUNTIFS(AH58:AH$100,"M",$C58:$C$100,$E57)+COUNTIFS(AH58:AH$100,"M",$D58:$D$100,$F57)</f>
        <v>0</v>
      </c>
      <c r="AK57" s="24" t="str">
        <f t="shared" si="6"/>
        <v>M3_C2_Mer_M</v>
      </c>
      <c r="AL57" s="25">
        <f ca="1">VLOOKUP(AK57,ConfTable2Plain!$A:$B,2,FALSE)</f>
        <v>0</v>
      </c>
      <c r="AM57" s="3">
        <f>COUNTIFS(AH58:AH$100,"P",$C58:$C$100,$E57)+COUNTIFS(AH58:AH$100,"P",$D58:$D$100,$F57)</f>
        <v>0</v>
      </c>
      <c r="AN57" s="24" t="str">
        <f t="shared" si="7"/>
        <v>M3_C2_Mer_P</v>
      </c>
      <c r="AO57" s="29">
        <f ca="1">VLOOKUP(AN57,ConfTable2Plain!$A:$B,2,FALSE)</f>
        <v>0</v>
      </c>
      <c r="AP57" s="155"/>
      <c r="AQ57" s="156"/>
      <c r="AR57" s="3">
        <f>COUNTIFS(AP58:AP$100,"M",$C58:$C$100,$E57)+COUNTIFS(AP58:AP$100,"M",$D58:$D$100,$F57)</f>
        <v>0</v>
      </c>
      <c r="AS57" s="24" t="str">
        <f t="shared" si="8"/>
        <v>M3_C2_Gio_M</v>
      </c>
      <c r="AT57" s="25">
        <f ca="1">VLOOKUP(AS57,ConfTable2Plain!$A:$B,2,FALSE)</f>
        <v>0</v>
      </c>
      <c r="AU57" s="3">
        <f>COUNTIFS(AP58:AP$100,"P",$C58:$C$100,$E57)+COUNTIFS(AP58:AP$100,"P",$D58:$D$100,$F57)</f>
        <v>0</v>
      </c>
      <c r="AV57" s="24" t="str">
        <f t="shared" si="9"/>
        <v>M3_C2_Gio_P</v>
      </c>
      <c r="AW57" s="29">
        <f ca="1">VLOOKUP(AV57,ConfTable2Plain!$A:$B,2,FALSE)</f>
        <v>0</v>
      </c>
      <c r="AX57" s="155"/>
      <c r="AY57" s="156"/>
      <c r="AZ57" s="3">
        <f>COUNTIFS(AX58:AX$100,"M",$C58:$C$100,$E57)+COUNTIFS(AX58:AX$100,"M",$D58:$D$100,$F57)</f>
        <v>0</v>
      </c>
      <c r="BA57" s="24" t="str">
        <f t="shared" si="10"/>
        <v>M3_C2_Ven_M</v>
      </c>
      <c r="BB57" s="25">
        <f ca="1">VLOOKUP(BA57,ConfTable2Plain!$A:$B,2,FALSE)</f>
        <v>0</v>
      </c>
      <c r="BC57" s="3">
        <f>COUNTIFS(AX58:AX$100,"P",$C58:$C$100,$E57)+COUNTIFS(AX58:AX$100,"P",$D58:$D$100,$F57)</f>
        <v>0</v>
      </c>
      <c r="BD57" s="24" t="str">
        <f t="shared" si="11"/>
        <v>M3_C2_Ven_P</v>
      </c>
      <c r="BE57" s="29">
        <f ca="1">VLOOKUP(BD57,ConfTable2Plain!$A:$B,2,FALSE)</f>
        <v>0</v>
      </c>
      <c r="BF57" s="155"/>
      <c r="BG57" s="156"/>
      <c r="BH57" s="3">
        <f>COUNTIFS(BF58:BF$100,"M",$C58:$C$100,$E57)+COUNTIFS(BF58:BF$100,"M",$D58:$D$100,$F57)</f>
        <v>0</v>
      </c>
      <c r="BI57" s="24" t="str">
        <f t="shared" si="12"/>
        <v>M3_C2_Sab_M</v>
      </c>
      <c r="BJ57" s="25">
        <f ca="1">VLOOKUP(BI57,ConfTable2Plain!$A:$B,2,FALSE)</f>
        <v>0</v>
      </c>
      <c r="BK57" s="3">
        <f>COUNTIFS(BF58:BF$100,"P",$C58:$C$100,$E57)+COUNTIFS(BF58:BF$100,"P",$D58:$D$100,$F57)</f>
        <v>0</v>
      </c>
      <c r="BL57" s="24" t="str">
        <f t="shared" si="13"/>
        <v>M3_C2_Sab_P</v>
      </c>
      <c r="BM57" s="29">
        <f ca="1">VLOOKUP(BL57,ConfTable2Plain!$A:$B,2,FALSE)</f>
        <v>0</v>
      </c>
      <c r="BN57" s="155"/>
      <c r="BO57" s="156"/>
      <c r="BP57" s="3">
        <f>COUNTIFS(BN58:BN$100,"M",$C58:$C$100,$E57)+COUNTIFS(BN58:BN$100,"M",$D58:$D$100,$F57)</f>
        <v>0</v>
      </c>
      <c r="BQ57" s="24" t="str">
        <f t="shared" si="14"/>
        <v>M3_C2_Dom_M</v>
      </c>
      <c r="BR57" s="25">
        <f ca="1">VLOOKUP(BQ57,ConfTable2Plain!$A:$B,2,FALSE)</f>
        <v>0</v>
      </c>
      <c r="BS57" s="3">
        <f>COUNTIFS(BN58:BN$100,"P",$C58:$C$100,$E57)+COUNTIFS(BN58:BN$100,"P",$D58:$D$100,$F57)</f>
        <v>0</v>
      </c>
      <c r="BT57" s="24" t="str">
        <f t="shared" si="15"/>
        <v>M3_C2_Dom_P</v>
      </c>
      <c r="BU57" s="29">
        <f ca="1">VLOOKUP(BT57,ConfTable2Plain!$A:$B,2,FALSE)</f>
        <v>0</v>
      </c>
    </row>
    <row r="58" spans="2:86" hidden="1" x14ac:dyDescent="0.2">
      <c r="B58" s="61" t="s">
        <v>50</v>
      </c>
      <c r="C58" s="42" t="str">
        <f t="shared" si="134"/>
        <v>M3</v>
      </c>
      <c r="D58" s="29" t="str">
        <f t="shared" si="135"/>
        <v>C2</v>
      </c>
      <c r="E58" s="2"/>
      <c r="F58" s="3"/>
      <c r="G58" s="3" t="s">
        <v>4</v>
      </c>
      <c r="H58" s="2">
        <f t="shared" ca="1" si="136"/>
        <v>0</v>
      </c>
      <c r="I58" s="3">
        <f t="shared" ca="1" si="137"/>
        <v>0</v>
      </c>
      <c r="J58" s="3">
        <f t="shared" ca="1" si="138"/>
        <v>0</v>
      </c>
      <c r="K58" s="4"/>
      <c r="L58" s="24">
        <f t="shared" ca="1" si="17"/>
        <v>0</v>
      </c>
      <c r="M58" s="3">
        <f t="shared" ca="1" si="0"/>
        <v>0</v>
      </c>
      <c r="N58" s="17">
        <f t="shared" ca="1" si="1"/>
        <v>0</v>
      </c>
      <c r="O58" s="3"/>
      <c r="P58" s="3"/>
      <c r="Q58" s="4"/>
      <c r="R58" s="155"/>
      <c r="S58" s="156"/>
      <c r="T58" s="3">
        <f>COUNTIFS(R59:R$100,"M",$C59:$C$100,$E58)+COUNTIFS(R59:R$100,"M",$D59:$D$100,$F58)</f>
        <v>0</v>
      </c>
      <c r="U58" s="24" t="str">
        <f t="shared" si="20"/>
        <v>M3_C2_Lun_M</v>
      </c>
      <c r="V58" s="25">
        <f ca="1">VLOOKUP(U58,ConfTable2Plain!$A:$B,2,FALSE)</f>
        <v>0</v>
      </c>
      <c r="W58" s="3">
        <f>COUNTIFS(R59:R$100,"P",$C59:$C$100,$E58)+COUNTIFS(R59:R$100,"P",$D59:$D$100,$F58)</f>
        <v>0</v>
      </c>
      <c r="X58" s="24" t="str">
        <f t="shared" si="21"/>
        <v>M3_C2_Lun_P</v>
      </c>
      <c r="Y58" s="29">
        <f ca="1">VLOOKUP(X58,ConfTable2Plain!$A:$B,2,FALSE)</f>
        <v>0</v>
      </c>
      <c r="Z58" s="155"/>
      <c r="AA58" s="156"/>
      <c r="AB58" s="3">
        <f>COUNTIFS(Z59:Z$100,"M",$C59:$C$100,$E58)+COUNTIFS(Z59:Z$100,"M",$D59:$D$100,$F58)</f>
        <v>0</v>
      </c>
      <c r="AC58" s="24" t="str">
        <f t="shared" si="4"/>
        <v>M3_C2_Mar_M</v>
      </c>
      <c r="AD58" s="25">
        <f ca="1">VLOOKUP(AC58,ConfTable2Plain!$A:$B,2,FALSE)</f>
        <v>0</v>
      </c>
      <c r="AE58" s="3">
        <f>COUNTIFS(Z59:Z$100,"P",$C59:$C$100,$E58)+COUNTIFS(Z59:Z$100,"P",$D59:$D$100,$F58)</f>
        <v>0</v>
      </c>
      <c r="AF58" s="24" t="str">
        <f t="shared" si="5"/>
        <v>M3_C2_Mar_P</v>
      </c>
      <c r="AG58" s="29">
        <f ca="1">VLOOKUP(AF58,ConfTable2Plain!$A:$B,2,FALSE)</f>
        <v>0</v>
      </c>
      <c r="AH58" s="155"/>
      <c r="AI58" s="156"/>
      <c r="AJ58" s="3">
        <f>COUNTIFS(AH59:AH$100,"M",$C59:$C$100,$E58)+COUNTIFS(AH59:AH$100,"M",$D59:$D$100,$F58)</f>
        <v>0</v>
      </c>
      <c r="AK58" s="24" t="str">
        <f t="shared" si="6"/>
        <v>M3_C2_Mer_M</v>
      </c>
      <c r="AL58" s="25">
        <f ca="1">VLOOKUP(AK58,ConfTable2Plain!$A:$B,2,FALSE)</f>
        <v>0</v>
      </c>
      <c r="AM58" s="3">
        <f>COUNTIFS(AH59:AH$100,"P",$C59:$C$100,$E58)+COUNTIFS(AH59:AH$100,"P",$D59:$D$100,$F58)</f>
        <v>0</v>
      </c>
      <c r="AN58" s="24" t="str">
        <f t="shared" si="7"/>
        <v>M3_C2_Mer_P</v>
      </c>
      <c r="AO58" s="29">
        <f ca="1">VLOOKUP(AN58,ConfTable2Plain!$A:$B,2,FALSE)</f>
        <v>0</v>
      </c>
      <c r="AP58" s="155"/>
      <c r="AQ58" s="156"/>
      <c r="AR58" s="3">
        <f>COUNTIFS(AP59:AP$100,"M",$C59:$C$100,$E58)+COUNTIFS(AP59:AP$100,"M",$D59:$D$100,$F58)</f>
        <v>0</v>
      </c>
      <c r="AS58" s="24" t="str">
        <f t="shared" si="8"/>
        <v>M3_C2_Gio_M</v>
      </c>
      <c r="AT58" s="25">
        <f ca="1">VLOOKUP(AS58,ConfTable2Plain!$A:$B,2,FALSE)</f>
        <v>0</v>
      </c>
      <c r="AU58" s="3">
        <f>COUNTIFS(AP59:AP$100,"P",$C59:$C$100,$E58)+COUNTIFS(AP59:AP$100,"P",$D59:$D$100,$F58)</f>
        <v>0</v>
      </c>
      <c r="AV58" s="24" t="str">
        <f t="shared" si="9"/>
        <v>M3_C2_Gio_P</v>
      </c>
      <c r="AW58" s="29">
        <f ca="1">VLOOKUP(AV58,ConfTable2Plain!$A:$B,2,FALSE)</f>
        <v>0</v>
      </c>
      <c r="AX58" s="155"/>
      <c r="AY58" s="156"/>
      <c r="AZ58" s="3">
        <f>COUNTIFS(AX59:AX$100,"M",$C59:$C$100,$E58)+COUNTIFS(AX59:AX$100,"M",$D59:$D$100,$F58)</f>
        <v>0</v>
      </c>
      <c r="BA58" s="24" t="str">
        <f t="shared" si="10"/>
        <v>M3_C2_Ven_M</v>
      </c>
      <c r="BB58" s="25">
        <f ca="1">VLOOKUP(BA58,ConfTable2Plain!$A:$B,2,FALSE)</f>
        <v>0</v>
      </c>
      <c r="BC58" s="3">
        <f>COUNTIFS(AX59:AX$100,"P",$C59:$C$100,$E58)+COUNTIFS(AX59:AX$100,"P",$D59:$D$100,$F58)</f>
        <v>0</v>
      </c>
      <c r="BD58" s="24" t="str">
        <f t="shared" si="11"/>
        <v>M3_C2_Ven_P</v>
      </c>
      <c r="BE58" s="29">
        <f ca="1">VLOOKUP(BD58,ConfTable2Plain!$A:$B,2,FALSE)</f>
        <v>0</v>
      </c>
      <c r="BF58" s="155"/>
      <c r="BG58" s="156"/>
      <c r="BH58" s="3">
        <f>COUNTIFS(BF59:BF$100,"M",$C59:$C$100,$E58)+COUNTIFS(BF59:BF$100,"M",$D59:$D$100,$F58)</f>
        <v>0</v>
      </c>
      <c r="BI58" s="24" t="str">
        <f t="shared" si="12"/>
        <v>M3_C2_Sab_M</v>
      </c>
      <c r="BJ58" s="25">
        <f ca="1">VLOOKUP(BI58,ConfTable2Plain!$A:$B,2,FALSE)</f>
        <v>0</v>
      </c>
      <c r="BK58" s="3">
        <f>COUNTIFS(BF59:BF$100,"P",$C59:$C$100,$E58)+COUNTIFS(BF59:BF$100,"P",$D59:$D$100,$F58)</f>
        <v>0</v>
      </c>
      <c r="BL58" s="24" t="str">
        <f t="shared" si="13"/>
        <v>M3_C2_Sab_P</v>
      </c>
      <c r="BM58" s="29">
        <f ca="1">VLOOKUP(BL58,ConfTable2Plain!$A:$B,2,FALSE)</f>
        <v>0</v>
      </c>
      <c r="BN58" s="155"/>
      <c r="BO58" s="156"/>
      <c r="BP58" s="3">
        <f>COUNTIFS(BN59:BN$100,"M",$C59:$C$100,$E58)+COUNTIFS(BN59:BN$100,"M",$D59:$D$100,$F58)</f>
        <v>0</v>
      </c>
      <c r="BQ58" s="24" t="str">
        <f t="shared" si="14"/>
        <v>M3_C2_Dom_M</v>
      </c>
      <c r="BR58" s="25">
        <f ca="1">VLOOKUP(BQ58,ConfTable2Plain!$A:$B,2,FALSE)</f>
        <v>0</v>
      </c>
      <c r="BS58" s="3">
        <f>COUNTIFS(BN59:BN$100,"P",$C59:$C$100,$E58)+COUNTIFS(BN59:BN$100,"P",$D59:$D$100,$F58)</f>
        <v>0</v>
      </c>
      <c r="BT58" s="24" t="str">
        <f t="shared" si="15"/>
        <v>M3_C2_Dom_P</v>
      </c>
      <c r="BU58" s="29">
        <f ca="1">VLOOKUP(BT58,ConfTable2Plain!$A:$B,2,FALSE)</f>
        <v>0</v>
      </c>
    </row>
    <row r="59" spans="2:86" ht="13.15" hidden="1" thickBot="1" x14ac:dyDescent="0.25">
      <c r="B59" s="62" t="s">
        <v>50</v>
      </c>
      <c r="C59" s="43" t="str">
        <f t="shared" si="16"/>
        <v>M3</v>
      </c>
      <c r="D59" s="31" t="str">
        <f t="shared" si="34"/>
        <v>C2</v>
      </c>
      <c r="E59" s="5"/>
      <c r="F59" s="6"/>
      <c r="G59" s="6" t="s">
        <v>5</v>
      </c>
      <c r="H59" s="5">
        <f t="shared" ca="1" si="35"/>
        <v>0</v>
      </c>
      <c r="I59" s="6">
        <f t="shared" ca="1" si="36"/>
        <v>0</v>
      </c>
      <c r="J59" s="6">
        <f t="shared" ca="1" si="37"/>
        <v>0</v>
      </c>
      <c r="K59" s="7"/>
      <c r="L59" s="30">
        <f t="shared" ca="1" si="17"/>
        <v>0</v>
      </c>
      <c r="M59" s="6">
        <f t="shared" ca="1" si="0"/>
        <v>0</v>
      </c>
      <c r="N59" s="18">
        <f t="shared" ca="1" si="1"/>
        <v>0</v>
      </c>
      <c r="O59" s="6"/>
      <c r="P59" s="6"/>
      <c r="Q59" s="7"/>
      <c r="R59" s="157"/>
      <c r="S59" s="158"/>
      <c r="T59" s="6">
        <f>COUNTIFS(R60:R$100,"M",$C60:$C$100,$E59)+COUNTIFS(R60:R$100,"M",$D60:$D$100,$F59)</f>
        <v>0</v>
      </c>
      <c r="U59" s="30" t="str">
        <f t="shared" si="20"/>
        <v>M3_C2_Lun_M</v>
      </c>
      <c r="V59" s="32">
        <f ca="1">VLOOKUP(U59,ConfTable2Plain!$A:$B,2,FALSE)</f>
        <v>0</v>
      </c>
      <c r="W59" s="6">
        <f>COUNTIFS(R60:R$100,"P",$C60:$C$100,$E59)+COUNTIFS(R60:R$100,"P",$D60:$D$100,$F59)</f>
        <v>0</v>
      </c>
      <c r="X59" s="30" t="str">
        <f t="shared" si="21"/>
        <v>M3_C2_Lun_P</v>
      </c>
      <c r="Y59" s="31">
        <f ca="1">VLOOKUP(X59,ConfTable2Plain!$A:$B,2,FALSE)</f>
        <v>0</v>
      </c>
      <c r="Z59" s="157"/>
      <c r="AA59" s="158"/>
      <c r="AB59" s="6">
        <f>COUNTIFS(Z60:Z$100,"M",$C60:$C$100,$E59)+COUNTIFS(Z60:Z$100,"M",$D60:$D$100,$F59)</f>
        <v>0</v>
      </c>
      <c r="AC59" s="30" t="str">
        <f t="shared" si="4"/>
        <v>M3_C2_Mar_M</v>
      </c>
      <c r="AD59" s="32">
        <f ca="1">VLOOKUP(AC59,ConfTable2Plain!$A:$B,2,FALSE)</f>
        <v>0</v>
      </c>
      <c r="AE59" s="6">
        <f>COUNTIFS(Z60:Z$100,"P",$C60:$C$100,$E59)+COUNTIFS(Z60:Z$100,"P",$D60:$D$100,$F59)</f>
        <v>0</v>
      </c>
      <c r="AF59" s="30" t="str">
        <f t="shared" si="5"/>
        <v>M3_C2_Mar_P</v>
      </c>
      <c r="AG59" s="31">
        <f ca="1">VLOOKUP(AF59,ConfTable2Plain!$A:$B,2,FALSE)</f>
        <v>0</v>
      </c>
      <c r="AH59" s="157"/>
      <c r="AI59" s="158"/>
      <c r="AJ59" s="6">
        <f>COUNTIFS(AH60:AH$100,"M",$C60:$C$100,$E59)+COUNTIFS(AH60:AH$100,"M",$D60:$D$100,$F59)</f>
        <v>0</v>
      </c>
      <c r="AK59" s="30" t="str">
        <f t="shared" si="6"/>
        <v>M3_C2_Mer_M</v>
      </c>
      <c r="AL59" s="32">
        <f ca="1">VLOOKUP(AK59,ConfTable2Plain!$A:$B,2,FALSE)</f>
        <v>0</v>
      </c>
      <c r="AM59" s="6">
        <f>COUNTIFS(AH60:AH$100,"P",$C60:$C$100,$E59)+COUNTIFS(AH60:AH$100,"P",$D60:$D$100,$F59)</f>
        <v>0</v>
      </c>
      <c r="AN59" s="30" t="str">
        <f t="shared" si="7"/>
        <v>M3_C2_Mer_P</v>
      </c>
      <c r="AO59" s="31">
        <f ca="1">VLOOKUP(AN59,ConfTable2Plain!$A:$B,2,FALSE)</f>
        <v>0</v>
      </c>
      <c r="AP59" s="157"/>
      <c r="AQ59" s="158"/>
      <c r="AR59" s="6">
        <f>COUNTIFS(AP60:AP$100,"M",$C60:$C$100,$E59)+COUNTIFS(AP60:AP$100,"M",$D60:$D$100,$F59)</f>
        <v>0</v>
      </c>
      <c r="AS59" s="30" t="str">
        <f t="shared" si="8"/>
        <v>M3_C2_Gio_M</v>
      </c>
      <c r="AT59" s="32">
        <f ca="1">VLOOKUP(AS59,ConfTable2Plain!$A:$B,2,FALSE)</f>
        <v>0</v>
      </c>
      <c r="AU59" s="6">
        <f>COUNTIFS(AP60:AP$100,"P",$C60:$C$100,$E59)+COUNTIFS(AP60:AP$100,"P",$D60:$D$100,$F59)</f>
        <v>0</v>
      </c>
      <c r="AV59" s="30" t="str">
        <f t="shared" si="9"/>
        <v>M3_C2_Gio_P</v>
      </c>
      <c r="AW59" s="31">
        <f ca="1">VLOOKUP(AV59,ConfTable2Plain!$A:$B,2,FALSE)</f>
        <v>0</v>
      </c>
      <c r="AX59" s="157"/>
      <c r="AY59" s="158"/>
      <c r="AZ59" s="6">
        <f>COUNTIFS(AX60:AX$100,"M",$C60:$C$100,$E59)+COUNTIFS(AX60:AX$100,"M",$D60:$D$100,$F59)</f>
        <v>0</v>
      </c>
      <c r="BA59" s="30" t="str">
        <f t="shared" si="10"/>
        <v>M3_C2_Ven_M</v>
      </c>
      <c r="BB59" s="32">
        <f ca="1">VLOOKUP(BA59,ConfTable2Plain!$A:$B,2,FALSE)</f>
        <v>0</v>
      </c>
      <c r="BC59" s="6">
        <f>COUNTIFS(AX60:AX$100,"P",$C60:$C$100,$E59)+COUNTIFS(AX60:AX$100,"P",$D60:$D$100,$F59)</f>
        <v>0</v>
      </c>
      <c r="BD59" s="30" t="str">
        <f t="shared" si="11"/>
        <v>M3_C2_Ven_P</v>
      </c>
      <c r="BE59" s="31">
        <f ca="1">VLOOKUP(BD59,ConfTable2Plain!$A:$B,2,FALSE)</f>
        <v>0</v>
      </c>
      <c r="BF59" s="157"/>
      <c r="BG59" s="158"/>
      <c r="BH59" s="6">
        <f>COUNTIFS(BF60:BF$100,"M",$C60:$C$100,$E59)+COUNTIFS(BF60:BF$100,"M",$D60:$D$100,$F59)</f>
        <v>0</v>
      </c>
      <c r="BI59" s="30" t="str">
        <f t="shared" si="12"/>
        <v>M3_C2_Sab_M</v>
      </c>
      <c r="BJ59" s="32">
        <f ca="1">VLOOKUP(BI59,ConfTable2Plain!$A:$B,2,FALSE)</f>
        <v>0</v>
      </c>
      <c r="BK59" s="6">
        <f>COUNTIFS(BF60:BF$100,"P",$C60:$C$100,$E59)+COUNTIFS(BF60:BF$100,"P",$D60:$D$100,$F59)</f>
        <v>0</v>
      </c>
      <c r="BL59" s="30" t="str">
        <f t="shared" si="13"/>
        <v>M3_C2_Sab_P</v>
      </c>
      <c r="BM59" s="31">
        <f ca="1">VLOOKUP(BL59,ConfTable2Plain!$A:$B,2,FALSE)</f>
        <v>0</v>
      </c>
      <c r="BN59" s="157"/>
      <c r="BO59" s="158"/>
      <c r="BP59" s="6">
        <f>COUNTIFS(BN60:BN$100,"M",$C60:$C$100,$E59)+COUNTIFS(BN60:BN$100,"M",$D60:$D$100,$F59)</f>
        <v>0</v>
      </c>
      <c r="BQ59" s="30" t="str">
        <f t="shared" si="14"/>
        <v>M3_C2_Dom_M</v>
      </c>
      <c r="BR59" s="32">
        <f ca="1">VLOOKUP(BQ59,ConfTable2Plain!$A:$B,2,FALSE)</f>
        <v>0</v>
      </c>
      <c r="BS59" s="6">
        <f>COUNTIFS(BN60:BN$100,"P",$C60:$C$100,$E59)+COUNTIFS(BN60:BN$100,"P",$D60:$D$100,$F59)</f>
        <v>0</v>
      </c>
      <c r="BT59" s="30" t="str">
        <f t="shared" si="15"/>
        <v>M3_C2_Dom_P</v>
      </c>
      <c r="BU59" s="31">
        <f ca="1">VLOOKUP(BT59,ConfTable2Plain!$A:$B,2,FALSE)</f>
        <v>0</v>
      </c>
    </row>
    <row r="60" spans="2:86" x14ac:dyDescent="0.2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179"/>
      <c r="S60" s="179"/>
      <c r="T60" s="20"/>
      <c r="U60" s="20"/>
      <c r="Z60" s="22"/>
      <c r="AA60" s="22"/>
      <c r="AB60" s="21"/>
      <c r="AC60" s="21"/>
      <c r="AJ60" s="21"/>
      <c r="AK60" s="21"/>
      <c r="AR60" s="21"/>
      <c r="AS60" s="21"/>
      <c r="AZ60" s="21"/>
      <c r="BA60" s="21"/>
      <c r="BH60" s="21"/>
      <c r="BI60" s="21"/>
      <c r="BP60" s="21"/>
      <c r="BQ60" s="21"/>
    </row>
    <row r="63" spans="2:86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2:86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</sheetData>
  <autoFilter ref="B1:BU59" xr:uid="{B050D809-9E3F-460B-8C4F-48023798E1B3}">
    <filterColumn colId="0">
      <filters blank="1">
        <filter val="Incl"/>
        <filter val="x"/>
      </filters>
    </filterColumn>
    <filterColumn colId="14" showButton="0"/>
  </autoFilter>
  <mergeCells count="310">
    <mergeCell ref="P2:P3"/>
    <mergeCell ref="R60:S60"/>
    <mergeCell ref="O5:Q5"/>
    <mergeCell ref="L5:N5"/>
    <mergeCell ref="T5:V5"/>
    <mergeCell ref="W5:Y5"/>
    <mergeCell ref="AB5:AD5"/>
    <mergeCell ref="AE5:AG5"/>
    <mergeCell ref="Z5:AA5"/>
    <mergeCell ref="C5:C6"/>
    <mergeCell ref="D5:D6"/>
    <mergeCell ref="AH5:AI5"/>
    <mergeCell ref="AJ5:AL5"/>
    <mergeCell ref="R25:S25"/>
    <mergeCell ref="R26:S26"/>
    <mergeCell ref="R27:S27"/>
    <mergeCell ref="Z25:AA25"/>
    <mergeCell ref="Z26:AA26"/>
    <mergeCell ref="Z27:AA27"/>
    <mergeCell ref="Z24:AA24"/>
    <mergeCell ref="H5:K5"/>
    <mergeCell ref="R12:S12"/>
    <mergeCell ref="R14:S14"/>
    <mergeCell ref="R15:S15"/>
    <mergeCell ref="R16:S16"/>
    <mergeCell ref="R17:S17"/>
    <mergeCell ref="R5:S5"/>
    <mergeCell ref="R19:S19"/>
    <mergeCell ref="R20:S20"/>
    <mergeCell ref="R21:S21"/>
    <mergeCell ref="R22:S22"/>
    <mergeCell ref="R24:S24"/>
    <mergeCell ref="BP5:BR5"/>
    <mergeCell ref="BS5:BU5"/>
    <mergeCell ref="R9:S9"/>
    <mergeCell ref="R10:S10"/>
    <mergeCell ref="R11:S11"/>
    <mergeCell ref="BN9:BO9"/>
    <mergeCell ref="BN10:BO10"/>
    <mergeCell ref="BN11:BO11"/>
    <mergeCell ref="BC5:BE5"/>
    <mergeCell ref="BF5:BG5"/>
    <mergeCell ref="BH5:BJ5"/>
    <mergeCell ref="BK5:BM5"/>
    <mergeCell ref="BN5:BO5"/>
    <mergeCell ref="AP5:AQ5"/>
    <mergeCell ref="AR5:AT5"/>
    <mergeCell ref="AU5:AW5"/>
    <mergeCell ref="AX5:AY5"/>
    <mergeCell ref="AZ5:BB5"/>
    <mergeCell ref="AM5:AO5"/>
    <mergeCell ref="R46:S46"/>
    <mergeCell ref="R47:S47"/>
    <mergeCell ref="R36:S36"/>
    <mergeCell ref="R37:S37"/>
    <mergeCell ref="R38:S38"/>
    <mergeCell ref="R40:S40"/>
    <mergeCell ref="R41:S41"/>
    <mergeCell ref="R30:S30"/>
    <mergeCell ref="R31:S31"/>
    <mergeCell ref="R32:S32"/>
    <mergeCell ref="R33:S33"/>
    <mergeCell ref="R35:S35"/>
    <mergeCell ref="R56:S56"/>
    <mergeCell ref="R57:S57"/>
    <mergeCell ref="R58:S58"/>
    <mergeCell ref="R59:S59"/>
    <mergeCell ref="Z9:AA9"/>
    <mergeCell ref="Z10:AA10"/>
    <mergeCell ref="Z11:AA11"/>
    <mergeCell ref="Z12:AA12"/>
    <mergeCell ref="Z14:AA14"/>
    <mergeCell ref="Z15:AA15"/>
    <mergeCell ref="Z16:AA16"/>
    <mergeCell ref="Z17:AA17"/>
    <mergeCell ref="Z19:AA19"/>
    <mergeCell ref="Z20:AA20"/>
    <mergeCell ref="Z21:AA21"/>
    <mergeCell ref="Z22:AA22"/>
    <mergeCell ref="R48:S48"/>
    <mergeCell ref="R51:S51"/>
    <mergeCell ref="R52:S52"/>
    <mergeCell ref="R53:S53"/>
    <mergeCell ref="R54:S54"/>
    <mergeCell ref="R42:S42"/>
    <mergeCell ref="R43:S43"/>
    <mergeCell ref="R45:S45"/>
    <mergeCell ref="AH20:AI20"/>
    <mergeCell ref="AH21:AI21"/>
    <mergeCell ref="AH22:AI22"/>
    <mergeCell ref="Z48:AA48"/>
    <mergeCell ref="Z51:AA51"/>
    <mergeCell ref="Z52:AA52"/>
    <mergeCell ref="Z53:AA53"/>
    <mergeCell ref="Z54:AA54"/>
    <mergeCell ref="Z42:AA42"/>
    <mergeCell ref="Z43:AA43"/>
    <mergeCell ref="Z45:AA45"/>
    <mergeCell ref="Z46:AA46"/>
    <mergeCell ref="Z47:AA47"/>
    <mergeCell ref="Z36:AA36"/>
    <mergeCell ref="Z37:AA37"/>
    <mergeCell ref="Z38:AA38"/>
    <mergeCell ref="Z40:AA40"/>
    <mergeCell ref="Z41:AA41"/>
    <mergeCell ref="Z30:AA30"/>
    <mergeCell ref="Z31:AA31"/>
    <mergeCell ref="Z32:AA32"/>
    <mergeCell ref="Z33:AA33"/>
    <mergeCell ref="Z35:AA35"/>
    <mergeCell ref="AH9:AI9"/>
    <mergeCell ref="AH10:AI10"/>
    <mergeCell ref="AH11:AI11"/>
    <mergeCell ref="AH12:AI12"/>
    <mergeCell ref="AH14:AI14"/>
    <mergeCell ref="AH15:AI15"/>
    <mergeCell ref="AH16:AI16"/>
    <mergeCell ref="AH17:AI17"/>
    <mergeCell ref="AH19:AI19"/>
    <mergeCell ref="AH24:AI24"/>
    <mergeCell ref="AH25:AI25"/>
    <mergeCell ref="AH26:AI26"/>
    <mergeCell ref="AH27:AI27"/>
    <mergeCell ref="AH30:AI30"/>
    <mergeCell ref="Z56:AA56"/>
    <mergeCell ref="Z57:AA57"/>
    <mergeCell ref="Z58:AA58"/>
    <mergeCell ref="Z59:AA59"/>
    <mergeCell ref="AH47:AI47"/>
    <mergeCell ref="AH48:AI48"/>
    <mergeCell ref="AH37:AI37"/>
    <mergeCell ref="AH38:AI38"/>
    <mergeCell ref="AH40:AI40"/>
    <mergeCell ref="AH41:AI41"/>
    <mergeCell ref="AH42:AI42"/>
    <mergeCell ref="AH31:AI31"/>
    <mergeCell ref="AH32:AI32"/>
    <mergeCell ref="AH33:AI33"/>
    <mergeCell ref="AH35:AI35"/>
    <mergeCell ref="AH36:AI36"/>
    <mergeCell ref="AH57:AI57"/>
    <mergeCell ref="AH58:AI58"/>
    <mergeCell ref="AH59:AI59"/>
    <mergeCell ref="AP9:AQ9"/>
    <mergeCell ref="AP10:AQ10"/>
    <mergeCell ref="AP11:AQ11"/>
    <mergeCell ref="AP12:AQ12"/>
    <mergeCell ref="AP14:AQ14"/>
    <mergeCell ref="AP15:AQ15"/>
    <mergeCell ref="AP16:AQ16"/>
    <mergeCell ref="AP17:AQ17"/>
    <mergeCell ref="AP19:AQ19"/>
    <mergeCell ref="AP20:AQ20"/>
    <mergeCell ref="AP21:AQ21"/>
    <mergeCell ref="AP22:AQ22"/>
    <mergeCell ref="AP24:AQ24"/>
    <mergeCell ref="AH51:AI51"/>
    <mergeCell ref="AH52:AI52"/>
    <mergeCell ref="AH53:AI53"/>
    <mergeCell ref="AH54:AI54"/>
    <mergeCell ref="AH56:AI56"/>
    <mergeCell ref="AH43:AI43"/>
    <mergeCell ref="AH45:AI45"/>
    <mergeCell ref="AH46:AI46"/>
    <mergeCell ref="AP32:AQ32"/>
    <mergeCell ref="AP33:AQ33"/>
    <mergeCell ref="AP35:AQ35"/>
    <mergeCell ref="AP36:AQ36"/>
    <mergeCell ref="AP37:AQ37"/>
    <mergeCell ref="AP25:AQ25"/>
    <mergeCell ref="AP26:AQ26"/>
    <mergeCell ref="AP27:AQ27"/>
    <mergeCell ref="AP30:AQ30"/>
    <mergeCell ref="AP31:AQ31"/>
    <mergeCell ref="AP56:AQ56"/>
    <mergeCell ref="AP57:AQ57"/>
    <mergeCell ref="AP45:AQ45"/>
    <mergeCell ref="AP46:AQ46"/>
    <mergeCell ref="AP47:AQ47"/>
    <mergeCell ref="AP48:AQ48"/>
    <mergeCell ref="AP51:AQ51"/>
    <mergeCell ref="AP38:AQ38"/>
    <mergeCell ref="AP40:AQ40"/>
    <mergeCell ref="AP41:AQ41"/>
    <mergeCell ref="AP42:AQ42"/>
    <mergeCell ref="AP43:AQ43"/>
    <mergeCell ref="AX26:AY26"/>
    <mergeCell ref="AX27:AY27"/>
    <mergeCell ref="AX30:AY30"/>
    <mergeCell ref="AX31:AY31"/>
    <mergeCell ref="AX32:AY32"/>
    <mergeCell ref="AP58:AQ58"/>
    <mergeCell ref="AP59:AQ59"/>
    <mergeCell ref="AX9:AY9"/>
    <mergeCell ref="AX10:AY10"/>
    <mergeCell ref="AX11:AY11"/>
    <mergeCell ref="AX12:AY12"/>
    <mergeCell ref="AX14:AY14"/>
    <mergeCell ref="AX15:AY15"/>
    <mergeCell ref="AX16:AY16"/>
    <mergeCell ref="AX17:AY17"/>
    <mergeCell ref="AX19:AY19"/>
    <mergeCell ref="AX20:AY20"/>
    <mergeCell ref="AX21:AY21"/>
    <mergeCell ref="AX22:AY22"/>
    <mergeCell ref="AX24:AY24"/>
    <mergeCell ref="AX25:AY25"/>
    <mergeCell ref="AP52:AQ52"/>
    <mergeCell ref="AP53:AQ53"/>
    <mergeCell ref="AP54:AQ54"/>
    <mergeCell ref="AX51:AY51"/>
    <mergeCell ref="AX52:AY52"/>
    <mergeCell ref="AX40:AY40"/>
    <mergeCell ref="AX41:AY41"/>
    <mergeCell ref="AX42:AY42"/>
    <mergeCell ref="AX43:AY43"/>
    <mergeCell ref="AX45:AY45"/>
    <mergeCell ref="AX33:AY33"/>
    <mergeCell ref="AX35:AY35"/>
    <mergeCell ref="AX36:AY36"/>
    <mergeCell ref="AX37:AY37"/>
    <mergeCell ref="AX38:AY38"/>
    <mergeCell ref="AX59:AY59"/>
    <mergeCell ref="BF9:BG9"/>
    <mergeCell ref="BF10:BG10"/>
    <mergeCell ref="BF11:BG11"/>
    <mergeCell ref="BF12:BG12"/>
    <mergeCell ref="BF14:BG14"/>
    <mergeCell ref="BF15:BG15"/>
    <mergeCell ref="BF16:BG16"/>
    <mergeCell ref="BF17:BG17"/>
    <mergeCell ref="BF19:BG19"/>
    <mergeCell ref="BF20:BG20"/>
    <mergeCell ref="BF21:BG21"/>
    <mergeCell ref="BF22:BG22"/>
    <mergeCell ref="BF24:BG24"/>
    <mergeCell ref="BF25:BG25"/>
    <mergeCell ref="BF26:BG26"/>
    <mergeCell ref="AX53:AY53"/>
    <mergeCell ref="AX54:AY54"/>
    <mergeCell ref="AX56:AY56"/>
    <mergeCell ref="AX57:AY57"/>
    <mergeCell ref="AX58:AY58"/>
    <mergeCell ref="AX46:AY46"/>
    <mergeCell ref="AX47:AY47"/>
    <mergeCell ref="AX48:AY48"/>
    <mergeCell ref="BF59:BG59"/>
    <mergeCell ref="BF47:BG47"/>
    <mergeCell ref="BF48:BG48"/>
    <mergeCell ref="BF51:BG51"/>
    <mergeCell ref="BF52:BG52"/>
    <mergeCell ref="BF53:BG53"/>
    <mergeCell ref="BF41:BG41"/>
    <mergeCell ref="BF42:BG42"/>
    <mergeCell ref="BF43:BG43"/>
    <mergeCell ref="BF45:BG45"/>
    <mergeCell ref="BF46:BG46"/>
    <mergeCell ref="BN12:BO12"/>
    <mergeCell ref="BN14:BO14"/>
    <mergeCell ref="BN15:BO15"/>
    <mergeCell ref="BN16:BO16"/>
    <mergeCell ref="BN17:BO17"/>
    <mergeCell ref="BF54:BG54"/>
    <mergeCell ref="BF56:BG56"/>
    <mergeCell ref="BF57:BG57"/>
    <mergeCell ref="BF58:BG58"/>
    <mergeCell ref="BF35:BG35"/>
    <mergeCell ref="BF36:BG36"/>
    <mergeCell ref="BF37:BG37"/>
    <mergeCell ref="BF38:BG38"/>
    <mergeCell ref="BF40:BG40"/>
    <mergeCell ref="BF27:BG27"/>
    <mergeCell ref="BF30:BG30"/>
    <mergeCell ref="BF31:BG31"/>
    <mergeCell ref="BF32:BG32"/>
    <mergeCell ref="BF33:BG33"/>
    <mergeCell ref="BN25:BO25"/>
    <mergeCell ref="BN26:BO26"/>
    <mergeCell ref="BN27:BO27"/>
    <mergeCell ref="BN30:BO30"/>
    <mergeCell ref="BN31:BO31"/>
    <mergeCell ref="BN19:BO19"/>
    <mergeCell ref="BN20:BO20"/>
    <mergeCell ref="BN21:BO21"/>
    <mergeCell ref="BN22:BO22"/>
    <mergeCell ref="BN24:BO24"/>
    <mergeCell ref="BW5:CH52"/>
    <mergeCell ref="BN58:BO58"/>
    <mergeCell ref="BN59:BO59"/>
    <mergeCell ref="P1:Q1"/>
    <mergeCell ref="BN52:BO52"/>
    <mergeCell ref="BN53:BO53"/>
    <mergeCell ref="BN54:BO54"/>
    <mergeCell ref="BN56:BO56"/>
    <mergeCell ref="BN57:BO57"/>
    <mergeCell ref="BN45:BO45"/>
    <mergeCell ref="BN46:BO46"/>
    <mergeCell ref="BN47:BO47"/>
    <mergeCell ref="BN48:BO48"/>
    <mergeCell ref="BN51:BO51"/>
    <mergeCell ref="BN38:BO38"/>
    <mergeCell ref="BN40:BO40"/>
    <mergeCell ref="BN41:BO41"/>
    <mergeCell ref="BN42:BO42"/>
    <mergeCell ref="BN43:BO43"/>
    <mergeCell ref="BN32:BO32"/>
    <mergeCell ref="BN33:BO33"/>
    <mergeCell ref="BN35:BO35"/>
    <mergeCell ref="BN36:BO36"/>
    <mergeCell ref="BN37:BO37"/>
  </mergeCells>
  <conditionalFormatting sqref="A1:P1 R1:AA1 AH1:AI1048576 AP1:AQ1048576 AX1:AY1048576 BF1:BG1048576 BN1:BO1048576 BV1:XFD4 A2:AA6 A9:AA1048576 A8:G8 A7:H7 R7:AA8 L7:O7 L8:N8 BV53:XFD1048576 BV5:BW5 BV6:BV52 CI5:XFD52">
    <cfRule type="endsWith" dxfId="59" priority="90" operator="endsWith" text="_E">
      <formula>RIGHT(A1,LEN("_E"))="_E"</formula>
    </cfRule>
  </conditionalFormatting>
  <conditionalFormatting sqref="R2:S2">
    <cfRule type="endsWith" dxfId="58" priority="71" operator="endsWith" text="_E">
      <formula>RIGHT(R2,LEN("_E"))="_E"</formula>
    </cfRule>
  </conditionalFormatting>
  <conditionalFormatting sqref="M10:N11 M13:N16 M18:N21 M28:N28 M48:N59">
    <cfRule type="endsWith" dxfId="57" priority="69" operator="endsWith" text="_E">
      <formula>RIGHT(M10,LEN("_E"))="_E"</formula>
    </cfRule>
  </conditionalFormatting>
  <conditionalFormatting sqref="H6:K6">
    <cfRule type="endsWith" dxfId="56" priority="68" operator="endsWith" text="_E">
      <formula>RIGHT(H6,LEN("_E"))="_E"</formula>
    </cfRule>
  </conditionalFormatting>
  <conditionalFormatting sqref="C12:Q12">
    <cfRule type="endsWith" dxfId="55" priority="67" operator="endsWith" text="_E">
      <formula>RIGHT(C12,LEN("_E"))="_E"</formula>
    </cfRule>
  </conditionalFormatting>
  <conditionalFormatting sqref="M12:N12">
    <cfRule type="endsWith" dxfId="54" priority="65" operator="endsWith" text="_E">
      <formula>RIGHT(M12,LEN("_E"))="_E"</formula>
    </cfRule>
  </conditionalFormatting>
  <conditionalFormatting sqref="C17:Q17">
    <cfRule type="endsWith" dxfId="53" priority="64" operator="endsWith" text="_E">
      <formula>RIGHT(C17,LEN("_E"))="_E"</formula>
    </cfRule>
  </conditionalFormatting>
  <conditionalFormatting sqref="G27">
    <cfRule type="endsWith" dxfId="52" priority="57" operator="endsWith" text="_E">
      <formula>RIGHT(G27,LEN("_E"))="_E"</formula>
    </cfRule>
  </conditionalFormatting>
  <conditionalFormatting sqref="M17:N17">
    <cfRule type="endsWith" dxfId="51" priority="62" operator="endsWith" text="_E">
      <formula>RIGHT(M17,LEN("_E"))="_E"</formula>
    </cfRule>
  </conditionalFormatting>
  <conditionalFormatting sqref="C22:Q23 C24:F27 H24:Q27">
    <cfRule type="endsWith" dxfId="50" priority="61" operator="endsWith" text="_E">
      <formula>RIGHT(C22,LEN("_E"))="_E"</formula>
    </cfRule>
  </conditionalFormatting>
  <conditionalFormatting sqref="M29:N47">
    <cfRule type="endsWith" dxfId="49" priority="54" operator="endsWith" text="_E">
      <formula>RIGHT(M29,LEN("_E"))="_E"</formula>
    </cfRule>
  </conditionalFormatting>
  <conditionalFormatting sqref="M22:N27">
    <cfRule type="endsWith" dxfId="48" priority="59" operator="endsWith" text="_E">
      <formula>RIGHT(M22,LEN("_E"))="_E"</formula>
    </cfRule>
  </conditionalFormatting>
  <conditionalFormatting sqref="G24:G26">
    <cfRule type="endsWith" dxfId="47" priority="58" operator="endsWith" text="_E">
      <formula>RIGHT(G24,LEN("_E"))="_E"</formula>
    </cfRule>
  </conditionalFormatting>
  <conditionalFormatting sqref="C29:D47 H29:Q47 BV29:BV47 CI29:XFD47">
    <cfRule type="endsWith" dxfId="46" priority="56" operator="endsWith" text="_E">
      <formula>RIGHT(C29,LEN("_E"))="_E"</formula>
    </cfRule>
  </conditionalFormatting>
  <conditionalFormatting sqref="G45:G47">
    <cfRule type="endsWith" dxfId="45" priority="49" operator="endsWith" text="_E">
      <formula>RIGHT(G45,LEN("_E"))="_E"</formula>
    </cfRule>
  </conditionalFormatting>
  <conditionalFormatting sqref="E29:G32 E34:G37 E39:G42">
    <cfRule type="endsWith" dxfId="44" priority="53" operator="endsWith" text="_E">
      <formula>RIGHT(E29,LEN("_E"))="_E"</formula>
    </cfRule>
  </conditionalFormatting>
  <conditionalFormatting sqref="E33:G33">
    <cfRule type="endsWith" dxfId="43" priority="52" operator="endsWith" text="_E">
      <formula>RIGHT(E33,LEN("_E"))="_E"</formula>
    </cfRule>
  </conditionalFormatting>
  <conditionalFormatting sqref="E38:G38">
    <cfRule type="endsWith" dxfId="42" priority="51" operator="endsWith" text="_E">
      <formula>RIGHT(E38,LEN("_E"))="_E"</formula>
    </cfRule>
  </conditionalFormatting>
  <conditionalFormatting sqref="E43:G44 E45:F48">
    <cfRule type="endsWith" dxfId="41" priority="50" operator="endsWith" text="_E">
      <formula>RIGHT(E43,LEN("_E"))="_E"</formula>
    </cfRule>
  </conditionalFormatting>
  <conditionalFormatting sqref="G48">
    <cfRule type="endsWith" dxfId="40" priority="48" operator="endsWith" text="_E">
      <formula>RIGHT(G48,LEN("_E"))="_E"</formula>
    </cfRule>
  </conditionalFormatting>
  <conditionalFormatting sqref="G51:G53">
    <cfRule type="endsWith" dxfId="39" priority="47" operator="endsWith" text="_E">
      <formula>RIGHT(G51,LEN("_E"))="_E"</formula>
    </cfRule>
  </conditionalFormatting>
  <conditionalFormatting sqref="G54">
    <cfRule type="endsWith" dxfId="38" priority="46" operator="endsWith" text="_E">
      <formula>RIGHT(G54,LEN("_E"))="_E"</formula>
    </cfRule>
  </conditionalFormatting>
  <conditionalFormatting sqref="Z5:AA5">
    <cfRule type="endsWith" dxfId="37" priority="45" operator="endsWith" text="_E">
      <formula>RIGHT(Z5,LEN("_E"))="_E"</formula>
    </cfRule>
  </conditionalFormatting>
  <conditionalFormatting sqref="AH5:AI5">
    <cfRule type="endsWith" dxfId="36" priority="44" operator="endsWith" text="_E">
      <formula>RIGHT(AH5,LEN("_E"))="_E"</formula>
    </cfRule>
  </conditionalFormatting>
  <conditionalFormatting sqref="AP5:AQ5">
    <cfRule type="endsWith" dxfId="35" priority="43" operator="endsWith" text="_E">
      <formula>RIGHT(AP5,LEN("_E"))="_E"</formula>
    </cfRule>
  </conditionalFormatting>
  <conditionalFormatting sqref="AX5:AY5">
    <cfRule type="endsWith" dxfId="34" priority="42" operator="endsWith" text="_E">
      <formula>RIGHT(AX5,LEN("_E"))="_E"</formula>
    </cfRule>
  </conditionalFormatting>
  <conditionalFormatting sqref="BF5:BG5">
    <cfRule type="endsWith" dxfId="33" priority="41" operator="endsWith" text="_E">
      <formula>RIGHT(BF5,LEN("_E"))="_E"</formula>
    </cfRule>
  </conditionalFormatting>
  <conditionalFormatting sqref="BN5:BO5">
    <cfRule type="endsWith" dxfId="32" priority="40" operator="endsWith" text="_E">
      <formula>RIGHT(BN5,LEN("_E"))="_E"</formula>
    </cfRule>
  </conditionalFormatting>
  <conditionalFormatting sqref="Z2:AA2">
    <cfRule type="endsWith" dxfId="31" priority="38" operator="endsWith" text="_E">
      <formula>RIGHT(Z2,LEN("_E"))="_E"</formula>
    </cfRule>
  </conditionalFormatting>
  <conditionalFormatting sqref="AH2:AI2">
    <cfRule type="endsWith" dxfId="30" priority="37" operator="endsWith" text="_E">
      <formula>RIGHT(AH2,LEN("_E"))="_E"</formula>
    </cfRule>
  </conditionalFormatting>
  <conditionalFormatting sqref="AP2:AQ2">
    <cfRule type="endsWith" dxfId="29" priority="36" operator="endsWith" text="_E">
      <formula>RIGHT(AP2,LEN("_E"))="_E"</formula>
    </cfRule>
  </conditionalFormatting>
  <conditionalFormatting sqref="AX2:AY2">
    <cfRule type="endsWith" dxfId="28" priority="35" operator="endsWith" text="_E">
      <formula>RIGHT(AX2,LEN("_E"))="_E"</formula>
    </cfRule>
  </conditionalFormatting>
  <conditionalFormatting sqref="BF2:BG2">
    <cfRule type="endsWith" dxfId="27" priority="34" operator="endsWith" text="_E">
      <formula>RIGHT(BF2,LEN("_E"))="_E"</formula>
    </cfRule>
  </conditionalFormatting>
  <conditionalFormatting sqref="BN2:BO2">
    <cfRule type="endsWith" dxfId="26" priority="33" operator="endsWith" text="_E">
      <formula>RIGHT(BN2,LEN("_E"))="_E"</formula>
    </cfRule>
  </conditionalFormatting>
  <conditionalFormatting sqref="R14:R17">
    <cfRule type="endsWith" dxfId="25" priority="26" operator="endsWith" text="_E">
      <formula>RIGHT(R14,LEN("_E"))="_E"</formula>
    </cfRule>
  </conditionalFormatting>
  <conditionalFormatting sqref="R19:R22">
    <cfRule type="endsWith" dxfId="24" priority="25" operator="endsWith" text="_E">
      <formula>RIGHT(R19,LEN("_E"))="_E"</formula>
    </cfRule>
  </conditionalFormatting>
  <conditionalFormatting sqref="Z6:AA8 Z13:AA13 Z9:Z12 Z18:AA18 Z23:AA23 Z28:AA29 Z24:Z27 Z34:AA34 Z30:Z33 Z39:AA39 Z35:Z38 Z44:AA44 Z40:Z43 Z49:AA50 Z45:Z48 Z55:AA55 Z51:Z54 Z56:Z59">
    <cfRule type="endsWith" dxfId="23" priority="24" operator="endsWith" text="_E">
      <formula>RIGHT(Z6,LEN("_E"))="_E"</formula>
    </cfRule>
  </conditionalFormatting>
  <conditionalFormatting sqref="Z14:Z17">
    <cfRule type="endsWith" dxfId="22" priority="23" operator="endsWith" text="_E">
      <formula>RIGHT(Z14,LEN("_E"))="_E"</formula>
    </cfRule>
  </conditionalFormatting>
  <conditionalFormatting sqref="Z19:Z22">
    <cfRule type="endsWith" dxfId="21" priority="22" operator="endsWith" text="_E">
      <formula>RIGHT(Z19,LEN("_E"))="_E"</formula>
    </cfRule>
  </conditionalFormatting>
  <conditionalFormatting sqref="AH6:AI8 AH13:AI13 AH9:AH12 AH18:AI18 AH23:AI23 AH28:AI29 AH24:AH27 AH34:AI34 AH30:AH33 AH39:AI39 AH35:AH38 AH44:AI44 AH40:AH43 AH49:AI50 AH45:AH48 AH55:AI55 AH51:AH54 AH56:AH59">
    <cfRule type="endsWith" dxfId="20" priority="21" operator="endsWith" text="_E">
      <formula>RIGHT(AH6,LEN("_E"))="_E"</formula>
    </cfRule>
  </conditionalFormatting>
  <conditionalFormatting sqref="AH14:AH17">
    <cfRule type="endsWith" dxfId="19" priority="20" operator="endsWith" text="_E">
      <formula>RIGHT(AH14,LEN("_E"))="_E"</formula>
    </cfRule>
  </conditionalFormatting>
  <conditionalFormatting sqref="AH19:AH22">
    <cfRule type="endsWith" dxfId="18" priority="19" operator="endsWith" text="_E">
      <formula>RIGHT(AH19,LEN("_E"))="_E"</formula>
    </cfRule>
  </conditionalFormatting>
  <conditionalFormatting sqref="AP6:AQ8 AP13:AQ13 AP9:AP12 AP18:AQ18 AP23:AQ23 AP28:AQ29 AP24:AP27 AP34:AQ34 AP30:AP33 AP39:AQ39 AP35:AP38 AP44:AQ44 AP40:AP43 AP49:AQ50 AP45:AP48 AP55:AQ55 AP51:AP54 AP56:AP59">
    <cfRule type="endsWith" dxfId="17" priority="18" operator="endsWith" text="_E">
      <formula>RIGHT(AP6,LEN("_E"))="_E"</formula>
    </cfRule>
  </conditionalFormatting>
  <conditionalFormatting sqref="AP14:AP17">
    <cfRule type="endsWith" dxfId="16" priority="17" operator="endsWith" text="_E">
      <formula>RIGHT(AP14,LEN("_E"))="_E"</formula>
    </cfRule>
  </conditionalFormatting>
  <conditionalFormatting sqref="AP19:AP22">
    <cfRule type="endsWith" dxfId="15" priority="16" operator="endsWith" text="_E">
      <formula>RIGHT(AP19,LEN("_E"))="_E"</formula>
    </cfRule>
  </conditionalFormatting>
  <conditionalFormatting sqref="AX6:AY8 AX13:AY13 AX9:AX12 AX18:AY18 AX23:AY23 AX28:AY29 AX24:AX27 AX34:AY34 AX30:AX33 AX39:AY39 AX35:AX38 AX44:AY44 AX40:AX43 AX49:AY50 AX45:AX48 AX55:AY55 AX51:AX54 AX56:AX59">
    <cfRule type="endsWith" dxfId="14" priority="15" operator="endsWith" text="_E">
      <formula>RIGHT(AX6,LEN("_E"))="_E"</formula>
    </cfRule>
  </conditionalFormatting>
  <conditionalFormatting sqref="AX14:AX17">
    <cfRule type="endsWith" dxfId="13" priority="14" operator="endsWith" text="_E">
      <formula>RIGHT(AX14,LEN("_E"))="_E"</formula>
    </cfRule>
  </conditionalFormatting>
  <conditionalFormatting sqref="AX19:AX22">
    <cfRule type="endsWith" dxfId="12" priority="13" operator="endsWith" text="_E">
      <formula>RIGHT(AX19,LEN("_E"))="_E"</formula>
    </cfRule>
  </conditionalFormatting>
  <conditionalFormatting sqref="BF6:BG8 BF13:BG13 BF9:BF12 BF18:BG18 BF23:BG23 BF28:BG29 BF24:BF27 BF34:BG34 BF30:BF33 BF39:BG39 BF35:BF38 BF44:BG44 BF40:BF43 BF49:BG50 BF45:BF48 BF55:BG55 BF51:BF54 BF56:BF59">
    <cfRule type="endsWith" dxfId="11" priority="12" operator="endsWith" text="_E">
      <formula>RIGHT(BF6,LEN("_E"))="_E"</formula>
    </cfRule>
  </conditionalFormatting>
  <conditionalFormatting sqref="BF14:BF17">
    <cfRule type="endsWith" dxfId="10" priority="11" operator="endsWith" text="_E">
      <formula>RIGHT(BF14,LEN("_E"))="_E"</formula>
    </cfRule>
  </conditionalFormatting>
  <conditionalFormatting sqref="BF19:BF22">
    <cfRule type="endsWith" dxfId="9" priority="10" operator="endsWith" text="_E">
      <formula>RIGHT(BF19,LEN("_E"))="_E"</formula>
    </cfRule>
  </conditionalFormatting>
  <conditionalFormatting sqref="BN6:BO8 BN13:BO13 BN9:BN12 BN18:BO18 BN23:BO23 BN28:BO29 BN24:BN27 BN34:BO34 BN30:BN33 BN39:BO39 BN35:BN38 BN44:BO44 BN40:BN43 BN49:BO50 BN45:BN48 BN55:BO55 BN51:BN54 BN56:BN59">
    <cfRule type="endsWith" dxfId="8" priority="9" operator="endsWith" text="_E">
      <formula>RIGHT(BN6,LEN("_E"))="_E"</formula>
    </cfRule>
  </conditionalFormatting>
  <conditionalFormatting sqref="BN14:BN17">
    <cfRule type="endsWith" dxfId="7" priority="8" operator="endsWith" text="_E">
      <formula>RIGHT(BN14,LEN("_E"))="_E"</formula>
    </cfRule>
  </conditionalFormatting>
  <conditionalFormatting sqref="BN19:BN22">
    <cfRule type="endsWith" dxfId="6" priority="7" operator="endsWith" text="_E">
      <formula>RIGHT(BN19,LEN("_E"))="_E"</formula>
    </cfRule>
  </conditionalFormatting>
  <conditionalFormatting sqref="AB1:AG1048576">
    <cfRule type="endsWith" dxfId="5" priority="6" operator="endsWith" text="_E">
      <formula>RIGHT(AB1,LEN("_E"))="_E"</formula>
    </cfRule>
  </conditionalFormatting>
  <conditionalFormatting sqref="AJ1:AO1048576">
    <cfRule type="endsWith" dxfId="4" priority="5" operator="endsWith" text="_E">
      <formula>RIGHT(AJ1,LEN("_E"))="_E"</formula>
    </cfRule>
  </conditionalFormatting>
  <conditionalFormatting sqref="AR1:AW1048576">
    <cfRule type="endsWith" dxfId="3" priority="4" operator="endsWith" text="_E">
      <formula>RIGHT(AR1,LEN("_E"))="_E"</formula>
    </cfRule>
  </conditionalFormatting>
  <conditionalFormatting sqref="AZ1:BE1048576">
    <cfRule type="endsWith" dxfId="2" priority="3" operator="endsWith" text="_E">
      <formula>RIGHT(AZ1,LEN("_E"))="_E"</formula>
    </cfRule>
  </conditionalFormatting>
  <conditionalFormatting sqref="BH1:BM1048576">
    <cfRule type="endsWith" dxfId="1" priority="2" operator="endsWith" text="_E">
      <formula>RIGHT(BH1,LEN("_E"))="_E"</formula>
    </cfRule>
  </conditionalFormatting>
  <conditionalFormatting sqref="BP1:BU1048576">
    <cfRule type="endsWith" dxfId="0" priority="1" operator="endsWith" text="_E">
      <formula>RIGHT(BP1,LEN("_E"))="_E"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7C8A-DF50-4702-AB5E-F71DA6581BD1}">
  <dimension ref="A1:I21"/>
  <sheetViews>
    <sheetView workbookViewId="0">
      <selection activeCell="B14" sqref="B14"/>
    </sheetView>
  </sheetViews>
  <sheetFormatPr defaultRowHeight="12.55" x14ac:dyDescent="0.2"/>
  <cols>
    <col min="1" max="1" width="18.33203125" style="24" customWidth="1"/>
    <col min="2" max="2" width="27.109375" style="24" customWidth="1"/>
    <col min="3" max="9" width="9.77734375" style="24" customWidth="1"/>
    <col min="10" max="16384" width="8.88671875" style="24"/>
  </cols>
  <sheetData>
    <row r="1" spans="1:9" ht="13.8" thickBot="1" x14ac:dyDescent="0.3">
      <c r="A1" s="139" t="s">
        <v>26</v>
      </c>
      <c r="B1" s="140" t="s">
        <v>51</v>
      </c>
      <c r="C1" s="149" t="s">
        <v>16</v>
      </c>
      <c r="D1" s="147" t="s">
        <v>17</v>
      </c>
      <c r="E1" s="147" t="s">
        <v>18</v>
      </c>
      <c r="F1" s="147" t="s">
        <v>19</v>
      </c>
      <c r="G1" s="147" t="s">
        <v>20</v>
      </c>
      <c r="H1" s="147" t="s">
        <v>21</v>
      </c>
      <c r="I1" s="148" t="s">
        <v>22</v>
      </c>
    </row>
    <row r="2" spans="1:9" x14ac:dyDescent="0.2">
      <c r="A2" s="137" t="str">
        <f>Data!D9</f>
        <v>A1</v>
      </c>
      <c r="B2" s="138" t="str">
        <f>Data!G9</f>
        <v>P1</v>
      </c>
      <c r="C2" s="150" t="str">
        <f>IF(Data!R9=0,"",Data!R9)</f>
        <v>M</v>
      </c>
      <c r="D2" s="141" t="str">
        <f>IF(Data!Z9=0,"",Data!Z9)</f>
        <v>M</v>
      </c>
      <c r="E2" s="141" t="str">
        <f>IF(Data!AH9=0,"",Data!AH9)</f>
        <v>M</v>
      </c>
      <c r="F2" s="141" t="str">
        <f>IF(Data!AP9=0,"",Data!AP9)</f>
        <v>M</v>
      </c>
      <c r="G2" s="141" t="str">
        <f>IF(Data!AX9=0,"",Data!AX9)</f>
        <v>M</v>
      </c>
      <c r="H2" s="141" t="str">
        <f>IF(Data!BF9=0,"",Data!BF9)</f>
        <v/>
      </c>
      <c r="I2" s="142" t="str">
        <f>IF(Data!BN9=0,"",Data!BN9)</f>
        <v/>
      </c>
    </row>
    <row r="3" spans="1:9" x14ac:dyDescent="0.2">
      <c r="A3" s="133" t="str">
        <f>Data!D10</f>
        <v>A1</v>
      </c>
      <c r="B3" s="134" t="str">
        <f>Data!G10</f>
        <v>P2</v>
      </c>
      <c r="C3" s="151" t="str">
        <f>IF(Data!R10=0,"",Data!R10)</f>
        <v>P</v>
      </c>
      <c r="D3" s="143" t="str">
        <f>IF(Data!Z10=0,"",Data!Z10)</f>
        <v>P</v>
      </c>
      <c r="E3" s="143" t="str">
        <f>IF(Data!AH10=0,"",Data!AH10)</f>
        <v>P</v>
      </c>
      <c r="F3" s="143" t="str">
        <f>IF(Data!AP10=0,"",Data!AP10)</f>
        <v>P</v>
      </c>
      <c r="G3" s="143" t="str">
        <f>IF(Data!AX10=0,"",Data!AX10)</f>
        <v/>
      </c>
      <c r="H3" s="143" t="str">
        <f>IF(Data!BF10=0,"",Data!BF10)</f>
        <v/>
      </c>
      <c r="I3" s="144" t="str">
        <f>IF(Data!BN10=0,"",Data!BN10)</f>
        <v/>
      </c>
    </row>
    <row r="4" spans="1:9" ht="13.15" thickBot="1" x14ac:dyDescent="0.25">
      <c r="A4" s="135" t="str">
        <f>Data!D11</f>
        <v>A1</v>
      </c>
      <c r="B4" s="136" t="str">
        <f>Data!G11</f>
        <v>P3</v>
      </c>
      <c r="C4" s="152" t="str">
        <f>IF(Data!R11=0,"",Data!R11)</f>
        <v>M</v>
      </c>
      <c r="D4" s="145" t="str">
        <f>IF(Data!Z11=0,"",Data!Z11)</f>
        <v>M</v>
      </c>
      <c r="E4" s="145" t="str">
        <f>IF(Data!AH11=0,"",Data!AH11)</f>
        <v>M</v>
      </c>
      <c r="F4" s="145" t="str">
        <f>IF(Data!AP11=0,"",Data!AP11)</f>
        <v/>
      </c>
      <c r="G4" s="145" t="str">
        <f>IF(Data!AX11=0,"",Data!AX11)</f>
        <v/>
      </c>
      <c r="H4" s="145" t="str">
        <f>IF(Data!BF11=0,"",Data!BF11)</f>
        <v>M</v>
      </c>
      <c r="I4" s="146" t="str">
        <f>IF(Data!BN11=0,"",Data!BN11)</f>
        <v>M</v>
      </c>
    </row>
    <row r="5" spans="1:9" x14ac:dyDescent="0.2">
      <c r="A5" s="137" t="str">
        <f>Data!D14</f>
        <v>A2</v>
      </c>
      <c r="B5" s="138" t="str">
        <f>Data!G14</f>
        <v>P1</v>
      </c>
      <c r="C5" s="150" t="str">
        <f>IF(Data!R14=0,"",Data!R14)</f>
        <v>M</v>
      </c>
      <c r="D5" s="141" t="str">
        <f>IF(Data!Z14=0,"",Data!Z14)</f>
        <v>M</v>
      </c>
      <c r="E5" s="141" t="str">
        <f>IF(Data!AH14=0,"",Data!AH14)</f>
        <v>M</v>
      </c>
      <c r="F5" s="141" t="str">
        <f>IF(Data!AP14=0,"",Data!AP14)</f>
        <v>M</v>
      </c>
      <c r="G5" s="141" t="str">
        <f>IF(Data!AX14=0,"",Data!AX14)</f>
        <v>M</v>
      </c>
      <c r="H5" s="141" t="str">
        <f>IF(Data!BF14=0,"",Data!BF14)</f>
        <v/>
      </c>
      <c r="I5" s="142" t="str">
        <f>IF(Data!BN14=0,"",Data!BN14)</f>
        <v/>
      </c>
    </row>
    <row r="6" spans="1:9" x14ac:dyDescent="0.2">
      <c r="A6" s="133" t="str">
        <f>Data!D15</f>
        <v>A2</v>
      </c>
      <c r="B6" s="134" t="str">
        <f>Data!G15</f>
        <v>P2</v>
      </c>
      <c r="C6" s="151" t="str">
        <f>IF(Data!R15=0,"",Data!R15)</f>
        <v/>
      </c>
      <c r="D6" s="143" t="str">
        <f>IF(Data!Z15=0,"",Data!Z15)</f>
        <v/>
      </c>
      <c r="E6" s="143" t="str">
        <f>IF(Data!AH15=0,"",Data!AH15)</f>
        <v>M</v>
      </c>
      <c r="F6" s="143" t="str">
        <f>IF(Data!AP15=0,"",Data!AP15)</f>
        <v>M</v>
      </c>
      <c r="G6" s="143" t="str">
        <f>IF(Data!AX15=0,"",Data!AX15)</f>
        <v>P</v>
      </c>
      <c r="H6" s="143" t="str">
        <f>IF(Data!BF15=0,"",Data!BF15)</f>
        <v>P</v>
      </c>
      <c r="I6" s="144" t="str">
        <f>IF(Data!BN15=0,"",Data!BN15)</f>
        <v>P</v>
      </c>
    </row>
    <row r="7" spans="1:9" ht="13.15" thickBot="1" x14ac:dyDescent="0.25">
      <c r="A7" s="135" t="str">
        <f>Data!D16</f>
        <v>A2</v>
      </c>
      <c r="B7" s="136" t="str">
        <f>Data!G16</f>
        <v>P3</v>
      </c>
      <c r="C7" s="152" t="str">
        <f>IF(Data!R16=0,"",Data!R16)</f>
        <v>P</v>
      </c>
      <c r="D7" s="145" t="str">
        <f>IF(Data!Z16=0,"",Data!Z16)</f>
        <v>P</v>
      </c>
      <c r="E7" s="145" t="str">
        <f>IF(Data!AH16=0,"",Data!AH16)</f>
        <v>P</v>
      </c>
      <c r="F7" s="145" t="str">
        <f>IF(Data!AP16=0,"",Data!AP16)</f>
        <v>P</v>
      </c>
      <c r="G7" s="145" t="str">
        <f>IF(Data!AX16=0,"",Data!AX16)</f>
        <v>P</v>
      </c>
      <c r="H7" s="145" t="str">
        <f>IF(Data!BF16=0,"",Data!BF16)</f>
        <v/>
      </c>
      <c r="I7" s="146" t="str">
        <f>IF(Data!BN16=0,"",Data!BN16)</f>
        <v/>
      </c>
    </row>
    <row r="8" spans="1:9" x14ac:dyDescent="0.2">
      <c r="A8" s="137" t="str">
        <f>Data!D19</f>
        <v>A3</v>
      </c>
      <c r="B8" s="138" t="str">
        <f>Data!G19</f>
        <v>P1</v>
      </c>
      <c r="C8" s="150" t="str">
        <f>IF(Data!R19=0,"",Data!R19)</f>
        <v>M</v>
      </c>
      <c r="D8" s="141" t="str">
        <f>IF(Data!Z19=0,"",Data!Z19)</f>
        <v>M</v>
      </c>
      <c r="E8" s="141" t="str">
        <f>IF(Data!AH19=0,"",Data!AH19)</f>
        <v>M</v>
      </c>
      <c r="F8" s="141" t="str">
        <f>IF(Data!AP19=0,"",Data!AP19)</f>
        <v>M</v>
      </c>
      <c r="G8" s="141" t="str">
        <f>IF(Data!AX19=0,"",Data!AX19)</f>
        <v>M</v>
      </c>
      <c r="H8" s="141" t="str">
        <f>IF(Data!BF19=0,"",Data!BF19)</f>
        <v/>
      </c>
      <c r="I8" s="142" t="str">
        <f>IF(Data!BN19=0,"",Data!BN19)</f>
        <v/>
      </c>
    </row>
    <row r="9" spans="1:9" x14ac:dyDescent="0.2">
      <c r="A9" s="133" t="str">
        <f>Data!D20</f>
        <v>A3</v>
      </c>
      <c r="B9" s="134" t="str">
        <f>Data!G20</f>
        <v>P2</v>
      </c>
      <c r="C9" s="151" t="str">
        <f>IF(Data!R20=0,"",Data!R20)</f>
        <v>P</v>
      </c>
      <c r="D9" s="143" t="str">
        <f>IF(Data!Z20=0,"",Data!Z20)</f>
        <v>P</v>
      </c>
      <c r="E9" s="143" t="str">
        <f>IF(Data!AH20=0,"",Data!AH20)</f>
        <v>P</v>
      </c>
      <c r="F9" s="143" t="str">
        <f>IF(Data!AP20=0,"",Data!AP20)</f>
        <v>P</v>
      </c>
      <c r="G9" s="143" t="str">
        <f>IF(Data!AX20=0,"",Data!AX20)</f>
        <v>P</v>
      </c>
      <c r="H9" s="143" t="str">
        <f>IF(Data!BF20=0,"",Data!BF20)</f>
        <v/>
      </c>
      <c r="I9" s="144" t="str">
        <f>IF(Data!BN20=0,"",Data!BN20)</f>
        <v/>
      </c>
    </row>
    <row r="10" spans="1:9" ht="13.15" thickBot="1" x14ac:dyDescent="0.25">
      <c r="A10" s="135" t="str">
        <f>Data!D21</f>
        <v>A3</v>
      </c>
      <c r="B10" s="136" t="str">
        <f>Data!G21</f>
        <v>P3</v>
      </c>
      <c r="C10" s="152" t="str">
        <f>IF(Data!R21=0,"",Data!R21)</f>
        <v>P</v>
      </c>
      <c r="D10" s="145" t="str">
        <f>IF(Data!Z21=0,"",Data!Z21)</f>
        <v>P</v>
      </c>
      <c r="E10" s="145" t="str">
        <f>IF(Data!AH21=0,"",Data!AH21)</f>
        <v>P</v>
      </c>
      <c r="F10" s="145" t="str">
        <f>IF(Data!AP21=0,"",Data!AP21)</f>
        <v>P</v>
      </c>
      <c r="G10" s="145" t="str">
        <f>IF(Data!AX21=0,"",Data!AX21)</f>
        <v>P</v>
      </c>
      <c r="H10" s="145" t="str">
        <f>IF(Data!BF21=0,"",Data!BF21)</f>
        <v/>
      </c>
      <c r="I10" s="146" t="str">
        <f>IF(Data!BN21=0,"",Data!BN21)</f>
        <v/>
      </c>
    </row>
    <row r="11" spans="1:9" x14ac:dyDescent="0.2">
      <c r="A11" s="137" t="str">
        <f>Data!D30</f>
        <v>B1</v>
      </c>
      <c r="B11" s="138" t="str">
        <f>Data!G30</f>
        <v>P1</v>
      </c>
      <c r="C11" s="150" t="str">
        <f>IF(Data!R30=0,"",Data!R30)</f>
        <v>M</v>
      </c>
      <c r="D11" s="141" t="str">
        <f>IF(Data!Z30=0,"",Data!Z30)</f>
        <v>M</v>
      </c>
      <c r="E11" s="141" t="str">
        <f>IF(Data!AH30=0,"",Data!AH30)</f>
        <v>M</v>
      </c>
      <c r="F11" s="141" t="str">
        <f>IF(Data!AP30=0,"",Data!AP30)</f>
        <v>M</v>
      </c>
      <c r="G11" s="141" t="str">
        <f>IF(Data!AX30=0,"",Data!AX30)</f>
        <v>M</v>
      </c>
      <c r="H11" s="141" t="str">
        <f>IF(Data!BF30=0,"",Data!BF30)</f>
        <v/>
      </c>
      <c r="I11" s="142" t="str">
        <f>IF(Data!BN30=0,"",Data!BN30)</f>
        <v/>
      </c>
    </row>
    <row r="12" spans="1:9" x14ac:dyDescent="0.2">
      <c r="A12" s="133" t="str">
        <f>Data!D31</f>
        <v>B1</v>
      </c>
      <c r="B12" s="134" t="str">
        <f>Data!G31</f>
        <v>P2</v>
      </c>
      <c r="C12" s="151" t="str">
        <f>IF(Data!R31=0,"",Data!R31)</f>
        <v>P</v>
      </c>
      <c r="D12" s="143" t="str">
        <f>IF(Data!Z31=0,"",Data!Z31)</f>
        <v>P</v>
      </c>
      <c r="E12" s="143" t="str">
        <f>IF(Data!AH31=0,"",Data!AH31)</f>
        <v>P</v>
      </c>
      <c r="F12" s="143" t="str">
        <f>IF(Data!AP31=0,"",Data!AP31)</f>
        <v/>
      </c>
      <c r="G12" s="143" t="str">
        <f>IF(Data!AX31=0,"",Data!AX31)</f>
        <v/>
      </c>
      <c r="H12" s="143" t="str">
        <f>IF(Data!BF31=0,"",Data!BF31)</f>
        <v>M</v>
      </c>
      <c r="I12" s="144" t="str">
        <f>IF(Data!BN31=0,"",Data!BN31)</f>
        <v>M</v>
      </c>
    </row>
    <row r="13" spans="1:9" ht="13.15" thickBot="1" x14ac:dyDescent="0.25">
      <c r="A13" s="135" t="str">
        <f>Data!D32</f>
        <v>B1</v>
      </c>
      <c r="B13" s="136" t="str">
        <f>Data!G32</f>
        <v>P3</v>
      </c>
      <c r="C13" s="152" t="str">
        <f>IF(Data!R32=0,"",Data!R32)</f>
        <v>P</v>
      </c>
      <c r="D13" s="145" t="str">
        <f>IF(Data!Z32=0,"",Data!Z32)</f>
        <v>P</v>
      </c>
      <c r="E13" s="145" t="str">
        <f>IF(Data!AH32=0,"",Data!AH32)</f>
        <v>P</v>
      </c>
      <c r="F13" s="145" t="str">
        <f>IF(Data!AP32=0,"",Data!AP32)</f>
        <v>P</v>
      </c>
      <c r="G13" s="145" t="str">
        <f>IF(Data!AX32=0,"",Data!AX32)</f>
        <v>P</v>
      </c>
      <c r="H13" s="145" t="str">
        <f>IF(Data!BF32=0,"",Data!BF32)</f>
        <v/>
      </c>
      <c r="I13" s="146" t="str">
        <f>IF(Data!BN32=0,"",Data!BN32)</f>
        <v/>
      </c>
    </row>
    <row r="14" spans="1:9" x14ac:dyDescent="0.2">
      <c r="A14" s="137" t="str">
        <f>Data!D35</f>
        <v>B2</v>
      </c>
      <c r="B14" s="138" t="str">
        <f>Data!G35</f>
        <v>P1</v>
      </c>
      <c r="C14" s="150" t="str">
        <f>IF(Data!R35=0,"",Data!R35)</f>
        <v>M</v>
      </c>
      <c r="D14" s="141" t="str">
        <f>IF(Data!Z35=0,"",Data!Z35)</f>
        <v>M</v>
      </c>
      <c r="E14" s="141" t="str">
        <f>IF(Data!AH35=0,"",Data!AH35)</f>
        <v>M</v>
      </c>
      <c r="F14" s="141" t="str">
        <f>IF(Data!AP35=0,"",Data!AP35)</f>
        <v>M</v>
      </c>
      <c r="G14" s="141" t="str">
        <f>IF(Data!AX35=0,"",Data!AX35)</f>
        <v>M</v>
      </c>
      <c r="H14" s="141" t="str">
        <f>IF(Data!BF35=0,"",Data!BF35)</f>
        <v/>
      </c>
      <c r="I14" s="142" t="str">
        <f>IF(Data!BN35=0,"",Data!BN35)</f>
        <v/>
      </c>
    </row>
    <row r="15" spans="1:9" x14ac:dyDescent="0.2">
      <c r="A15" s="133" t="str">
        <f>Data!D36</f>
        <v>B2</v>
      </c>
      <c r="B15" s="134" t="str">
        <f>Data!G36</f>
        <v>P2</v>
      </c>
      <c r="C15" s="151" t="str">
        <f>IF(Data!R36=0,"",Data!R36)</f>
        <v>M</v>
      </c>
      <c r="D15" s="143" t="str">
        <f>IF(Data!Z36=0,"",Data!Z36)</f>
        <v>M</v>
      </c>
      <c r="E15" s="143" t="str">
        <f>IF(Data!AH36=0,"",Data!AH36)</f>
        <v>M</v>
      </c>
      <c r="F15" s="143" t="str">
        <f>IF(Data!AP36=0,"",Data!AP36)</f>
        <v/>
      </c>
      <c r="G15" s="143" t="str">
        <f>IF(Data!AX36=0,"",Data!AX36)</f>
        <v/>
      </c>
      <c r="H15" s="143" t="str">
        <f>IF(Data!BF36=0,"",Data!BF36)</f>
        <v>P</v>
      </c>
      <c r="I15" s="144" t="str">
        <f>IF(Data!BN36=0,"",Data!BN36)</f>
        <v>P</v>
      </c>
    </row>
    <row r="16" spans="1:9" ht="13.15" thickBot="1" x14ac:dyDescent="0.25">
      <c r="A16" s="135" t="str">
        <f>Data!D37</f>
        <v>B2</v>
      </c>
      <c r="B16" s="136" t="str">
        <f>Data!G37</f>
        <v>P3</v>
      </c>
      <c r="C16" s="152" t="str">
        <f>IF(Data!R37=0,"",Data!R37)</f>
        <v>P</v>
      </c>
      <c r="D16" s="145" t="str">
        <f>IF(Data!Z37=0,"",Data!Z37)</f>
        <v>P</v>
      </c>
      <c r="E16" s="145" t="str">
        <f>IF(Data!AH37=0,"",Data!AH37)</f>
        <v>P</v>
      </c>
      <c r="F16" s="145" t="str">
        <f>IF(Data!AP37=0,"",Data!AP37)</f>
        <v>P</v>
      </c>
      <c r="G16" s="145" t="str">
        <f>IF(Data!AX37=0,"",Data!AX37)</f>
        <v>P</v>
      </c>
      <c r="H16" s="145" t="str">
        <f>IF(Data!BF37=0,"",Data!BF37)</f>
        <v/>
      </c>
      <c r="I16" s="146" t="str">
        <f>IF(Data!BN37=0,"",Data!BN37)</f>
        <v/>
      </c>
    </row>
    <row r="17" spans="1:9" x14ac:dyDescent="0.2">
      <c r="A17" s="137" t="str">
        <f>Data!D40</f>
        <v>B3</v>
      </c>
      <c r="B17" s="138" t="str">
        <f>Data!G40</f>
        <v>P1</v>
      </c>
      <c r="C17" s="150" t="str">
        <f>IF(Data!R40=0,"",Data!R40)</f>
        <v>M</v>
      </c>
      <c r="D17" s="141" t="str">
        <f>IF(Data!Z40=0,"",Data!Z40)</f>
        <v>M</v>
      </c>
      <c r="E17" s="141" t="str">
        <f>IF(Data!AH40=0,"",Data!AH40)</f>
        <v>M</v>
      </c>
      <c r="F17" s="141" t="str">
        <f>IF(Data!AP40=0,"",Data!AP40)</f>
        <v>M</v>
      </c>
      <c r="G17" s="141" t="str">
        <f>IF(Data!AX40=0,"",Data!AX40)</f>
        <v>M</v>
      </c>
      <c r="H17" s="141" t="str">
        <f>IF(Data!BF40=0,"",Data!BF40)</f>
        <v/>
      </c>
      <c r="I17" s="142" t="str">
        <f>IF(Data!BN40=0,"",Data!BN40)</f>
        <v/>
      </c>
    </row>
    <row r="18" spans="1:9" x14ac:dyDescent="0.2">
      <c r="A18" s="133" t="str">
        <f>Data!D41</f>
        <v>B3</v>
      </c>
      <c r="B18" s="134" t="str">
        <f>Data!G41</f>
        <v>P2</v>
      </c>
      <c r="C18" s="151" t="str">
        <f>IF(Data!R41=0,"",Data!R41)</f>
        <v>M</v>
      </c>
      <c r="D18" s="143" t="str">
        <f>IF(Data!Z41=0,"",Data!Z41)</f>
        <v>M</v>
      </c>
      <c r="E18" s="143" t="str">
        <f>IF(Data!AH41=0,"",Data!AH41)</f>
        <v>P</v>
      </c>
      <c r="F18" s="143" t="str">
        <f>IF(Data!AP41=0,"",Data!AP41)</f>
        <v>P</v>
      </c>
      <c r="G18" s="143" t="str">
        <f>IF(Data!AX41=0,"",Data!AX41)</f>
        <v>P</v>
      </c>
      <c r="H18" s="143" t="str">
        <f>IF(Data!BF41=0,"",Data!BF41)</f>
        <v/>
      </c>
      <c r="I18" s="144" t="str">
        <f>IF(Data!BN41=0,"",Data!BN41)</f>
        <v/>
      </c>
    </row>
    <row r="19" spans="1:9" ht="13.15" thickBot="1" x14ac:dyDescent="0.25">
      <c r="A19" s="135" t="str">
        <f>Data!D42</f>
        <v>B3</v>
      </c>
      <c r="B19" s="136" t="str">
        <f>Data!G42</f>
        <v>P3</v>
      </c>
      <c r="C19" s="152" t="str">
        <f>IF(Data!R42=0,"",Data!R42)</f>
        <v>P</v>
      </c>
      <c r="D19" s="145" t="str">
        <f>IF(Data!Z42=0,"",Data!Z42)</f>
        <v>P</v>
      </c>
      <c r="E19" s="145" t="str">
        <f>IF(Data!AH42=0,"",Data!AH42)</f>
        <v>P</v>
      </c>
      <c r="F19" s="145" t="str">
        <f>IF(Data!AP42=0,"",Data!AP42)</f>
        <v>P</v>
      </c>
      <c r="G19" s="145" t="str">
        <f>IF(Data!AX42=0,"",Data!AX42)</f>
        <v>P</v>
      </c>
      <c r="H19" s="145" t="str">
        <f>IF(Data!BF42=0,"",Data!BF42)</f>
        <v/>
      </c>
      <c r="I19" s="146" t="str">
        <f>IF(Data!BN42=0,"",Data!BN42)</f>
        <v/>
      </c>
    </row>
    <row r="20" spans="1:9" x14ac:dyDescent="0.2">
      <c r="A20" s="137" t="str">
        <f>Data!D51</f>
        <v>C1</v>
      </c>
      <c r="B20" s="138" t="str">
        <f>Data!G51</f>
        <v>P1</v>
      </c>
      <c r="C20" s="150" t="str">
        <f>IF(Data!R51=0,"",Data!R51)</f>
        <v>M</v>
      </c>
      <c r="D20" s="141" t="str">
        <f>IF(Data!Z51=0,"",Data!Z51)</f>
        <v>M</v>
      </c>
      <c r="E20" s="141" t="str">
        <f>IF(Data!AH51=0,"",Data!AH51)</f>
        <v>M</v>
      </c>
      <c r="F20" s="141" t="str">
        <f>IF(Data!AP51=0,"",Data!AP51)</f>
        <v>M</v>
      </c>
      <c r="G20" s="141" t="str">
        <f>IF(Data!AX51=0,"",Data!AX51)</f>
        <v>M</v>
      </c>
      <c r="H20" s="141" t="str">
        <f>IF(Data!BF51=0,"",Data!BF51)</f>
        <v/>
      </c>
      <c r="I20" s="142" t="str">
        <f>IF(Data!BN51=0,"",Data!BN51)</f>
        <v/>
      </c>
    </row>
    <row r="21" spans="1:9" ht="13.15" thickBot="1" x14ac:dyDescent="0.25">
      <c r="A21" s="135" t="str">
        <f>Data!D52</f>
        <v>C1</v>
      </c>
      <c r="B21" s="136" t="str">
        <f>Data!G52</f>
        <v>P2</v>
      </c>
      <c r="C21" s="152" t="str">
        <f>IF(Data!R52=0,"",Data!R52)</f>
        <v>P</v>
      </c>
      <c r="D21" s="145" t="str">
        <f>IF(Data!Z52=0,"",Data!Z52)</f>
        <v>P</v>
      </c>
      <c r="E21" s="145" t="str">
        <f>IF(Data!AH52=0,"",Data!AH52)</f>
        <v>P</v>
      </c>
      <c r="F21" s="145" t="str">
        <f>IF(Data!AP52=0,"",Data!AP52)</f>
        <v>P</v>
      </c>
      <c r="G21" s="145" t="str">
        <f>IF(Data!AX52=0,"",Data!AX52)</f>
        <v>P</v>
      </c>
      <c r="H21" s="145" t="str">
        <f>IF(Data!BF52=0,"",Data!BF52)</f>
        <v/>
      </c>
      <c r="I21" s="146" t="str">
        <f>IF(Data!BN52=0,"",Data!BN52)</f>
        <v/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E4DC-66B5-4EB0-BEF9-C5F8AEB1FE60}">
  <dimension ref="A1:AD26"/>
  <sheetViews>
    <sheetView workbookViewId="0">
      <selection activeCell="H13" sqref="H13"/>
    </sheetView>
  </sheetViews>
  <sheetFormatPr defaultRowHeight="12.55" x14ac:dyDescent="0.2"/>
  <cols>
    <col min="1" max="1" width="10.33203125" bestFit="1" customWidth="1"/>
    <col min="2" max="2" width="4.88671875" bestFit="1" customWidth="1"/>
    <col min="3" max="3" width="13.5546875" hidden="1" customWidth="1"/>
    <col min="4" max="4" width="4" bestFit="1" customWidth="1"/>
    <col min="5" max="5" width="13.33203125" hidden="1" customWidth="1"/>
    <col min="6" max="6" width="4" bestFit="1" customWidth="1"/>
    <col min="7" max="7" width="13.6640625" hidden="1" customWidth="1"/>
    <col min="8" max="8" width="4.109375" customWidth="1"/>
    <col min="9" max="9" width="13.44140625" hidden="1" customWidth="1"/>
    <col min="10" max="10" width="4.109375" bestFit="1" customWidth="1"/>
    <col min="11" max="11" width="13.6640625" hidden="1" customWidth="1"/>
    <col min="12" max="12" width="4.109375" bestFit="1" customWidth="1"/>
    <col min="13" max="13" width="13.44140625" hidden="1" customWidth="1"/>
    <col min="14" max="14" width="4.109375" bestFit="1" customWidth="1"/>
    <col min="15" max="15" width="13.44140625" hidden="1" customWidth="1"/>
    <col min="16" max="16" width="3.88671875" bestFit="1" customWidth="1"/>
    <col min="17" max="17" width="13.109375" hidden="1" customWidth="1"/>
    <col min="18" max="18" width="3.88671875" bestFit="1" customWidth="1"/>
    <col min="19" max="19" width="13.88671875" hidden="1" customWidth="1"/>
    <col min="20" max="20" width="4.33203125" bestFit="1" customWidth="1"/>
    <col min="21" max="21" width="13.5546875" hidden="1" customWidth="1"/>
    <col min="22" max="22" width="4.33203125" bestFit="1" customWidth="1"/>
    <col min="23" max="23" width="13.88671875" hidden="1" customWidth="1"/>
    <col min="24" max="24" width="4.33203125" bestFit="1" customWidth="1"/>
    <col min="25" max="25" width="13.5546875" hidden="1" customWidth="1"/>
    <col min="26" max="26" width="4.33203125" bestFit="1" customWidth="1"/>
    <col min="27" max="27" width="14.44140625" hidden="1" customWidth="1"/>
    <col min="28" max="28" width="4.88671875" bestFit="1" customWidth="1"/>
    <col min="29" max="29" width="14.109375" hidden="1" customWidth="1"/>
    <col min="30" max="30" width="4.88671875" bestFit="1" customWidth="1"/>
  </cols>
  <sheetData>
    <row r="1" spans="1:30" ht="13.15" x14ac:dyDescent="0.25">
      <c r="A1" s="159" t="s">
        <v>25</v>
      </c>
      <c r="B1" s="160" t="s">
        <v>26</v>
      </c>
      <c r="C1" s="46" t="s">
        <v>16</v>
      </c>
      <c r="D1" s="46" t="str">
        <f>C1</f>
        <v>Lun</v>
      </c>
      <c r="E1" s="46" t="str">
        <f>D1</f>
        <v>Lun</v>
      </c>
      <c r="F1" s="47" t="str">
        <f>E1</f>
        <v>Lun</v>
      </c>
      <c r="G1" s="46" t="s">
        <v>17</v>
      </c>
      <c r="H1" s="46" t="str">
        <f>G1</f>
        <v>Mar</v>
      </c>
      <c r="I1" s="46" t="str">
        <f>H1</f>
        <v>Mar</v>
      </c>
      <c r="J1" s="47" t="str">
        <f>I1</f>
        <v>Mar</v>
      </c>
      <c r="K1" s="46" t="s">
        <v>18</v>
      </c>
      <c r="L1" s="46" t="str">
        <f>K1</f>
        <v>Mer</v>
      </c>
      <c r="M1" s="46" t="str">
        <f>L1</f>
        <v>Mer</v>
      </c>
      <c r="N1" s="47" t="str">
        <f>M1</f>
        <v>Mer</v>
      </c>
      <c r="O1" s="46" t="s">
        <v>19</v>
      </c>
      <c r="P1" s="46" t="str">
        <f>O1</f>
        <v>Gio</v>
      </c>
      <c r="Q1" s="46" t="str">
        <f>P1</f>
        <v>Gio</v>
      </c>
      <c r="R1" s="47" t="str">
        <f>Q1</f>
        <v>Gio</v>
      </c>
      <c r="S1" s="46" t="s">
        <v>20</v>
      </c>
      <c r="T1" s="46" t="str">
        <f>S1</f>
        <v>Ven</v>
      </c>
      <c r="U1" s="46" t="str">
        <f>T1</f>
        <v>Ven</v>
      </c>
      <c r="V1" s="47" t="str">
        <f>U1</f>
        <v>Ven</v>
      </c>
      <c r="W1" s="46" t="s">
        <v>21</v>
      </c>
      <c r="X1" s="46" t="str">
        <f>W1</f>
        <v>Sab</v>
      </c>
      <c r="Y1" s="46" t="str">
        <f>X1</f>
        <v>Sab</v>
      </c>
      <c r="Z1" s="47" t="str">
        <f>Y1</f>
        <v>Sab</v>
      </c>
      <c r="AA1" s="46" t="s">
        <v>22</v>
      </c>
      <c r="AB1" s="46" t="str">
        <f>AA1</f>
        <v>Dom</v>
      </c>
      <c r="AC1" s="46" t="str">
        <f>AB1</f>
        <v>Dom</v>
      </c>
      <c r="AD1" s="48" t="str">
        <f>AC1</f>
        <v>Dom</v>
      </c>
    </row>
    <row r="2" spans="1:30" ht="13.8" thickBot="1" x14ac:dyDescent="0.3">
      <c r="A2" s="180"/>
      <c r="B2" s="181"/>
      <c r="C2" s="35" t="s">
        <v>23</v>
      </c>
      <c r="D2" s="35" t="s">
        <v>23</v>
      </c>
      <c r="E2" s="35" t="s">
        <v>24</v>
      </c>
      <c r="F2" s="36" t="s">
        <v>24</v>
      </c>
      <c r="G2" s="35" t="s">
        <v>23</v>
      </c>
      <c r="H2" s="35" t="s">
        <v>23</v>
      </c>
      <c r="I2" s="35" t="s">
        <v>24</v>
      </c>
      <c r="J2" s="36" t="s">
        <v>24</v>
      </c>
      <c r="K2" s="35" t="s">
        <v>23</v>
      </c>
      <c r="L2" s="35" t="s">
        <v>23</v>
      </c>
      <c r="M2" s="35" t="s">
        <v>24</v>
      </c>
      <c r="N2" s="36" t="s">
        <v>24</v>
      </c>
      <c r="O2" s="35" t="s">
        <v>23</v>
      </c>
      <c r="P2" s="35" t="s">
        <v>23</v>
      </c>
      <c r="Q2" s="35" t="s">
        <v>24</v>
      </c>
      <c r="R2" s="36" t="s">
        <v>24</v>
      </c>
      <c r="S2" s="35" t="s">
        <v>23</v>
      </c>
      <c r="T2" s="35" t="s">
        <v>23</v>
      </c>
      <c r="U2" s="35" t="s">
        <v>24</v>
      </c>
      <c r="V2" s="36" t="s">
        <v>24</v>
      </c>
      <c r="W2" s="35" t="s">
        <v>23</v>
      </c>
      <c r="X2" s="35" t="s">
        <v>23</v>
      </c>
      <c r="Y2" s="35" t="s">
        <v>24</v>
      </c>
      <c r="Z2" s="36" t="s">
        <v>24</v>
      </c>
      <c r="AA2" s="35" t="s">
        <v>23</v>
      </c>
      <c r="AB2" s="35" t="s">
        <v>23</v>
      </c>
      <c r="AC2" s="35" t="s">
        <v>24</v>
      </c>
      <c r="AD2" s="45" t="s">
        <v>24</v>
      </c>
    </row>
    <row r="3" spans="1:30" x14ac:dyDescent="0.2">
      <c r="A3" s="8" t="s">
        <v>0</v>
      </c>
      <c r="B3" s="13"/>
      <c r="C3" s="9" t="str">
        <f>$A3&amp;"_"&amp;$B3&amp;"_"&amp;C$1&amp;"_"&amp;C$2</f>
        <v>M1__Lun_M</v>
      </c>
      <c r="D3" s="112"/>
      <c r="E3" s="113" t="str">
        <f>$A3&amp;"_"&amp;$B3&amp;"_"&amp;E$1&amp;"_"&amp;E$2</f>
        <v>M1__Lun_P</v>
      </c>
      <c r="F3" s="114">
        <v>1</v>
      </c>
      <c r="G3" s="113" t="str">
        <f>$A3&amp;"_"&amp;$B3&amp;"_"&amp;G$1&amp;"_"&amp;G$2</f>
        <v>M1__Mar_M</v>
      </c>
      <c r="H3" s="112"/>
      <c r="I3" s="113" t="str">
        <f>$A3&amp;"_"&amp;$B3&amp;"_"&amp;I$1&amp;"_"&amp;I$2</f>
        <v>M1__Mar_P</v>
      </c>
      <c r="J3" s="114">
        <v>1</v>
      </c>
      <c r="K3" s="113" t="str">
        <f>$A3&amp;"_"&amp;$B3&amp;"_"&amp;K$1&amp;"_"&amp;K$2</f>
        <v>M1__Mer_M</v>
      </c>
      <c r="L3" s="112"/>
      <c r="M3" s="113" t="str">
        <f>$A3&amp;"_"&amp;$B3&amp;"_"&amp;M$1&amp;"_"&amp;M$2</f>
        <v>M1__Mer_P</v>
      </c>
      <c r="N3" s="114">
        <v>1</v>
      </c>
      <c r="O3" s="113" t="str">
        <f>$A3&amp;"_"&amp;$B3&amp;"_"&amp;O$1&amp;"_"&amp;O$2</f>
        <v>M1__Gio_M</v>
      </c>
      <c r="P3" s="112"/>
      <c r="Q3" s="113" t="str">
        <f>$A3&amp;"_"&amp;$B3&amp;"_"&amp;Q$1&amp;"_"&amp;Q$2</f>
        <v>M1__Gio_P</v>
      </c>
      <c r="R3" s="114">
        <v>1</v>
      </c>
      <c r="S3" s="113" t="str">
        <f>$A3&amp;"_"&amp;$B3&amp;"_"&amp;S$1&amp;"_"&amp;S$2</f>
        <v>M1__Ven_M</v>
      </c>
      <c r="T3" s="112"/>
      <c r="U3" s="113" t="str">
        <f>$A3&amp;"_"&amp;$B3&amp;"_"&amp;U$1&amp;"_"&amp;U$2</f>
        <v>M1__Ven_P</v>
      </c>
      <c r="V3" s="114">
        <v>1</v>
      </c>
      <c r="W3" s="113" t="str">
        <f>$A3&amp;"_"&amp;$B3&amp;"_"&amp;W$1&amp;"_"&amp;W$2</f>
        <v>M1__Sab_M</v>
      </c>
      <c r="X3" s="115">
        <v>1</v>
      </c>
      <c r="Y3" s="113" t="str">
        <f>$A3&amp;"_"&amp;$B3&amp;"_"&amp;Y$1&amp;"_"&amp;Y$2</f>
        <v>M1__Sab_P</v>
      </c>
      <c r="Z3" s="114">
        <v>1</v>
      </c>
      <c r="AA3" s="113" t="str">
        <f>$A3&amp;"_"&amp;$B3&amp;"_"&amp;AA$1&amp;"_"&amp;AA$2</f>
        <v>M1__Dom_M</v>
      </c>
      <c r="AB3" s="112">
        <v>1</v>
      </c>
      <c r="AC3" s="113" t="str">
        <f>$A3&amp;"_"&amp;$B3&amp;"_"&amp;AC$1&amp;"_"&amp;AC$2</f>
        <v>M1__Dom_P</v>
      </c>
      <c r="AD3" s="116">
        <v>1</v>
      </c>
    </row>
    <row r="4" spans="1:30" x14ac:dyDescent="0.2">
      <c r="A4" s="2" t="s">
        <v>0</v>
      </c>
      <c r="B4" s="4" t="s">
        <v>1</v>
      </c>
      <c r="C4" s="3" t="str">
        <f t="shared" ref="C4:S15" si="0">$A4&amp;"_"&amp;$B4&amp;"_"&amp;C$1&amp;"_"&amp;C$2</f>
        <v>M1_A1_Lun_M</v>
      </c>
      <c r="D4" s="117">
        <v>1</v>
      </c>
      <c r="E4" s="118" t="str">
        <f t="shared" si="0"/>
        <v>M1_A1_Lun_P</v>
      </c>
      <c r="F4" s="119"/>
      <c r="G4" s="118" t="str">
        <f t="shared" si="0"/>
        <v>M1_A1_Mar_M</v>
      </c>
      <c r="H4" s="117">
        <v>1</v>
      </c>
      <c r="I4" s="118" t="str">
        <f t="shared" si="0"/>
        <v>M1_A1_Mar_P</v>
      </c>
      <c r="J4" s="119"/>
      <c r="K4" s="118" t="str">
        <f t="shared" si="0"/>
        <v>M1_A1_Mer_M</v>
      </c>
      <c r="L4" s="117">
        <v>1</v>
      </c>
      <c r="M4" s="118" t="str">
        <f t="shared" si="0"/>
        <v>M1_A1_Mer_P</v>
      </c>
      <c r="N4" s="119"/>
      <c r="O4" s="118" t="str">
        <f t="shared" si="0"/>
        <v>M1_A1_Gio_M</v>
      </c>
      <c r="P4" s="117">
        <v>1</v>
      </c>
      <c r="Q4" s="118" t="str">
        <f t="shared" si="0"/>
        <v>M1_A1_Gio_P</v>
      </c>
      <c r="R4" s="119"/>
      <c r="S4" s="118" t="str">
        <f t="shared" si="0"/>
        <v>M1_A1_Ven_M</v>
      </c>
      <c r="T4" s="117">
        <v>1</v>
      </c>
      <c r="U4" s="118" t="str">
        <f t="shared" ref="S4:U15" si="1">$A4&amp;"_"&amp;$B4&amp;"_"&amp;U$1&amp;"_"&amp;U$2</f>
        <v>M1_A1_Ven_P</v>
      </c>
      <c r="V4" s="119"/>
      <c r="W4" s="118" t="str">
        <f t="shared" ref="W4:Y15" si="2">$A4&amp;"_"&amp;$B4&amp;"_"&amp;W$1&amp;"_"&amp;W$2</f>
        <v>M1_A1_Sab_M</v>
      </c>
      <c r="X4" s="120"/>
      <c r="Y4" s="118" t="str">
        <f t="shared" si="2"/>
        <v>M1_A1_Sab_P</v>
      </c>
      <c r="Z4" s="119"/>
      <c r="AA4" s="118" t="str">
        <f t="shared" ref="AA4:AC15" si="3">$A4&amp;"_"&amp;$B4&amp;"_"&amp;AA$1&amp;"_"&amp;AA$2</f>
        <v>M1_A1_Dom_M</v>
      </c>
      <c r="AB4" s="117"/>
      <c r="AC4" s="118" t="str">
        <f t="shared" si="3"/>
        <v>M1_A1_Dom_P</v>
      </c>
      <c r="AD4" s="121"/>
    </row>
    <row r="5" spans="1:30" x14ac:dyDescent="0.2">
      <c r="A5" s="19" t="s">
        <v>0</v>
      </c>
      <c r="B5" s="4" t="s">
        <v>6</v>
      </c>
      <c r="C5" s="3" t="str">
        <f t="shared" si="0"/>
        <v>M1_A2_Lun_M</v>
      </c>
      <c r="D5" s="122">
        <v>1</v>
      </c>
      <c r="E5" s="118" t="str">
        <f t="shared" si="0"/>
        <v>M1_A2_Lun_P</v>
      </c>
      <c r="F5" s="119"/>
      <c r="G5" s="118" t="str">
        <f t="shared" si="0"/>
        <v>M1_A2_Mar_M</v>
      </c>
      <c r="H5" s="122">
        <v>1</v>
      </c>
      <c r="I5" s="118" t="str">
        <f t="shared" si="0"/>
        <v>M1_A2_Mar_P</v>
      </c>
      <c r="J5" s="119"/>
      <c r="K5" s="118" t="str">
        <f t="shared" si="0"/>
        <v>M1_A2_Mer_M</v>
      </c>
      <c r="L5" s="122">
        <v>1</v>
      </c>
      <c r="M5" s="118" t="str">
        <f t="shared" si="0"/>
        <v>M1_A2_Mer_P</v>
      </c>
      <c r="N5" s="119"/>
      <c r="O5" s="118" t="str">
        <f t="shared" si="0"/>
        <v>M1_A2_Gio_M</v>
      </c>
      <c r="P5" s="122">
        <v>1</v>
      </c>
      <c r="Q5" s="118" t="str">
        <f t="shared" si="0"/>
        <v>M1_A2_Gio_P</v>
      </c>
      <c r="R5" s="119"/>
      <c r="S5" s="118" t="str">
        <f t="shared" si="1"/>
        <v>M1_A2_Ven_M</v>
      </c>
      <c r="T5" s="122">
        <v>1</v>
      </c>
      <c r="U5" s="118" t="str">
        <f t="shared" si="1"/>
        <v>M1_A2_Ven_P</v>
      </c>
      <c r="V5" s="119"/>
      <c r="W5" s="118" t="str">
        <f t="shared" si="2"/>
        <v>M1_A2_Sab_M</v>
      </c>
      <c r="X5" s="120"/>
      <c r="Y5" s="118" t="str">
        <f t="shared" si="2"/>
        <v>M1_A2_Sab_P</v>
      </c>
      <c r="Z5" s="119"/>
      <c r="AA5" s="118" t="str">
        <f t="shared" si="3"/>
        <v>M1_A2_Dom_M</v>
      </c>
      <c r="AB5" s="117"/>
      <c r="AC5" s="118" t="str">
        <f t="shared" si="3"/>
        <v>M1_A2_Dom_P</v>
      </c>
      <c r="AD5" s="121"/>
    </row>
    <row r="6" spans="1:30" x14ac:dyDescent="0.2">
      <c r="A6" s="19" t="s">
        <v>0</v>
      </c>
      <c r="B6" s="4" t="s">
        <v>7</v>
      </c>
      <c r="C6" s="3" t="str">
        <f t="shared" si="0"/>
        <v>M1_A3_Lun_M</v>
      </c>
      <c r="D6" s="122">
        <v>1</v>
      </c>
      <c r="E6" s="118" t="str">
        <f t="shared" si="0"/>
        <v>M1_A3_Lun_P</v>
      </c>
      <c r="F6" s="119"/>
      <c r="G6" s="118" t="str">
        <f t="shared" si="0"/>
        <v>M1_A3_Mar_M</v>
      </c>
      <c r="H6" s="122">
        <v>1</v>
      </c>
      <c r="I6" s="118" t="str">
        <f t="shared" si="0"/>
        <v>M1_A3_Mar_P</v>
      </c>
      <c r="J6" s="119"/>
      <c r="K6" s="118" t="str">
        <f t="shared" si="0"/>
        <v>M1_A3_Mer_M</v>
      </c>
      <c r="L6" s="122">
        <v>1</v>
      </c>
      <c r="M6" s="118" t="str">
        <f t="shared" si="0"/>
        <v>M1_A3_Mer_P</v>
      </c>
      <c r="N6" s="119"/>
      <c r="O6" s="118" t="str">
        <f t="shared" si="0"/>
        <v>M1_A3_Gio_M</v>
      </c>
      <c r="P6" s="122">
        <v>1</v>
      </c>
      <c r="Q6" s="118" t="str">
        <f t="shared" si="0"/>
        <v>M1_A3_Gio_P</v>
      </c>
      <c r="R6" s="119"/>
      <c r="S6" s="118" t="str">
        <f t="shared" si="1"/>
        <v>M1_A3_Ven_M</v>
      </c>
      <c r="T6" s="122">
        <v>1</v>
      </c>
      <c r="U6" s="118" t="str">
        <f t="shared" si="1"/>
        <v>M1_A3_Ven_P</v>
      </c>
      <c r="V6" s="119"/>
      <c r="W6" s="118" t="str">
        <f t="shared" si="2"/>
        <v>M1_A3_Sab_M</v>
      </c>
      <c r="X6" s="120"/>
      <c r="Y6" s="118" t="str">
        <f t="shared" si="2"/>
        <v>M1_A3_Sab_P</v>
      </c>
      <c r="Z6" s="119"/>
      <c r="AA6" s="118" t="str">
        <f t="shared" si="3"/>
        <v>M1_A3_Dom_M</v>
      </c>
      <c r="AB6" s="117"/>
      <c r="AC6" s="118" t="str">
        <f t="shared" si="3"/>
        <v>M1_A3_Dom_P</v>
      </c>
      <c r="AD6" s="121"/>
    </row>
    <row r="7" spans="1:30" ht="13.15" thickBot="1" x14ac:dyDescent="0.25">
      <c r="A7" s="37" t="s">
        <v>0</v>
      </c>
      <c r="B7" s="38" t="s">
        <v>43</v>
      </c>
      <c r="C7" s="6" t="str">
        <f t="shared" si="0"/>
        <v>M1_A4_Lun_M</v>
      </c>
      <c r="D7" s="123"/>
      <c r="E7" s="124" t="str">
        <f t="shared" si="0"/>
        <v>M1_A4_Lun_P</v>
      </c>
      <c r="F7" s="125"/>
      <c r="G7" s="124" t="str">
        <f t="shared" si="0"/>
        <v>M1_A4_Mar_M</v>
      </c>
      <c r="H7" s="123"/>
      <c r="I7" s="124" t="str">
        <f t="shared" si="0"/>
        <v>M1_A4_Mar_P</v>
      </c>
      <c r="J7" s="125"/>
      <c r="K7" s="124" t="str">
        <f t="shared" si="0"/>
        <v>M1_A4_Mer_M</v>
      </c>
      <c r="L7" s="123"/>
      <c r="M7" s="124" t="str">
        <f t="shared" si="0"/>
        <v>M1_A4_Mer_P</v>
      </c>
      <c r="N7" s="125"/>
      <c r="O7" s="124" t="str">
        <f t="shared" si="0"/>
        <v>M1_A4_Gio_M</v>
      </c>
      <c r="P7" s="123"/>
      <c r="Q7" s="124" t="str">
        <f t="shared" si="0"/>
        <v>M1_A4_Gio_P</v>
      </c>
      <c r="R7" s="125"/>
      <c r="S7" s="124" t="str">
        <f t="shared" si="1"/>
        <v>M1_A4_Ven_M</v>
      </c>
      <c r="T7" s="123"/>
      <c r="U7" s="124" t="str">
        <f t="shared" si="1"/>
        <v>M1_A4_Ven_P</v>
      </c>
      <c r="V7" s="125"/>
      <c r="W7" s="124" t="str">
        <f t="shared" si="2"/>
        <v>M1_A4_Sab_M</v>
      </c>
      <c r="X7" s="126"/>
      <c r="Y7" s="124" t="str">
        <f t="shared" si="2"/>
        <v>M1_A4_Sab_P</v>
      </c>
      <c r="Z7" s="125"/>
      <c r="AA7" s="124" t="str">
        <f t="shared" si="3"/>
        <v>M1_A4_Dom_M</v>
      </c>
      <c r="AB7" s="127"/>
      <c r="AC7" s="124" t="str">
        <f t="shared" si="3"/>
        <v>M1_A4_Dom_P</v>
      </c>
      <c r="AD7" s="128"/>
    </row>
    <row r="8" spans="1:30" x14ac:dyDescent="0.2">
      <c r="A8" s="42" t="s">
        <v>14</v>
      </c>
      <c r="B8" s="29"/>
      <c r="C8" s="3" t="str">
        <f t="shared" si="0"/>
        <v>M2__Lun_M</v>
      </c>
      <c r="D8" s="122"/>
      <c r="E8" s="118" t="str">
        <f t="shared" si="0"/>
        <v>M2__Lun_P</v>
      </c>
      <c r="F8" s="119">
        <v>1</v>
      </c>
      <c r="G8" s="118" t="str">
        <f t="shared" si="0"/>
        <v>M2__Mar_M</v>
      </c>
      <c r="H8" s="122"/>
      <c r="I8" s="118" t="str">
        <f t="shared" si="0"/>
        <v>M2__Mar_P</v>
      </c>
      <c r="J8" s="119">
        <v>1</v>
      </c>
      <c r="K8" s="118" t="str">
        <f t="shared" si="0"/>
        <v>M2__Mer_M</v>
      </c>
      <c r="L8" s="122"/>
      <c r="M8" s="118" t="str">
        <f t="shared" si="0"/>
        <v>M2__Mer_P</v>
      </c>
      <c r="N8" s="119">
        <v>1</v>
      </c>
      <c r="O8" s="118" t="str">
        <f t="shared" si="0"/>
        <v>M2__Gio_M</v>
      </c>
      <c r="P8" s="122"/>
      <c r="Q8" s="118" t="str">
        <f t="shared" si="0"/>
        <v>M2__Gio_P</v>
      </c>
      <c r="R8" s="119">
        <v>1</v>
      </c>
      <c r="S8" s="118" t="str">
        <f t="shared" si="1"/>
        <v>M2__Ven_M</v>
      </c>
      <c r="T8" s="122"/>
      <c r="U8" s="118" t="str">
        <f t="shared" si="1"/>
        <v>M2__Ven_P</v>
      </c>
      <c r="V8" s="119">
        <v>1</v>
      </c>
      <c r="W8" s="118" t="str">
        <f t="shared" si="2"/>
        <v>M2__Sab_M</v>
      </c>
      <c r="X8" s="120">
        <v>1</v>
      </c>
      <c r="Y8" s="118" t="str">
        <f t="shared" si="2"/>
        <v>M2__Sab_P</v>
      </c>
      <c r="Z8" s="119">
        <v>1</v>
      </c>
      <c r="AA8" s="118" t="str">
        <f t="shared" si="3"/>
        <v>M2__Dom_M</v>
      </c>
      <c r="AB8" s="117">
        <v>1</v>
      </c>
      <c r="AC8" s="118" t="str">
        <f t="shared" si="3"/>
        <v>M2__Dom_P</v>
      </c>
      <c r="AD8" s="121">
        <v>1</v>
      </c>
    </row>
    <row r="9" spans="1:30" x14ac:dyDescent="0.2">
      <c r="A9" s="42" t="s">
        <v>14</v>
      </c>
      <c r="B9" s="29" t="s">
        <v>8</v>
      </c>
      <c r="C9" s="3" t="str">
        <f t="shared" si="0"/>
        <v>M2_B1_Lun_M</v>
      </c>
      <c r="D9" s="122">
        <v>1</v>
      </c>
      <c r="E9" s="118" t="str">
        <f t="shared" si="0"/>
        <v>M2_B1_Lun_P</v>
      </c>
      <c r="F9" s="119"/>
      <c r="G9" s="118" t="str">
        <f t="shared" si="0"/>
        <v>M2_B1_Mar_M</v>
      </c>
      <c r="H9" s="122">
        <v>1</v>
      </c>
      <c r="I9" s="118" t="str">
        <f t="shared" si="0"/>
        <v>M2_B1_Mar_P</v>
      </c>
      <c r="J9" s="119"/>
      <c r="K9" s="118" t="str">
        <f t="shared" si="0"/>
        <v>M2_B1_Mer_M</v>
      </c>
      <c r="L9" s="122">
        <v>1</v>
      </c>
      <c r="M9" s="118" t="str">
        <f t="shared" si="0"/>
        <v>M2_B1_Mer_P</v>
      </c>
      <c r="N9" s="119"/>
      <c r="O9" s="118" t="str">
        <f t="shared" si="0"/>
        <v>M2_B1_Gio_M</v>
      </c>
      <c r="P9" s="122">
        <v>1</v>
      </c>
      <c r="Q9" s="118" t="str">
        <f t="shared" si="0"/>
        <v>M2_B1_Gio_P</v>
      </c>
      <c r="R9" s="119"/>
      <c r="S9" s="118" t="str">
        <f t="shared" si="1"/>
        <v>M2_B1_Ven_M</v>
      </c>
      <c r="T9" s="122">
        <v>1</v>
      </c>
      <c r="U9" s="118" t="str">
        <f t="shared" si="1"/>
        <v>M2_B1_Ven_P</v>
      </c>
      <c r="V9" s="119"/>
      <c r="W9" s="118" t="str">
        <f t="shared" si="2"/>
        <v>M2_B1_Sab_M</v>
      </c>
      <c r="X9" s="120"/>
      <c r="Y9" s="118" t="str">
        <f t="shared" si="2"/>
        <v>M2_B1_Sab_P</v>
      </c>
      <c r="Z9" s="119"/>
      <c r="AA9" s="118" t="str">
        <f t="shared" si="3"/>
        <v>M2_B1_Dom_M</v>
      </c>
      <c r="AB9" s="117"/>
      <c r="AC9" s="118" t="str">
        <f t="shared" si="3"/>
        <v>M2_B1_Dom_P</v>
      </c>
      <c r="AD9" s="121"/>
    </row>
    <row r="10" spans="1:30" x14ac:dyDescent="0.2">
      <c r="A10" s="42" t="s">
        <v>14</v>
      </c>
      <c r="B10" s="29" t="s">
        <v>9</v>
      </c>
      <c r="C10" s="3" t="str">
        <f t="shared" si="0"/>
        <v>M2_B2_Lun_M</v>
      </c>
      <c r="D10" s="122">
        <v>1</v>
      </c>
      <c r="E10" s="118" t="str">
        <f t="shared" si="0"/>
        <v>M2_B2_Lun_P</v>
      </c>
      <c r="F10" s="119"/>
      <c r="G10" s="118" t="str">
        <f t="shared" si="0"/>
        <v>M2_B2_Mar_M</v>
      </c>
      <c r="H10" s="122">
        <v>1</v>
      </c>
      <c r="I10" s="118" t="str">
        <f t="shared" si="0"/>
        <v>M2_B2_Mar_P</v>
      </c>
      <c r="J10" s="119"/>
      <c r="K10" s="118" t="str">
        <f t="shared" si="0"/>
        <v>M2_B2_Mer_M</v>
      </c>
      <c r="L10" s="122">
        <v>1</v>
      </c>
      <c r="M10" s="118" t="str">
        <f t="shared" si="0"/>
        <v>M2_B2_Mer_P</v>
      </c>
      <c r="N10" s="119"/>
      <c r="O10" s="118" t="str">
        <f t="shared" si="0"/>
        <v>M2_B2_Gio_M</v>
      </c>
      <c r="P10" s="122">
        <v>1</v>
      </c>
      <c r="Q10" s="118" t="str">
        <f t="shared" si="0"/>
        <v>M2_B2_Gio_P</v>
      </c>
      <c r="R10" s="119"/>
      <c r="S10" s="118" t="str">
        <f t="shared" si="1"/>
        <v>M2_B2_Ven_M</v>
      </c>
      <c r="T10" s="122">
        <v>1</v>
      </c>
      <c r="U10" s="118" t="str">
        <f t="shared" si="1"/>
        <v>M2_B2_Ven_P</v>
      </c>
      <c r="V10" s="119"/>
      <c r="W10" s="118" t="str">
        <f t="shared" si="2"/>
        <v>M2_B2_Sab_M</v>
      </c>
      <c r="X10" s="120"/>
      <c r="Y10" s="118" t="str">
        <f t="shared" si="2"/>
        <v>M2_B2_Sab_P</v>
      </c>
      <c r="Z10" s="119"/>
      <c r="AA10" s="118" t="str">
        <f t="shared" si="3"/>
        <v>M2_B2_Dom_M</v>
      </c>
      <c r="AB10" s="117"/>
      <c r="AC10" s="118" t="str">
        <f t="shared" si="3"/>
        <v>M2_B2_Dom_P</v>
      </c>
      <c r="AD10" s="121"/>
    </row>
    <row r="11" spans="1:30" x14ac:dyDescent="0.2">
      <c r="A11" s="42" t="s">
        <v>14</v>
      </c>
      <c r="B11" s="29" t="s">
        <v>10</v>
      </c>
      <c r="C11" s="3" t="str">
        <f t="shared" si="0"/>
        <v>M2_B3_Lun_M</v>
      </c>
      <c r="D11" s="122">
        <v>1</v>
      </c>
      <c r="E11" s="118" t="str">
        <f t="shared" si="0"/>
        <v>M2_B3_Lun_P</v>
      </c>
      <c r="F11" s="119"/>
      <c r="G11" s="118" t="str">
        <f t="shared" si="0"/>
        <v>M2_B3_Mar_M</v>
      </c>
      <c r="H11" s="122">
        <v>1</v>
      </c>
      <c r="I11" s="118" t="str">
        <f t="shared" si="0"/>
        <v>M2_B3_Mar_P</v>
      </c>
      <c r="J11" s="119"/>
      <c r="K11" s="118" t="str">
        <f t="shared" si="0"/>
        <v>M2_B3_Mer_M</v>
      </c>
      <c r="L11" s="122">
        <v>1</v>
      </c>
      <c r="M11" s="118" t="str">
        <f t="shared" si="0"/>
        <v>M2_B3_Mer_P</v>
      </c>
      <c r="N11" s="119"/>
      <c r="O11" s="118" t="str">
        <f t="shared" si="0"/>
        <v>M2_B3_Gio_M</v>
      </c>
      <c r="P11" s="122">
        <v>1</v>
      </c>
      <c r="Q11" s="118" t="str">
        <f t="shared" si="0"/>
        <v>M2_B3_Gio_P</v>
      </c>
      <c r="R11" s="119"/>
      <c r="S11" s="118" t="str">
        <f t="shared" si="1"/>
        <v>M2_B3_Ven_M</v>
      </c>
      <c r="T11" s="122">
        <v>1</v>
      </c>
      <c r="U11" s="118" t="str">
        <f t="shared" si="1"/>
        <v>M2_B3_Ven_P</v>
      </c>
      <c r="V11" s="119"/>
      <c r="W11" s="118" t="str">
        <f t="shared" si="2"/>
        <v>M2_B3_Sab_M</v>
      </c>
      <c r="X11" s="120"/>
      <c r="Y11" s="118" t="str">
        <f t="shared" si="2"/>
        <v>M2_B3_Sab_P</v>
      </c>
      <c r="Z11" s="119"/>
      <c r="AA11" s="118" t="str">
        <f t="shared" si="3"/>
        <v>M2_B3_Dom_M</v>
      </c>
      <c r="AB11" s="117"/>
      <c r="AC11" s="118" t="str">
        <f t="shared" si="3"/>
        <v>M2_B3_Dom_P</v>
      </c>
      <c r="AD11" s="121"/>
    </row>
    <row r="12" spans="1:30" ht="13.15" thickBot="1" x14ac:dyDescent="0.25">
      <c r="A12" s="42" t="s">
        <v>14</v>
      </c>
      <c r="B12" s="29" t="s">
        <v>11</v>
      </c>
      <c r="C12" s="3" t="str">
        <f t="shared" si="0"/>
        <v>M2_B4_Lun_M</v>
      </c>
      <c r="D12" s="122"/>
      <c r="E12" s="118" t="str">
        <f t="shared" si="0"/>
        <v>M2_B4_Lun_P</v>
      </c>
      <c r="F12" s="119"/>
      <c r="G12" s="118" t="str">
        <f t="shared" si="0"/>
        <v>M2_B4_Mar_M</v>
      </c>
      <c r="H12" s="122"/>
      <c r="I12" s="118" t="str">
        <f t="shared" si="0"/>
        <v>M2_B4_Mar_P</v>
      </c>
      <c r="J12" s="119"/>
      <c r="K12" s="118" t="str">
        <f t="shared" si="0"/>
        <v>M2_B4_Mer_M</v>
      </c>
      <c r="L12" s="122"/>
      <c r="M12" s="118" t="str">
        <f t="shared" si="0"/>
        <v>M2_B4_Mer_P</v>
      </c>
      <c r="N12" s="119"/>
      <c r="O12" s="118" t="str">
        <f t="shared" si="0"/>
        <v>M2_B4_Gio_M</v>
      </c>
      <c r="P12" s="122"/>
      <c r="Q12" s="118" t="str">
        <f t="shared" si="0"/>
        <v>M2_B4_Gio_P</v>
      </c>
      <c r="R12" s="119"/>
      <c r="S12" s="118" t="str">
        <f t="shared" si="1"/>
        <v>M2_B4_Ven_M</v>
      </c>
      <c r="T12" s="122"/>
      <c r="U12" s="118" t="str">
        <f t="shared" si="1"/>
        <v>M2_B4_Ven_P</v>
      </c>
      <c r="V12" s="119"/>
      <c r="W12" s="118" t="str">
        <f t="shared" si="2"/>
        <v>M2_B4_Sab_M</v>
      </c>
      <c r="X12" s="120"/>
      <c r="Y12" s="118" t="str">
        <f t="shared" si="2"/>
        <v>M2_B4_Sab_P</v>
      </c>
      <c r="Z12" s="119"/>
      <c r="AA12" s="118" t="str">
        <f t="shared" si="3"/>
        <v>M2_B4_Dom_M</v>
      </c>
      <c r="AB12" s="117"/>
      <c r="AC12" s="118" t="str">
        <f t="shared" si="3"/>
        <v>M2_B4_Dom_P</v>
      </c>
      <c r="AD12" s="121"/>
    </row>
    <row r="13" spans="1:30" x14ac:dyDescent="0.2">
      <c r="A13" s="39" t="s">
        <v>15</v>
      </c>
      <c r="B13" s="41"/>
      <c r="C13" s="9" t="str">
        <f t="shared" si="0"/>
        <v>M3__Lun_M</v>
      </c>
      <c r="D13" s="129"/>
      <c r="E13" s="113" t="str">
        <f t="shared" si="0"/>
        <v>M3__Lun_P</v>
      </c>
      <c r="F13" s="114"/>
      <c r="G13" s="113" t="str">
        <f t="shared" si="0"/>
        <v>M3__Mar_M</v>
      </c>
      <c r="H13" s="129"/>
      <c r="I13" s="113" t="str">
        <f t="shared" si="0"/>
        <v>M3__Mar_P</v>
      </c>
      <c r="J13" s="114"/>
      <c r="K13" s="113" t="str">
        <f t="shared" si="0"/>
        <v>M3__Mer_M</v>
      </c>
      <c r="L13" s="129"/>
      <c r="M13" s="113" t="str">
        <f t="shared" si="0"/>
        <v>M3__Mer_P</v>
      </c>
      <c r="N13" s="114"/>
      <c r="O13" s="113" t="str">
        <f t="shared" si="0"/>
        <v>M3__Gio_M</v>
      </c>
      <c r="P13" s="129"/>
      <c r="Q13" s="113" t="str">
        <f t="shared" si="0"/>
        <v>M3__Gio_P</v>
      </c>
      <c r="R13" s="114"/>
      <c r="S13" s="113" t="str">
        <f t="shared" si="1"/>
        <v>M3__Ven_M</v>
      </c>
      <c r="T13" s="129"/>
      <c r="U13" s="113" t="str">
        <f t="shared" si="1"/>
        <v>M3__Ven_P</v>
      </c>
      <c r="V13" s="114"/>
      <c r="W13" s="113" t="str">
        <f t="shared" si="2"/>
        <v>M3__Sab_M</v>
      </c>
      <c r="X13" s="115"/>
      <c r="Y13" s="113" t="str">
        <f t="shared" si="2"/>
        <v>M3__Sab_P</v>
      </c>
      <c r="Z13" s="114"/>
      <c r="AA13" s="113" t="str">
        <f t="shared" si="3"/>
        <v>M3__Dom_M</v>
      </c>
      <c r="AB13" s="112"/>
      <c r="AC13" s="113" t="str">
        <f t="shared" si="3"/>
        <v>M3__Dom_P</v>
      </c>
      <c r="AD13" s="116"/>
    </row>
    <row r="14" spans="1:30" x14ac:dyDescent="0.2">
      <c r="A14" s="42" t="s">
        <v>15</v>
      </c>
      <c r="B14" s="29" t="s">
        <v>12</v>
      </c>
      <c r="C14" s="3" t="str">
        <f t="shared" si="0"/>
        <v>M3_C1_Lun_M</v>
      </c>
      <c r="D14" s="122">
        <v>1</v>
      </c>
      <c r="E14" s="118" t="str">
        <f t="shared" si="0"/>
        <v>M3_C1_Lun_P</v>
      </c>
      <c r="F14" s="119"/>
      <c r="G14" s="118" t="str">
        <f t="shared" si="0"/>
        <v>M3_C1_Mar_M</v>
      </c>
      <c r="H14" s="122">
        <v>1</v>
      </c>
      <c r="I14" s="118" t="str">
        <f t="shared" si="0"/>
        <v>M3_C1_Mar_P</v>
      </c>
      <c r="J14" s="119"/>
      <c r="K14" s="118" t="str">
        <f t="shared" si="0"/>
        <v>M3_C1_Mer_M</v>
      </c>
      <c r="L14" s="122">
        <v>1</v>
      </c>
      <c r="M14" s="118" t="str">
        <f t="shared" si="0"/>
        <v>M3_C1_Mer_P</v>
      </c>
      <c r="N14" s="119"/>
      <c r="O14" s="118" t="str">
        <f t="shared" si="0"/>
        <v>M3_C1_Gio_M</v>
      </c>
      <c r="P14" s="122">
        <v>1</v>
      </c>
      <c r="Q14" s="118" t="str">
        <f t="shared" si="0"/>
        <v>M3_C1_Gio_P</v>
      </c>
      <c r="R14" s="119"/>
      <c r="S14" s="118" t="str">
        <f t="shared" si="1"/>
        <v>M3_C1_Ven_M</v>
      </c>
      <c r="T14" s="122">
        <v>1</v>
      </c>
      <c r="U14" s="118" t="str">
        <f t="shared" si="1"/>
        <v>M3_C1_Ven_P</v>
      </c>
      <c r="V14" s="119"/>
      <c r="W14" s="118" t="str">
        <f t="shared" si="2"/>
        <v>M3_C1_Sab_M</v>
      </c>
      <c r="X14" s="120"/>
      <c r="Y14" s="118" t="str">
        <f t="shared" si="2"/>
        <v>M3_C1_Sab_P</v>
      </c>
      <c r="Z14" s="119"/>
      <c r="AA14" s="118" t="str">
        <f t="shared" si="3"/>
        <v>M3_C1_Dom_M</v>
      </c>
      <c r="AB14" s="117"/>
      <c r="AC14" s="118" t="str">
        <f t="shared" si="3"/>
        <v>M3_C1_Dom_P</v>
      </c>
      <c r="AD14" s="121"/>
    </row>
    <row r="15" spans="1:30" ht="13.15" thickBot="1" x14ac:dyDescent="0.25">
      <c r="A15" s="43" t="s">
        <v>15</v>
      </c>
      <c r="B15" s="31" t="s">
        <v>13</v>
      </c>
      <c r="C15" s="6" t="str">
        <f t="shared" si="0"/>
        <v>M3_C2_Lun_M</v>
      </c>
      <c r="D15" s="123"/>
      <c r="E15" s="124" t="str">
        <f t="shared" si="0"/>
        <v>M3_C2_Lun_P</v>
      </c>
      <c r="F15" s="125"/>
      <c r="G15" s="124" t="str">
        <f t="shared" si="0"/>
        <v>M3_C2_Mar_M</v>
      </c>
      <c r="H15" s="123"/>
      <c r="I15" s="124" t="str">
        <f t="shared" si="0"/>
        <v>M3_C2_Mar_P</v>
      </c>
      <c r="J15" s="125"/>
      <c r="K15" s="124" t="str">
        <f t="shared" si="0"/>
        <v>M3_C2_Mer_M</v>
      </c>
      <c r="L15" s="123"/>
      <c r="M15" s="124" t="str">
        <f t="shared" si="0"/>
        <v>M3_C2_Mer_P</v>
      </c>
      <c r="N15" s="125"/>
      <c r="O15" s="124" t="str">
        <f t="shared" si="0"/>
        <v>M3_C2_Gio_M</v>
      </c>
      <c r="P15" s="123"/>
      <c r="Q15" s="124" t="str">
        <f t="shared" si="0"/>
        <v>M3_C2_Gio_P</v>
      </c>
      <c r="R15" s="125"/>
      <c r="S15" s="124" t="str">
        <f t="shared" si="1"/>
        <v>M3_C2_Ven_M</v>
      </c>
      <c r="T15" s="123"/>
      <c r="U15" s="124" t="str">
        <f t="shared" si="1"/>
        <v>M3_C2_Ven_P</v>
      </c>
      <c r="V15" s="125"/>
      <c r="W15" s="124" t="str">
        <f t="shared" si="2"/>
        <v>M3_C2_Sab_M</v>
      </c>
      <c r="X15" s="126"/>
      <c r="Y15" s="124" t="str">
        <f t="shared" si="2"/>
        <v>M3_C2_Sab_P</v>
      </c>
      <c r="Z15" s="125"/>
      <c r="AA15" s="124" t="str">
        <f t="shared" si="3"/>
        <v>M3_C2_Dom_M</v>
      </c>
      <c r="AB15" s="127"/>
      <c r="AC15" s="124" t="str">
        <f t="shared" si="3"/>
        <v>M3_C2_Dom_P</v>
      </c>
      <c r="AD15" s="128"/>
    </row>
    <row r="16" spans="1:30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4FE-1314-45D7-A479-93FABCC00C40}">
  <dimension ref="A1:J183"/>
  <sheetViews>
    <sheetView workbookViewId="0">
      <selection activeCell="F12" sqref="F12"/>
    </sheetView>
  </sheetViews>
  <sheetFormatPr defaultRowHeight="12.55" x14ac:dyDescent="0.2"/>
  <cols>
    <col min="1" max="1" width="14.109375" bestFit="1" customWidth="1"/>
    <col min="2" max="2" width="7.5546875" bestFit="1" customWidth="1"/>
    <col min="3" max="3" width="5.77734375" bestFit="1" customWidth="1"/>
    <col min="4" max="4" width="6.5546875" bestFit="1" customWidth="1"/>
    <col min="5" max="6" width="11.77734375" bestFit="1" customWidth="1"/>
    <col min="8" max="8" width="11.33203125" bestFit="1" customWidth="1"/>
    <col min="9" max="9" width="4" bestFit="1" customWidth="1"/>
    <col min="10" max="10" width="2.88671875" bestFit="1" customWidth="1"/>
  </cols>
  <sheetData>
    <row r="1" spans="1:10" x14ac:dyDescent="0.2">
      <c r="A1" t="s">
        <v>28</v>
      </c>
      <c r="B1" t="s">
        <v>29</v>
      </c>
      <c r="C1" t="s">
        <v>30</v>
      </c>
      <c r="D1" t="s">
        <v>31</v>
      </c>
      <c r="E1" t="s">
        <v>33</v>
      </c>
      <c r="F1" t="s">
        <v>34</v>
      </c>
      <c r="H1" t="s">
        <v>32</v>
      </c>
      <c r="I1">
        <v>13</v>
      </c>
    </row>
    <row r="2" spans="1:10" x14ac:dyDescent="0.2">
      <c r="A2" t="str">
        <f t="shared" ref="A2:A14" ca="1" si="0">INDIRECT(E2)</f>
        <v>M1__Lun_M</v>
      </c>
      <c r="B2">
        <f t="shared" ref="B2:B14" ca="1" si="1">INDIRECT(F2)</f>
        <v>0</v>
      </c>
      <c r="C2">
        <f>QUOTIENT(ROW()-2,$I$1)</f>
        <v>0</v>
      </c>
      <c r="D2">
        <f>MOD(ROW()-2,$I$1)</f>
        <v>0</v>
      </c>
      <c r="E2" t="str">
        <f>ADDRESS(D2+3,2*C2+3,1,1,"Conf")</f>
        <v>Conf!$C$3</v>
      </c>
      <c r="F2" t="str">
        <f>ADDRESS(D2+3,2*C2+4,1,1,"Conf")</f>
        <v>Conf!$D$3</v>
      </c>
      <c r="H2" t="s">
        <v>44</v>
      </c>
      <c r="I2">
        <v>7</v>
      </c>
    </row>
    <row r="3" spans="1:10" x14ac:dyDescent="0.2">
      <c r="A3" t="str">
        <f t="shared" ca="1" si="0"/>
        <v>M1_A1_Lun_M</v>
      </c>
      <c r="B3">
        <f t="shared" ca="1" si="1"/>
        <v>1</v>
      </c>
      <c r="C3">
        <f t="shared" ref="C3:C66" si="2">QUOTIENT(ROW()-2,$I$1)</f>
        <v>0</v>
      </c>
      <c r="D3">
        <f t="shared" ref="D3:D66" si="3">MOD(ROW()-2,$I$1)</f>
        <v>1</v>
      </c>
      <c r="E3" t="str">
        <f t="shared" ref="E3:E66" si="4">ADDRESS(D3+3,2*C3+3,1,1,"Conf")</f>
        <v>Conf!$C$4</v>
      </c>
      <c r="F3" t="str">
        <f t="shared" ref="F3:F66" si="5">ADDRESS(D3+3,2*C3+4,1,1,"Conf")</f>
        <v>Conf!$D$4</v>
      </c>
      <c r="H3" t="s">
        <v>45</v>
      </c>
      <c r="I3">
        <f>I1*I2*2</f>
        <v>182</v>
      </c>
    </row>
    <row r="4" spans="1:10" x14ac:dyDescent="0.2">
      <c r="A4" t="str">
        <f t="shared" ca="1" si="0"/>
        <v>M1_A2_Lun_M</v>
      </c>
      <c r="B4">
        <f t="shared" ca="1" si="1"/>
        <v>1</v>
      </c>
      <c r="C4">
        <f t="shared" si="2"/>
        <v>0</v>
      </c>
      <c r="D4">
        <f t="shared" si="3"/>
        <v>2</v>
      </c>
      <c r="E4" t="str">
        <f t="shared" si="4"/>
        <v>Conf!$C$5</v>
      </c>
      <c r="F4" t="str">
        <f t="shared" si="5"/>
        <v>Conf!$D$5</v>
      </c>
      <c r="H4" t="s">
        <v>46</v>
      </c>
      <c r="I4">
        <f ca="1">COUNTIF(A:A,"&lt;&gt;")-1</f>
        <v>182</v>
      </c>
      <c r="J4" t="str">
        <f ca="1">IF(I3=I4,"ok","KO")</f>
        <v>ok</v>
      </c>
    </row>
    <row r="5" spans="1:10" x14ac:dyDescent="0.2">
      <c r="A5" t="str">
        <f t="shared" ca="1" si="0"/>
        <v>M1_A3_Lun_M</v>
      </c>
      <c r="B5">
        <f t="shared" ca="1" si="1"/>
        <v>1</v>
      </c>
      <c r="C5">
        <f t="shared" si="2"/>
        <v>0</v>
      </c>
      <c r="D5">
        <f t="shared" si="3"/>
        <v>3</v>
      </c>
      <c r="E5" t="str">
        <f t="shared" si="4"/>
        <v>Conf!$C$6</v>
      </c>
      <c r="F5" t="str">
        <f t="shared" si="5"/>
        <v>Conf!$D$6</v>
      </c>
    </row>
    <row r="6" spans="1:10" x14ac:dyDescent="0.2">
      <c r="A6" t="str">
        <f t="shared" ca="1" si="0"/>
        <v>M1_A4_Lun_M</v>
      </c>
      <c r="B6">
        <f t="shared" ca="1" si="1"/>
        <v>0</v>
      </c>
      <c r="C6">
        <f t="shared" si="2"/>
        <v>0</v>
      </c>
      <c r="D6">
        <f t="shared" si="3"/>
        <v>4</v>
      </c>
      <c r="E6" t="str">
        <f t="shared" si="4"/>
        <v>Conf!$C$7</v>
      </c>
      <c r="F6" t="str">
        <f t="shared" si="5"/>
        <v>Conf!$D$7</v>
      </c>
    </row>
    <row r="7" spans="1:10" x14ac:dyDescent="0.2">
      <c r="A7" t="str">
        <f t="shared" ca="1" si="0"/>
        <v>M2__Lun_M</v>
      </c>
      <c r="B7">
        <f t="shared" ca="1" si="1"/>
        <v>0</v>
      </c>
      <c r="C7">
        <f t="shared" si="2"/>
        <v>0</v>
      </c>
      <c r="D7">
        <f t="shared" si="3"/>
        <v>5</v>
      </c>
      <c r="E7" t="str">
        <f t="shared" si="4"/>
        <v>Conf!$C$8</v>
      </c>
      <c r="F7" t="str">
        <f t="shared" si="5"/>
        <v>Conf!$D$8</v>
      </c>
    </row>
    <row r="8" spans="1:10" x14ac:dyDescent="0.2">
      <c r="A8" t="str">
        <f t="shared" ca="1" si="0"/>
        <v>M2_B1_Lun_M</v>
      </c>
      <c r="B8">
        <f t="shared" ca="1" si="1"/>
        <v>1</v>
      </c>
      <c r="C8">
        <f t="shared" si="2"/>
        <v>0</v>
      </c>
      <c r="D8">
        <f t="shared" si="3"/>
        <v>6</v>
      </c>
      <c r="E8" t="str">
        <f t="shared" si="4"/>
        <v>Conf!$C$9</v>
      </c>
      <c r="F8" t="str">
        <f t="shared" si="5"/>
        <v>Conf!$D$9</v>
      </c>
    </row>
    <row r="9" spans="1:10" x14ac:dyDescent="0.2">
      <c r="A9" t="str">
        <f t="shared" ca="1" si="0"/>
        <v>M2_B2_Lun_M</v>
      </c>
      <c r="B9">
        <f t="shared" ca="1" si="1"/>
        <v>1</v>
      </c>
      <c r="C9">
        <f t="shared" si="2"/>
        <v>0</v>
      </c>
      <c r="D9">
        <f t="shared" si="3"/>
        <v>7</v>
      </c>
      <c r="E9" t="str">
        <f t="shared" si="4"/>
        <v>Conf!$C$10</v>
      </c>
      <c r="F9" t="str">
        <f t="shared" si="5"/>
        <v>Conf!$D$10</v>
      </c>
    </row>
    <row r="10" spans="1:10" x14ac:dyDescent="0.2">
      <c r="A10" t="str">
        <f t="shared" ca="1" si="0"/>
        <v>M2_B3_Lun_M</v>
      </c>
      <c r="B10">
        <f t="shared" ca="1" si="1"/>
        <v>1</v>
      </c>
      <c r="C10">
        <f t="shared" si="2"/>
        <v>0</v>
      </c>
      <c r="D10">
        <f t="shared" si="3"/>
        <v>8</v>
      </c>
      <c r="E10" t="str">
        <f t="shared" si="4"/>
        <v>Conf!$C$11</v>
      </c>
      <c r="F10" t="str">
        <f t="shared" si="5"/>
        <v>Conf!$D$11</v>
      </c>
    </row>
    <row r="11" spans="1:10" x14ac:dyDescent="0.2">
      <c r="A11" t="str">
        <f t="shared" ca="1" si="0"/>
        <v>M2_B4_Lun_M</v>
      </c>
      <c r="B11">
        <f t="shared" ca="1" si="1"/>
        <v>0</v>
      </c>
      <c r="C11">
        <f t="shared" si="2"/>
        <v>0</v>
      </c>
      <c r="D11">
        <f t="shared" si="3"/>
        <v>9</v>
      </c>
      <c r="E11" t="str">
        <f t="shared" si="4"/>
        <v>Conf!$C$12</v>
      </c>
      <c r="F11" t="str">
        <f t="shared" si="5"/>
        <v>Conf!$D$12</v>
      </c>
    </row>
    <row r="12" spans="1:10" x14ac:dyDescent="0.2">
      <c r="A12" t="str">
        <f t="shared" ca="1" si="0"/>
        <v>M3__Lun_M</v>
      </c>
      <c r="B12">
        <f t="shared" ca="1" si="1"/>
        <v>0</v>
      </c>
      <c r="C12">
        <f t="shared" si="2"/>
        <v>0</v>
      </c>
      <c r="D12">
        <f t="shared" si="3"/>
        <v>10</v>
      </c>
      <c r="E12" t="str">
        <f t="shared" si="4"/>
        <v>Conf!$C$13</v>
      </c>
      <c r="F12" t="str">
        <f t="shared" si="5"/>
        <v>Conf!$D$13</v>
      </c>
    </row>
    <row r="13" spans="1:10" x14ac:dyDescent="0.2">
      <c r="A13" t="str">
        <f t="shared" ca="1" si="0"/>
        <v>M3_C1_Lun_M</v>
      </c>
      <c r="B13">
        <f t="shared" ca="1" si="1"/>
        <v>1</v>
      </c>
      <c r="C13">
        <f t="shared" si="2"/>
        <v>0</v>
      </c>
      <c r="D13">
        <f t="shared" si="3"/>
        <v>11</v>
      </c>
      <c r="E13" t="str">
        <f t="shared" si="4"/>
        <v>Conf!$C$14</v>
      </c>
      <c r="F13" t="str">
        <f t="shared" si="5"/>
        <v>Conf!$D$14</v>
      </c>
    </row>
    <row r="14" spans="1:10" x14ac:dyDescent="0.2">
      <c r="A14" t="str">
        <f t="shared" ca="1" si="0"/>
        <v>M3_C2_Lun_M</v>
      </c>
      <c r="B14">
        <f t="shared" ca="1" si="1"/>
        <v>0</v>
      </c>
      <c r="C14">
        <f t="shared" si="2"/>
        <v>0</v>
      </c>
      <c r="D14">
        <f t="shared" si="3"/>
        <v>12</v>
      </c>
      <c r="E14" t="str">
        <f t="shared" si="4"/>
        <v>Conf!$C$15</v>
      </c>
      <c r="F14" t="str">
        <f t="shared" si="5"/>
        <v>Conf!$D$15</v>
      </c>
    </row>
    <row r="15" spans="1:10" x14ac:dyDescent="0.2">
      <c r="A15" t="str">
        <f t="shared" ref="A15:A78" ca="1" si="6">INDIRECT(E15)</f>
        <v>M1__Lun_P</v>
      </c>
      <c r="B15">
        <f t="shared" ref="B15:B78" ca="1" si="7">INDIRECT(F15)</f>
        <v>1</v>
      </c>
      <c r="C15">
        <f t="shared" si="2"/>
        <v>1</v>
      </c>
      <c r="D15">
        <f t="shared" si="3"/>
        <v>0</v>
      </c>
      <c r="E15" t="str">
        <f t="shared" si="4"/>
        <v>Conf!$E$3</v>
      </c>
      <c r="F15" t="str">
        <f t="shared" si="5"/>
        <v>Conf!$F$3</v>
      </c>
    </row>
    <row r="16" spans="1:10" x14ac:dyDescent="0.2">
      <c r="A16" t="str">
        <f t="shared" ca="1" si="6"/>
        <v>M1_A1_Lun_P</v>
      </c>
      <c r="B16">
        <f t="shared" ca="1" si="7"/>
        <v>0</v>
      </c>
      <c r="C16">
        <f t="shared" si="2"/>
        <v>1</v>
      </c>
      <c r="D16">
        <f t="shared" si="3"/>
        <v>1</v>
      </c>
      <c r="E16" t="str">
        <f t="shared" si="4"/>
        <v>Conf!$E$4</v>
      </c>
      <c r="F16" t="str">
        <f t="shared" si="5"/>
        <v>Conf!$F$4</v>
      </c>
    </row>
    <row r="17" spans="1:6" x14ac:dyDescent="0.2">
      <c r="A17" t="str">
        <f t="shared" ca="1" si="6"/>
        <v>M1_A2_Lun_P</v>
      </c>
      <c r="B17">
        <f t="shared" ca="1" si="7"/>
        <v>0</v>
      </c>
      <c r="C17">
        <f t="shared" si="2"/>
        <v>1</v>
      </c>
      <c r="D17">
        <f t="shared" si="3"/>
        <v>2</v>
      </c>
      <c r="E17" t="str">
        <f t="shared" si="4"/>
        <v>Conf!$E$5</v>
      </c>
      <c r="F17" t="str">
        <f t="shared" si="5"/>
        <v>Conf!$F$5</v>
      </c>
    </row>
    <row r="18" spans="1:6" x14ac:dyDescent="0.2">
      <c r="A18" t="str">
        <f t="shared" ca="1" si="6"/>
        <v>M1_A3_Lun_P</v>
      </c>
      <c r="B18">
        <f t="shared" ca="1" si="7"/>
        <v>0</v>
      </c>
      <c r="C18">
        <f t="shared" si="2"/>
        <v>1</v>
      </c>
      <c r="D18">
        <f t="shared" si="3"/>
        <v>3</v>
      </c>
      <c r="E18" t="str">
        <f t="shared" si="4"/>
        <v>Conf!$E$6</v>
      </c>
      <c r="F18" t="str">
        <f t="shared" si="5"/>
        <v>Conf!$F$6</v>
      </c>
    </row>
    <row r="19" spans="1:6" x14ac:dyDescent="0.2">
      <c r="A19" t="str">
        <f t="shared" ca="1" si="6"/>
        <v>M1_A4_Lun_P</v>
      </c>
      <c r="B19">
        <f t="shared" ca="1" si="7"/>
        <v>0</v>
      </c>
      <c r="C19">
        <f t="shared" si="2"/>
        <v>1</v>
      </c>
      <c r="D19">
        <f t="shared" si="3"/>
        <v>4</v>
      </c>
      <c r="E19" t="str">
        <f t="shared" si="4"/>
        <v>Conf!$E$7</v>
      </c>
      <c r="F19" t="str">
        <f t="shared" si="5"/>
        <v>Conf!$F$7</v>
      </c>
    </row>
    <row r="20" spans="1:6" x14ac:dyDescent="0.2">
      <c r="A20" t="str">
        <f t="shared" ca="1" si="6"/>
        <v>M2__Lun_P</v>
      </c>
      <c r="B20">
        <f t="shared" ca="1" si="7"/>
        <v>1</v>
      </c>
      <c r="C20">
        <f t="shared" si="2"/>
        <v>1</v>
      </c>
      <c r="D20">
        <f t="shared" si="3"/>
        <v>5</v>
      </c>
      <c r="E20" t="str">
        <f t="shared" si="4"/>
        <v>Conf!$E$8</v>
      </c>
      <c r="F20" t="str">
        <f t="shared" si="5"/>
        <v>Conf!$F$8</v>
      </c>
    </row>
    <row r="21" spans="1:6" x14ac:dyDescent="0.2">
      <c r="A21" t="str">
        <f t="shared" ca="1" si="6"/>
        <v>M2_B1_Lun_P</v>
      </c>
      <c r="B21">
        <f t="shared" ca="1" si="7"/>
        <v>0</v>
      </c>
      <c r="C21">
        <f t="shared" si="2"/>
        <v>1</v>
      </c>
      <c r="D21">
        <f t="shared" si="3"/>
        <v>6</v>
      </c>
      <c r="E21" t="str">
        <f t="shared" si="4"/>
        <v>Conf!$E$9</v>
      </c>
      <c r="F21" t="str">
        <f t="shared" si="5"/>
        <v>Conf!$F$9</v>
      </c>
    </row>
    <row r="22" spans="1:6" x14ac:dyDescent="0.2">
      <c r="A22" t="str">
        <f t="shared" ca="1" si="6"/>
        <v>M2_B2_Lun_P</v>
      </c>
      <c r="B22">
        <f t="shared" ca="1" si="7"/>
        <v>0</v>
      </c>
      <c r="C22">
        <f t="shared" si="2"/>
        <v>1</v>
      </c>
      <c r="D22">
        <f t="shared" si="3"/>
        <v>7</v>
      </c>
      <c r="E22" t="str">
        <f t="shared" si="4"/>
        <v>Conf!$E$10</v>
      </c>
      <c r="F22" t="str">
        <f t="shared" si="5"/>
        <v>Conf!$F$10</v>
      </c>
    </row>
    <row r="23" spans="1:6" x14ac:dyDescent="0.2">
      <c r="A23" t="str">
        <f t="shared" ca="1" si="6"/>
        <v>M2_B3_Lun_P</v>
      </c>
      <c r="B23">
        <f t="shared" ca="1" si="7"/>
        <v>0</v>
      </c>
      <c r="C23">
        <f t="shared" si="2"/>
        <v>1</v>
      </c>
      <c r="D23">
        <f t="shared" si="3"/>
        <v>8</v>
      </c>
      <c r="E23" t="str">
        <f t="shared" si="4"/>
        <v>Conf!$E$11</v>
      </c>
      <c r="F23" t="str">
        <f t="shared" si="5"/>
        <v>Conf!$F$11</v>
      </c>
    </row>
    <row r="24" spans="1:6" x14ac:dyDescent="0.2">
      <c r="A24" t="str">
        <f t="shared" ca="1" si="6"/>
        <v>M2_B4_Lun_P</v>
      </c>
      <c r="B24">
        <f t="shared" ca="1" si="7"/>
        <v>0</v>
      </c>
      <c r="C24">
        <f t="shared" si="2"/>
        <v>1</v>
      </c>
      <c r="D24">
        <f t="shared" si="3"/>
        <v>9</v>
      </c>
      <c r="E24" t="str">
        <f t="shared" si="4"/>
        <v>Conf!$E$12</v>
      </c>
      <c r="F24" t="str">
        <f t="shared" si="5"/>
        <v>Conf!$F$12</v>
      </c>
    </row>
    <row r="25" spans="1:6" x14ac:dyDescent="0.2">
      <c r="A25" t="str">
        <f t="shared" ca="1" si="6"/>
        <v>M3__Lun_P</v>
      </c>
      <c r="B25">
        <f t="shared" ca="1" si="7"/>
        <v>0</v>
      </c>
      <c r="C25">
        <f t="shared" si="2"/>
        <v>1</v>
      </c>
      <c r="D25">
        <f t="shared" si="3"/>
        <v>10</v>
      </c>
      <c r="E25" t="str">
        <f t="shared" si="4"/>
        <v>Conf!$E$13</v>
      </c>
      <c r="F25" t="str">
        <f t="shared" si="5"/>
        <v>Conf!$F$13</v>
      </c>
    </row>
    <row r="26" spans="1:6" x14ac:dyDescent="0.2">
      <c r="A26" t="str">
        <f t="shared" ca="1" si="6"/>
        <v>M3_C1_Lun_P</v>
      </c>
      <c r="B26">
        <f t="shared" ca="1" si="7"/>
        <v>0</v>
      </c>
      <c r="C26">
        <f t="shared" si="2"/>
        <v>1</v>
      </c>
      <c r="D26">
        <f t="shared" si="3"/>
        <v>11</v>
      </c>
      <c r="E26" t="str">
        <f t="shared" si="4"/>
        <v>Conf!$E$14</v>
      </c>
      <c r="F26" t="str">
        <f t="shared" si="5"/>
        <v>Conf!$F$14</v>
      </c>
    </row>
    <row r="27" spans="1:6" x14ac:dyDescent="0.2">
      <c r="A27" t="str">
        <f t="shared" ca="1" si="6"/>
        <v>M3_C2_Lun_P</v>
      </c>
      <c r="B27">
        <f t="shared" ca="1" si="7"/>
        <v>0</v>
      </c>
      <c r="C27">
        <f t="shared" si="2"/>
        <v>1</v>
      </c>
      <c r="D27">
        <f t="shared" si="3"/>
        <v>12</v>
      </c>
      <c r="E27" t="str">
        <f t="shared" si="4"/>
        <v>Conf!$E$15</v>
      </c>
      <c r="F27" t="str">
        <f t="shared" si="5"/>
        <v>Conf!$F$15</v>
      </c>
    </row>
    <row r="28" spans="1:6" x14ac:dyDescent="0.2">
      <c r="A28" t="str">
        <f t="shared" ca="1" si="6"/>
        <v>M1__Mar_M</v>
      </c>
      <c r="B28">
        <f t="shared" ca="1" si="7"/>
        <v>0</v>
      </c>
      <c r="C28">
        <f t="shared" si="2"/>
        <v>2</v>
      </c>
      <c r="D28">
        <f t="shared" si="3"/>
        <v>0</v>
      </c>
      <c r="E28" t="str">
        <f t="shared" si="4"/>
        <v>Conf!$G$3</v>
      </c>
      <c r="F28" t="str">
        <f t="shared" si="5"/>
        <v>Conf!$H$3</v>
      </c>
    </row>
    <row r="29" spans="1:6" x14ac:dyDescent="0.2">
      <c r="A29" t="str">
        <f t="shared" ca="1" si="6"/>
        <v>M1_A1_Mar_M</v>
      </c>
      <c r="B29">
        <f t="shared" ca="1" si="7"/>
        <v>1</v>
      </c>
      <c r="C29">
        <f t="shared" si="2"/>
        <v>2</v>
      </c>
      <c r="D29">
        <f t="shared" si="3"/>
        <v>1</v>
      </c>
      <c r="E29" t="str">
        <f t="shared" si="4"/>
        <v>Conf!$G$4</v>
      </c>
      <c r="F29" t="str">
        <f t="shared" si="5"/>
        <v>Conf!$H$4</v>
      </c>
    </row>
    <row r="30" spans="1:6" x14ac:dyDescent="0.2">
      <c r="A30" t="str">
        <f t="shared" ca="1" si="6"/>
        <v>M1_A2_Mar_M</v>
      </c>
      <c r="B30">
        <f t="shared" ca="1" si="7"/>
        <v>1</v>
      </c>
      <c r="C30">
        <f t="shared" si="2"/>
        <v>2</v>
      </c>
      <c r="D30">
        <f t="shared" si="3"/>
        <v>2</v>
      </c>
      <c r="E30" t="str">
        <f t="shared" si="4"/>
        <v>Conf!$G$5</v>
      </c>
      <c r="F30" t="str">
        <f t="shared" si="5"/>
        <v>Conf!$H$5</v>
      </c>
    </row>
    <row r="31" spans="1:6" x14ac:dyDescent="0.2">
      <c r="A31" t="str">
        <f t="shared" ca="1" si="6"/>
        <v>M1_A3_Mar_M</v>
      </c>
      <c r="B31">
        <f t="shared" ca="1" si="7"/>
        <v>1</v>
      </c>
      <c r="C31">
        <f t="shared" si="2"/>
        <v>2</v>
      </c>
      <c r="D31">
        <f t="shared" si="3"/>
        <v>3</v>
      </c>
      <c r="E31" t="str">
        <f t="shared" si="4"/>
        <v>Conf!$G$6</v>
      </c>
      <c r="F31" t="str">
        <f t="shared" si="5"/>
        <v>Conf!$H$6</v>
      </c>
    </row>
    <row r="32" spans="1:6" x14ac:dyDescent="0.2">
      <c r="A32" t="str">
        <f t="shared" ca="1" si="6"/>
        <v>M1_A4_Mar_M</v>
      </c>
      <c r="B32">
        <f t="shared" ca="1" si="7"/>
        <v>0</v>
      </c>
      <c r="C32">
        <f t="shared" si="2"/>
        <v>2</v>
      </c>
      <c r="D32">
        <f t="shared" si="3"/>
        <v>4</v>
      </c>
      <c r="E32" t="str">
        <f t="shared" si="4"/>
        <v>Conf!$G$7</v>
      </c>
      <c r="F32" t="str">
        <f t="shared" si="5"/>
        <v>Conf!$H$7</v>
      </c>
    </row>
    <row r="33" spans="1:6" x14ac:dyDescent="0.2">
      <c r="A33" t="str">
        <f t="shared" ca="1" si="6"/>
        <v>M2__Mar_M</v>
      </c>
      <c r="B33">
        <f t="shared" ca="1" si="7"/>
        <v>0</v>
      </c>
      <c r="C33">
        <f t="shared" si="2"/>
        <v>2</v>
      </c>
      <c r="D33">
        <f t="shared" si="3"/>
        <v>5</v>
      </c>
      <c r="E33" t="str">
        <f t="shared" si="4"/>
        <v>Conf!$G$8</v>
      </c>
      <c r="F33" t="str">
        <f t="shared" si="5"/>
        <v>Conf!$H$8</v>
      </c>
    </row>
    <row r="34" spans="1:6" x14ac:dyDescent="0.2">
      <c r="A34" t="str">
        <f t="shared" ca="1" si="6"/>
        <v>M2_B1_Mar_M</v>
      </c>
      <c r="B34">
        <f t="shared" ca="1" si="7"/>
        <v>1</v>
      </c>
      <c r="C34">
        <f t="shared" si="2"/>
        <v>2</v>
      </c>
      <c r="D34">
        <f t="shared" si="3"/>
        <v>6</v>
      </c>
      <c r="E34" t="str">
        <f t="shared" si="4"/>
        <v>Conf!$G$9</v>
      </c>
      <c r="F34" t="str">
        <f t="shared" si="5"/>
        <v>Conf!$H$9</v>
      </c>
    </row>
    <row r="35" spans="1:6" x14ac:dyDescent="0.2">
      <c r="A35" t="str">
        <f t="shared" ca="1" si="6"/>
        <v>M2_B2_Mar_M</v>
      </c>
      <c r="B35">
        <f t="shared" ca="1" si="7"/>
        <v>1</v>
      </c>
      <c r="C35">
        <f t="shared" si="2"/>
        <v>2</v>
      </c>
      <c r="D35">
        <f t="shared" si="3"/>
        <v>7</v>
      </c>
      <c r="E35" t="str">
        <f t="shared" si="4"/>
        <v>Conf!$G$10</v>
      </c>
      <c r="F35" t="str">
        <f t="shared" si="5"/>
        <v>Conf!$H$10</v>
      </c>
    </row>
    <row r="36" spans="1:6" x14ac:dyDescent="0.2">
      <c r="A36" t="str">
        <f t="shared" ca="1" si="6"/>
        <v>M2_B3_Mar_M</v>
      </c>
      <c r="B36">
        <f t="shared" ca="1" si="7"/>
        <v>1</v>
      </c>
      <c r="C36">
        <f t="shared" si="2"/>
        <v>2</v>
      </c>
      <c r="D36">
        <f t="shared" si="3"/>
        <v>8</v>
      </c>
      <c r="E36" t="str">
        <f t="shared" si="4"/>
        <v>Conf!$G$11</v>
      </c>
      <c r="F36" t="str">
        <f t="shared" si="5"/>
        <v>Conf!$H$11</v>
      </c>
    </row>
    <row r="37" spans="1:6" x14ac:dyDescent="0.2">
      <c r="A37" t="str">
        <f t="shared" ca="1" si="6"/>
        <v>M2_B4_Mar_M</v>
      </c>
      <c r="B37">
        <f t="shared" ca="1" si="7"/>
        <v>0</v>
      </c>
      <c r="C37">
        <f t="shared" si="2"/>
        <v>2</v>
      </c>
      <c r="D37">
        <f t="shared" si="3"/>
        <v>9</v>
      </c>
      <c r="E37" t="str">
        <f t="shared" si="4"/>
        <v>Conf!$G$12</v>
      </c>
      <c r="F37" t="str">
        <f t="shared" si="5"/>
        <v>Conf!$H$12</v>
      </c>
    </row>
    <row r="38" spans="1:6" x14ac:dyDescent="0.2">
      <c r="A38" t="str">
        <f t="shared" ca="1" si="6"/>
        <v>M3__Mar_M</v>
      </c>
      <c r="B38">
        <f t="shared" ca="1" si="7"/>
        <v>0</v>
      </c>
      <c r="C38">
        <f t="shared" si="2"/>
        <v>2</v>
      </c>
      <c r="D38">
        <f t="shared" si="3"/>
        <v>10</v>
      </c>
      <c r="E38" t="str">
        <f t="shared" si="4"/>
        <v>Conf!$G$13</v>
      </c>
      <c r="F38" t="str">
        <f t="shared" si="5"/>
        <v>Conf!$H$13</v>
      </c>
    </row>
    <row r="39" spans="1:6" x14ac:dyDescent="0.2">
      <c r="A39" t="str">
        <f t="shared" ca="1" si="6"/>
        <v>M3_C1_Mar_M</v>
      </c>
      <c r="B39">
        <f t="shared" ca="1" si="7"/>
        <v>1</v>
      </c>
      <c r="C39">
        <f t="shared" si="2"/>
        <v>2</v>
      </c>
      <c r="D39">
        <f t="shared" si="3"/>
        <v>11</v>
      </c>
      <c r="E39" t="str">
        <f t="shared" si="4"/>
        <v>Conf!$G$14</v>
      </c>
      <c r="F39" t="str">
        <f t="shared" si="5"/>
        <v>Conf!$H$14</v>
      </c>
    </row>
    <row r="40" spans="1:6" x14ac:dyDescent="0.2">
      <c r="A40" t="str">
        <f t="shared" ca="1" si="6"/>
        <v>M3_C2_Mar_M</v>
      </c>
      <c r="B40">
        <f t="shared" ca="1" si="7"/>
        <v>0</v>
      </c>
      <c r="C40">
        <f t="shared" si="2"/>
        <v>2</v>
      </c>
      <c r="D40">
        <f t="shared" si="3"/>
        <v>12</v>
      </c>
      <c r="E40" t="str">
        <f t="shared" si="4"/>
        <v>Conf!$G$15</v>
      </c>
      <c r="F40" t="str">
        <f t="shared" si="5"/>
        <v>Conf!$H$15</v>
      </c>
    </row>
    <row r="41" spans="1:6" x14ac:dyDescent="0.2">
      <c r="A41" t="str">
        <f t="shared" ca="1" si="6"/>
        <v>M1__Mar_P</v>
      </c>
      <c r="B41">
        <f t="shared" ca="1" si="7"/>
        <v>1</v>
      </c>
      <c r="C41">
        <f t="shared" si="2"/>
        <v>3</v>
      </c>
      <c r="D41">
        <f t="shared" si="3"/>
        <v>0</v>
      </c>
      <c r="E41" t="str">
        <f t="shared" si="4"/>
        <v>Conf!$I$3</v>
      </c>
      <c r="F41" t="str">
        <f t="shared" si="5"/>
        <v>Conf!$J$3</v>
      </c>
    </row>
    <row r="42" spans="1:6" x14ac:dyDescent="0.2">
      <c r="A42" t="str">
        <f t="shared" ca="1" si="6"/>
        <v>M1_A1_Mar_P</v>
      </c>
      <c r="B42">
        <f t="shared" ca="1" si="7"/>
        <v>0</v>
      </c>
      <c r="C42">
        <f t="shared" si="2"/>
        <v>3</v>
      </c>
      <c r="D42">
        <f t="shared" si="3"/>
        <v>1</v>
      </c>
      <c r="E42" t="str">
        <f t="shared" si="4"/>
        <v>Conf!$I$4</v>
      </c>
      <c r="F42" t="str">
        <f t="shared" si="5"/>
        <v>Conf!$J$4</v>
      </c>
    </row>
    <row r="43" spans="1:6" x14ac:dyDescent="0.2">
      <c r="A43" t="str">
        <f t="shared" ca="1" si="6"/>
        <v>M1_A2_Mar_P</v>
      </c>
      <c r="B43">
        <f t="shared" ca="1" si="7"/>
        <v>0</v>
      </c>
      <c r="C43">
        <f t="shared" si="2"/>
        <v>3</v>
      </c>
      <c r="D43">
        <f t="shared" si="3"/>
        <v>2</v>
      </c>
      <c r="E43" t="str">
        <f t="shared" si="4"/>
        <v>Conf!$I$5</v>
      </c>
      <c r="F43" t="str">
        <f t="shared" si="5"/>
        <v>Conf!$J$5</v>
      </c>
    </row>
    <row r="44" spans="1:6" x14ac:dyDescent="0.2">
      <c r="A44" t="str">
        <f t="shared" ca="1" si="6"/>
        <v>M1_A3_Mar_P</v>
      </c>
      <c r="B44">
        <f t="shared" ca="1" si="7"/>
        <v>0</v>
      </c>
      <c r="C44">
        <f t="shared" si="2"/>
        <v>3</v>
      </c>
      <c r="D44">
        <f t="shared" si="3"/>
        <v>3</v>
      </c>
      <c r="E44" t="str">
        <f t="shared" si="4"/>
        <v>Conf!$I$6</v>
      </c>
      <c r="F44" t="str">
        <f t="shared" si="5"/>
        <v>Conf!$J$6</v>
      </c>
    </row>
    <row r="45" spans="1:6" x14ac:dyDescent="0.2">
      <c r="A45" t="str">
        <f t="shared" ca="1" si="6"/>
        <v>M1_A4_Mar_P</v>
      </c>
      <c r="B45">
        <f t="shared" ca="1" si="7"/>
        <v>0</v>
      </c>
      <c r="C45">
        <f t="shared" si="2"/>
        <v>3</v>
      </c>
      <c r="D45">
        <f t="shared" si="3"/>
        <v>4</v>
      </c>
      <c r="E45" t="str">
        <f t="shared" si="4"/>
        <v>Conf!$I$7</v>
      </c>
      <c r="F45" t="str">
        <f t="shared" si="5"/>
        <v>Conf!$J$7</v>
      </c>
    </row>
    <row r="46" spans="1:6" x14ac:dyDescent="0.2">
      <c r="A46" t="str">
        <f t="shared" ca="1" si="6"/>
        <v>M2__Mar_P</v>
      </c>
      <c r="B46">
        <f t="shared" ca="1" si="7"/>
        <v>1</v>
      </c>
      <c r="C46">
        <f t="shared" si="2"/>
        <v>3</v>
      </c>
      <c r="D46">
        <f t="shared" si="3"/>
        <v>5</v>
      </c>
      <c r="E46" t="str">
        <f t="shared" si="4"/>
        <v>Conf!$I$8</v>
      </c>
      <c r="F46" t="str">
        <f t="shared" si="5"/>
        <v>Conf!$J$8</v>
      </c>
    </row>
    <row r="47" spans="1:6" x14ac:dyDescent="0.2">
      <c r="A47" t="str">
        <f t="shared" ca="1" si="6"/>
        <v>M2_B1_Mar_P</v>
      </c>
      <c r="B47">
        <f t="shared" ca="1" si="7"/>
        <v>0</v>
      </c>
      <c r="C47">
        <f t="shared" si="2"/>
        <v>3</v>
      </c>
      <c r="D47">
        <f t="shared" si="3"/>
        <v>6</v>
      </c>
      <c r="E47" t="str">
        <f t="shared" si="4"/>
        <v>Conf!$I$9</v>
      </c>
      <c r="F47" t="str">
        <f t="shared" si="5"/>
        <v>Conf!$J$9</v>
      </c>
    </row>
    <row r="48" spans="1:6" x14ac:dyDescent="0.2">
      <c r="A48" t="str">
        <f t="shared" ca="1" si="6"/>
        <v>M2_B2_Mar_P</v>
      </c>
      <c r="B48">
        <f t="shared" ca="1" si="7"/>
        <v>0</v>
      </c>
      <c r="C48">
        <f t="shared" si="2"/>
        <v>3</v>
      </c>
      <c r="D48">
        <f t="shared" si="3"/>
        <v>7</v>
      </c>
      <c r="E48" t="str">
        <f t="shared" si="4"/>
        <v>Conf!$I$10</v>
      </c>
      <c r="F48" t="str">
        <f t="shared" si="5"/>
        <v>Conf!$J$10</v>
      </c>
    </row>
    <row r="49" spans="1:6" x14ac:dyDescent="0.2">
      <c r="A49" t="str">
        <f t="shared" ca="1" si="6"/>
        <v>M2_B3_Mar_P</v>
      </c>
      <c r="B49">
        <f t="shared" ca="1" si="7"/>
        <v>0</v>
      </c>
      <c r="C49">
        <f t="shared" si="2"/>
        <v>3</v>
      </c>
      <c r="D49">
        <f t="shared" si="3"/>
        <v>8</v>
      </c>
      <c r="E49" t="str">
        <f t="shared" si="4"/>
        <v>Conf!$I$11</v>
      </c>
      <c r="F49" t="str">
        <f t="shared" si="5"/>
        <v>Conf!$J$11</v>
      </c>
    </row>
    <row r="50" spans="1:6" x14ac:dyDescent="0.2">
      <c r="A50" t="str">
        <f t="shared" ca="1" si="6"/>
        <v>M2_B4_Mar_P</v>
      </c>
      <c r="B50">
        <f t="shared" ca="1" si="7"/>
        <v>0</v>
      </c>
      <c r="C50">
        <f t="shared" si="2"/>
        <v>3</v>
      </c>
      <c r="D50">
        <f t="shared" si="3"/>
        <v>9</v>
      </c>
      <c r="E50" t="str">
        <f t="shared" si="4"/>
        <v>Conf!$I$12</v>
      </c>
      <c r="F50" t="str">
        <f t="shared" si="5"/>
        <v>Conf!$J$12</v>
      </c>
    </row>
    <row r="51" spans="1:6" x14ac:dyDescent="0.2">
      <c r="A51" t="str">
        <f t="shared" ca="1" si="6"/>
        <v>M3__Mar_P</v>
      </c>
      <c r="B51">
        <f t="shared" ca="1" si="7"/>
        <v>0</v>
      </c>
      <c r="C51">
        <f t="shared" si="2"/>
        <v>3</v>
      </c>
      <c r="D51">
        <f t="shared" si="3"/>
        <v>10</v>
      </c>
      <c r="E51" t="str">
        <f t="shared" si="4"/>
        <v>Conf!$I$13</v>
      </c>
      <c r="F51" t="str">
        <f t="shared" si="5"/>
        <v>Conf!$J$13</v>
      </c>
    </row>
    <row r="52" spans="1:6" x14ac:dyDescent="0.2">
      <c r="A52" t="str">
        <f t="shared" ca="1" si="6"/>
        <v>M3_C1_Mar_P</v>
      </c>
      <c r="B52">
        <f t="shared" ca="1" si="7"/>
        <v>0</v>
      </c>
      <c r="C52">
        <f t="shared" si="2"/>
        <v>3</v>
      </c>
      <c r="D52">
        <f t="shared" si="3"/>
        <v>11</v>
      </c>
      <c r="E52" t="str">
        <f t="shared" si="4"/>
        <v>Conf!$I$14</v>
      </c>
      <c r="F52" t="str">
        <f t="shared" si="5"/>
        <v>Conf!$J$14</v>
      </c>
    </row>
    <row r="53" spans="1:6" x14ac:dyDescent="0.2">
      <c r="A53" t="str">
        <f t="shared" ca="1" si="6"/>
        <v>M3_C2_Mar_P</v>
      </c>
      <c r="B53">
        <f t="shared" ca="1" si="7"/>
        <v>0</v>
      </c>
      <c r="C53">
        <f t="shared" si="2"/>
        <v>3</v>
      </c>
      <c r="D53">
        <f t="shared" si="3"/>
        <v>12</v>
      </c>
      <c r="E53" t="str">
        <f t="shared" si="4"/>
        <v>Conf!$I$15</v>
      </c>
      <c r="F53" t="str">
        <f t="shared" si="5"/>
        <v>Conf!$J$15</v>
      </c>
    </row>
    <row r="54" spans="1:6" x14ac:dyDescent="0.2">
      <c r="A54" t="str">
        <f t="shared" ca="1" si="6"/>
        <v>M1__Mer_M</v>
      </c>
      <c r="B54">
        <f t="shared" ca="1" si="7"/>
        <v>0</v>
      </c>
      <c r="C54">
        <f t="shared" si="2"/>
        <v>4</v>
      </c>
      <c r="D54">
        <f t="shared" si="3"/>
        <v>0</v>
      </c>
      <c r="E54" t="str">
        <f t="shared" si="4"/>
        <v>Conf!$K$3</v>
      </c>
      <c r="F54" t="str">
        <f t="shared" si="5"/>
        <v>Conf!$L$3</v>
      </c>
    </row>
    <row r="55" spans="1:6" x14ac:dyDescent="0.2">
      <c r="A55" t="str">
        <f t="shared" ca="1" si="6"/>
        <v>M1_A1_Mer_M</v>
      </c>
      <c r="B55">
        <f t="shared" ca="1" si="7"/>
        <v>1</v>
      </c>
      <c r="C55">
        <f t="shared" si="2"/>
        <v>4</v>
      </c>
      <c r="D55">
        <f t="shared" si="3"/>
        <v>1</v>
      </c>
      <c r="E55" t="str">
        <f t="shared" si="4"/>
        <v>Conf!$K$4</v>
      </c>
      <c r="F55" t="str">
        <f t="shared" si="5"/>
        <v>Conf!$L$4</v>
      </c>
    </row>
    <row r="56" spans="1:6" x14ac:dyDescent="0.2">
      <c r="A56" t="str">
        <f t="shared" ca="1" si="6"/>
        <v>M1_A2_Mer_M</v>
      </c>
      <c r="B56">
        <f t="shared" ca="1" si="7"/>
        <v>1</v>
      </c>
      <c r="C56">
        <f t="shared" si="2"/>
        <v>4</v>
      </c>
      <c r="D56">
        <f t="shared" si="3"/>
        <v>2</v>
      </c>
      <c r="E56" t="str">
        <f t="shared" si="4"/>
        <v>Conf!$K$5</v>
      </c>
      <c r="F56" t="str">
        <f t="shared" si="5"/>
        <v>Conf!$L$5</v>
      </c>
    </row>
    <row r="57" spans="1:6" x14ac:dyDescent="0.2">
      <c r="A57" t="str">
        <f t="shared" ca="1" si="6"/>
        <v>M1_A3_Mer_M</v>
      </c>
      <c r="B57">
        <f t="shared" ca="1" si="7"/>
        <v>1</v>
      </c>
      <c r="C57">
        <f t="shared" si="2"/>
        <v>4</v>
      </c>
      <c r="D57">
        <f t="shared" si="3"/>
        <v>3</v>
      </c>
      <c r="E57" t="str">
        <f t="shared" si="4"/>
        <v>Conf!$K$6</v>
      </c>
      <c r="F57" t="str">
        <f t="shared" si="5"/>
        <v>Conf!$L$6</v>
      </c>
    </row>
    <row r="58" spans="1:6" x14ac:dyDescent="0.2">
      <c r="A58" t="str">
        <f t="shared" ca="1" si="6"/>
        <v>M1_A4_Mer_M</v>
      </c>
      <c r="B58">
        <f t="shared" ca="1" si="7"/>
        <v>0</v>
      </c>
      <c r="C58">
        <f t="shared" si="2"/>
        <v>4</v>
      </c>
      <c r="D58">
        <f t="shared" si="3"/>
        <v>4</v>
      </c>
      <c r="E58" t="str">
        <f t="shared" si="4"/>
        <v>Conf!$K$7</v>
      </c>
      <c r="F58" t="str">
        <f t="shared" si="5"/>
        <v>Conf!$L$7</v>
      </c>
    </row>
    <row r="59" spans="1:6" x14ac:dyDescent="0.2">
      <c r="A59" t="str">
        <f t="shared" ca="1" si="6"/>
        <v>M2__Mer_M</v>
      </c>
      <c r="B59">
        <f t="shared" ca="1" si="7"/>
        <v>0</v>
      </c>
      <c r="C59">
        <f t="shared" si="2"/>
        <v>4</v>
      </c>
      <c r="D59">
        <f t="shared" si="3"/>
        <v>5</v>
      </c>
      <c r="E59" t="str">
        <f t="shared" si="4"/>
        <v>Conf!$K$8</v>
      </c>
      <c r="F59" t="str">
        <f t="shared" si="5"/>
        <v>Conf!$L$8</v>
      </c>
    </row>
    <row r="60" spans="1:6" x14ac:dyDescent="0.2">
      <c r="A60" t="str">
        <f t="shared" ca="1" si="6"/>
        <v>M2_B1_Mer_M</v>
      </c>
      <c r="B60">
        <f t="shared" ca="1" si="7"/>
        <v>1</v>
      </c>
      <c r="C60">
        <f t="shared" si="2"/>
        <v>4</v>
      </c>
      <c r="D60">
        <f t="shared" si="3"/>
        <v>6</v>
      </c>
      <c r="E60" t="str">
        <f t="shared" si="4"/>
        <v>Conf!$K$9</v>
      </c>
      <c r="F60" t="str">
        <f t="shared" si="5"/>
        <v>Conf!$L$9</v>
      </c>
    </row>
    <row r="61" spans="1:6" x14ac:dyDescent="0.2">
      <c r="A61" t="str">
        <f t="shared" ca="1" si="6"/>
        <v>M2_B2_Mer_M</v>
      </c>
      <c r="B61">
        <f t="shared" ca="1" si="7"/>
        <v>1</v>
      </c>
      <c r="C61">
        <f t="shared" si="2"/>
        <v>4</v>
      </c>
      <c r="D61">
        <f t="shared" si="3"/>
        <v>7</v>
      </c>
      <c r="E61" t="str">
        <f t="shared" si="4"/>
        <v>Conf!$K$10</v>
      </c>
      <c r="F61" t="str">
        <f t="shared" si="5"/>
        <v>Conf!$L$10</v>
      </c>
    </row>
    <row r="62" spans="1:6" x14ac:dyDescent="0.2">
      <c r="A62" t="str">
        <f t="shared" ca="1" si="6"/>
        <v>M2_B3_Mer_M</v>
      </c>
      <c r="B62">
        <f t="shared" ca="1" si="7"/>
        <v>1</v>
      </c>
      <c r="C62">
        <f t="shared" si="2"/>
        <v>4</v>
      </c>
      <c r="D62">
        <f t="shared" si="3"/>
        <v>8</v>
      </c>
      <c r="E62" t="str">
        <f t="shared" si="4"/>
        <v>Conf!$K$11</v>
      </c>
      <c r="F62" t="str">
        <f t="shared" si="5"/>
        <v>Conf!$L$11</v>
      </c>
    </row>
    <row r="63" spans="1:6" x14ac:dyDescent="0.2">
      <c r="A63" t="str">
        <f t="shared" ca="1" si="6"/>
        <v>M2_B4_Mer_M</v>
      </c>
      <c r="B63">
        <f t="shared" ca="1" si="7"/>
        <v>0</v>
      </c>
      <c r="C63">
        <f t="shared" si="2"/>
        <v>4</v>
      </c>
      <c r="D63">
        <f t="shared" si="3"/>
        <v>9</v>
      </c>
      <c r="E63" t="str">
        <f t="shared" si="4"/>
        <v>Conf!$K$12</v>
      </c>
      <c r="F63" t="str">
        <f t="shared" si="5"/>
        <v>Conf!$L$12</v>
      </c>
    </row>
    <row r="64" spans="1:6" x14ac:dyDescent="0.2">
      <c r="A64" t="str">
        <f t="shared" ca="1" si="6"/>
        <v>M3__Mer_M</v>
      </c>
      <c r="B64">
        <f t="shared" ca="1" si="7"/>
        <v>0</v>
      </c>
      <c r="C64">
        <f t="shared" si="2"/>
        <v>4</v>
      </c>
      <c r="D64">
        <f t="shared" si="3"/>
        <v>10</v>
      </c>
      <c r="E64" t="str">
        <f t="shared" si="4"/>
        <v>Conf!$K$13</v>
      </c>
      <c r="F64" t="str">
        <f t="shared" si="5"/>
        <v>Conf!$L$13</v>
      </c>
    </row>
    <row r="65" spans="1:6" x14ac:dyDescent="0.2">
      <c r="A65" t="str">
        <f t="shared" ca="1" si="6"/>
        <v>M3_C1_Mer_M</v>
      </c>
      <c r="B65">
        <f t="shared" ca="1" si="7"/>
        <v>1</v>
      </c>
      <c r="C65">
        <f t="shared" si="2"/>
        <v>4</v>
      </c>
      <c r="D65">
        <f t="shared" si="3"/>
        <v>11</v>
      </c>
      <c r="E65" t="str">
        <f t="shared" si="4"/>
        <v>Conf!$K$14</v>
      </c>
      <c r="F65" t="str">
        <f t="shared" si="5"/>
        <v>Conf!$L$14</v>
      </c>
    </row>
    <row r="66" spans="1:6" x14ac:dyDescent="0.2">
      <c r="A66" t="str">
        <f t="shared" ca="1" si="6"/>
        <v>M3_C2_Mer_M</v>
      </c>
      <c r="B66">
        <f t="shared" ca="1" si="7"/>
        <v>0</v>
      </c>
      <c r="C66">
        <f t="shared" si="2"/>
        <v>4</v>
      </c>
      <c r="D66">
        <f t="shared" si="3"/>
        <v>12</v>
      </c>
      <c r="E66" t="str">
        <f t="shared" si="4"/>
        <v>Conf!$K$15</v>
      </c>
      <c r="F66" t="str">
        <f t="shared" si="5"/>
        <v>Conf!$L$15</v>
      </c>
    </row>
    <row r="67" spans="1:6" x14ac:dyDescent="0.2">
      <c r="A67" t="str">
        <f t="shared" ca="1" si="6"/>
        <v>M1__Mer_P</v>
      </c>
      <c r="B67">
        <f t="shared" ca="1" si="7"/>
        <v>1</v>
      </c>
      <c r="C67">
        <f t="shared" ref="C67:C130" si="8">QUOTIENT(ROW()-2,$I$1)</f>
        <v>5</v>
      </c>
      <c r="D67">
        <f t="shared" ref="D67:D130" si="9">MOD(ROW()-2,$I$1)</f>
        <v>0</v>
      </c>
      <c r="E67" t="str">
        <f t="shared" ref="E67:E130" si="10">ADDRESS(D67+3,2*C67+3,1,1,"Conf")</f>
        <v>Conf!$M$3</v>
      </c>
      <c r="F67" t="str">
        <f t="shared" ref="F67:F130" si="11">ADDRESS(D67+3,2*C67+4,1,1,"Conf")</f>
        <v>Conf!$N$3</v>
      </c>
    </row>
    <row r="68" spans="1:6" x14ac:dyDescent="0.2">
      <c r="A68" t="str">
        <f t="shared" ca="1" si="6"/>
        <v>M1_A1_Mer_P</v>
      </c>
      <c r="B68">
        <f t="shared" ca="1" si="7"/>
        <v>0</v>
      </c>
      <c r="C68">
        <f t="shared" si="8"/>
        <v>5</v>
      </c>
      <c r="D68">
        <f t="shared" si="9"/>
        <v>1</v>
      </c>
      <c r="E68" t="str">
        <f t="shared" si="10"/>
        <v>Conf!$M$4</v>
      </c>
      <c r="F68" t="str">
        <f t="shared" si="11"/>
        <v>Conf!$N$4</v>
      </c>
    </row>
    <row r="69" spans="1:6" x14ac:dyDescent="0.2">
      <c r="A69" t="str">
        <f t="shared" ca="1" si="6"/>
        <v>M1_A2_Mer_P</v>
      </c>
      <c r="B69">
        <f t="shared" ca="1" si="7"/>
        <v>0</v>
      </c>
      <c r="C69">
        <f t="shared" si="8"/>
        <v>5</v>
      </c>
      <c r="D69">
        <f t="shared" si="9"/>
        <v>2</v>
      </c>
      <c r="E69" t="str">
        <f t="shared" si="10"/>
        <v>Conf!$M$5</v>
      </c>
      <c r="F69" t="str">
        <f t="shared" si="11"/>
        <v>Conf!$N$5</v>
      </c>
    </row>
    <row r="70" spans="1:6" x14ac:dyDescent="0.2">
      <c r="A70" t="str">
        <f t="shared" ca="1" si="6"/>
        <v>M1_A3_Mer_P</v>
      </c>
      <c r="B70">
        <f t="shared" ca="1" si="7"/>
        <v>0</v>
      </c>
      <c r="C70">
        <f t="shared" si="8"/>
        <v>5</v>
      </c>
      <c r="D70">
        <f t="shared" si="9"/>
        <v>3</v>
      </c>
      <c r="E70" t="str">
        <f t="shared" si="10"/>
        <v>Conf!$M$6</v>
      </c>
      <c r="F70" t="str">
        <f t="shared" si="11"/>
        <v>Conf!$N$6</v>
      </c>
    </row>
    <row r="71" spans="1:6" x14ac:dyDescent="0.2">
      <c r="A71" t="str">
        <f t="shared" ca="1" si="6"/>
        <v>M1_A4_Mer_P</v>
      </c>
      <c r="B71">
        <f t="shared" ca="1" si="7"/>
        <v>0</v>
      </c>
      <c r="C71">
        <f t="shared" si="8"/>
        <v>5</v>
      </c>
      <c r="D71">
        <f t="shared" si="9"/>
        <v>4</v>
      </c>
      <c r="E71" t="str">
        <f t="shared" si="10"/>
        <v>Conf!$M$7</v>
      </c>
      <c r="F71" t="str">
        <f t="shared" si="11"/>
        <v>Conf!$N$7</v>
      </c>
    </row>
    <row r="72" spans="1:6" x14ac:dyDescent="0.2">
      <c r="A72" t="str">
        <f t="shared" ca="1" si="6"/>
        <v>M2__Mer_P</v>
      </c>
      <c r="B72">
        <f t="shared" ca="1" si="7"/>
        <v>1</v>
      </c>
      <c r="C72">
        <f t="shared" si="8"/>
        <v>5</v>
      </c>
      <c r="D72">
        <f t="shared" si="9"/>
        <v>5</v>
      </c>
      <c r="E72" t="str">
        <f t="shared" si="10"/>
        <v>Conf!$M$8</v>
      </c>
      <c r="F72" t="str">
        <f t="shared" si="11"/>
        <v>Conf!$N$8</v>
      </c>
    </row>
    <row r="73" spans="1:6" x14ac:dyDescent="0.2">
      <c r="A73" t="str">
        <f t="shared" ca="1" si="6"/>
        <v>M2_B1_Mer_P</v>
      </c>
      <c r="B73">
        <f t="shared" ca="1" si="7"/>
        <v>0</v>
      </c>
      <c r="C73">
        <f t="shared" si="8"/>
        <v>5</v>
      </c>
      <c r="D73">
        <f t="shared" si="9"/>
        <v>6</v>
      </c>
      <c r="E73" t="str">
        <f t="shared" si="10"/>
        <v>Conf!$M$9</v>
      </c>
      <c r="F73" t="str">
        <f t="shared" si="11"/>
        <v>Conf!$N$9</v>
      </c>
    </row>
    <row r="74" spans="1:6" x14ac:dyDescent="0.2">
      <c r="A74" t="str">
        <f t="shared" ca="1" si="6"/>
        <v>M2_B2_Mer_P</v>
      </c>
      <c r="B74">
        <f t="shared" ca="1" si="7"/>
        <v>0</v>
      </c>
      <c r="C74">
        <f t="shared" si="8"/>
        <v>5</v>
      </c>
      <c r="D74">
        <f t="shared" si="9"/>
        <v>7</v>
      </c>
      <c r="E74" t="str">
        <f t="shared" si="10"/>
        <v>Conf!$M$10</v>
      </c>
      <c r="F74" t="str">
        <f t="shared" si="11"/>
        <v>Conf!$N$10</v>
      </c>
    </row>
    <row r="75" spans="1:6" x14ac:dyDescent="0.2">
      <c r="A75" t="str">
        <f t="shared" ca="1" si="6"/>
        <v>M2_B3_Mer_P</v>
      </c>
      <c r="B75">
        <f t="shared" ca="1" si="7"/>
        <v>0</v>
      </c>
      <c r="C75">
        <f t="shared" si="8"/>
        <v>5</v>
      </c>
      <c r="D75">
        <f t="shared" si="9"/>
        <v>8</v>
      </c>
      <c r="E75" t="str">
        <f t="shared" si="10"/>
        <v>Conf!$M$11</v>
      </c>
      <c r="F75" t="str">
        <f t="shared" si="11"/>
        <v>Conf!$N$11</v>
      </c>
    </row>
    <row r="76" spans="1:6" x14ac:dyDescent="0.2">
      <c r="A76" t="str">
        <f t="shared" ca="1" si="6"/>
        <v>M2_B4_Mer_P</v>
      </c>
      <c r="B76">
        <f t="shared" ca="1" si="7"/>
        <v>0</v>
      </c>
      <c r="C76">
        <f t="shared" si="8"/>
        <v>5</v>
      </c>
      <c r="D76">
        <f t="shared" si="9"/>
        <v>9</v>
      </c>
      <c r="E76" t="str">
        <f t="shared" si="10"/>
        <v>Conf!$M$12</v>
      </c>
      <c r="F76" t="str">
        <f t="shared" si="11"/>
        <v>Conf!$N$12</v>
      </c>
    </row>
    <row r="77" spans="1:6" x14ac:dyDescent="0.2">
      <c r="A77" t="str">
        <f t="shared" ca="1" si="6"/>
        <v>M3__Mer_P</v>
      </c>
      <c r="B77">
        <f t="shared" ca="1" si="7"/>
        <v>0</v>
      </c>
      <c r="C77">
        <f t="shared" si="8"/>
        <v>5</v>
      </c>
      <c r="D77">
        <f t="shared" si="9"/>
        <v>10</v>
      </c>
      <c r="E77" t="str">
        <f t="shared" si="10"/>
        <v>Conf!$M$13</v>
      </c>
      <c r="F77" t="str">
        <f t="shared" si="11"/>
        <v>Conf!$N$13</v>
      </c>
    </row>
    <row r="78" spans="1:6" x14ac:dyDescent="0.2">
      <c r="A78" t="str">
        <f t="shared" ca="1" si="6"/>
        <v>M3_C1_Mer_P</v>
      </c>
      <c r="B78">
        <f t="shared" ca="1" si="7"/>
        <v>0</v>
      </c>
      <c r="C78">
        <f t="shared" si="8"/>
        <v>5</v>
      </c>
      <c r="D78">
        <f t="shared" si="9"/>
        <v>11</v>
      </c>
      <c r="E78" t="str">
        <f t="shared" si="10"/>
        <v>Conf!$M$14</v>
      </c>
      <c r="F78" t="str">
        <f t="shared" si="11"/>
        <v>Conf!$N$14</v>
      </c>
    </row>
    <row r="79" spans="1:6" x14ac:dyDescent="0.2">
      <c r="A79" t="str">
        <f t="shared" ref="A79:A142" ca="1" si="12">INDIRECT(E79)</f>
        <v>M3_C2_Mer_P</v>
      </c>
      <c r="B79">
        <f t="shared" ref="B79:B142" ca="1" si="13">INDIRECT(F79)</f>
        <v>0</v>
      </c>
      <c r="C79">
        <f t="shared" si="8"/>
        <v>5</v>
      </c>
      <c r="D79">
        <f t="shared" si="9"/>
        <v>12</v>
      </c>
      <c r="E79" t="str">
        <f t="shared" si="10"/>
        <v>Conf!$M$15</v>
      </c>
      <c r="F79" t="str">
        <f t="shared" si="11"/>
        <v>Conf!$N$15</v>
      </c>
    </row>
    <row r="80" spans="1:6" x14ac:dyDescent="0.2">
      <c r="A80" t="str">
        <f t="shared" ca="1" si="12"/>
        <v>M1__Gio_M</v>
      </c>
      <c r="B80">
        <f t="shared" ca="1" si="13"/>
        <v>0</v>
      </c>
      <c r="C80">
        <f t="shared" si="8"/>
        <v>6</v>
      </c>
      <c r="D80">
        <f t="shared" si="9"/>
        <v>0</v>
      </c>
      <c r="E80" t="str">
        <f t="shared" si="10"/>
        <v>Conf!$O$3</v>
      </c>
      <c r="F80" t="str">
        <f t="shared" si="11"/>
        <v>Conf!$P$3</v>
      </c>
    </row>
    <row r="81" spans="1:6" x14ac:dyDescent="0.2">
      <c r="A81" t="str">
        <f t="shared" ca="1" si="12"/>
        <v>M1_A1_Gio_M</v>
      </c>
      <c r="B81">
        <f t="shared" ca="1" si="13"/>
        <v>1</v>
      </c>
      <c r="C81">
        <f t="shared" si="8"/>
        <v>6</v>
      </c>
      <c r="D81">
        <f t="shared" si="9"/>
        <v>1</v>
      </c>
      <c r="E81" t="str">
        <f t="shared" si="10"/>
        <v>Conf!$O$4</v>
      </c>
      <c r="F81" t="str">
        <f t="shared" si="11"/>
        <v>Conf!$P$4</v>
      </c>
    </row>
    <row r="82" spans="1:6" x14ac:dyDescent="0.2">
      <c r="A82" t="str">
        <f t="shared" ca="1" si="12"/>
        <v>M1_A2_Gio_M</v>
      </c>
      <c r="B82">
        <f t="shared" ca="1" si="13"/>
        <v>1</v>
      </c>
      <c r="C82">
        <f t="shared" si="8"/>
        <v>6</v>
      </c>
      <c r="D82">
        <f t="shared" si="9"/>
        <v>2</v>
      </c>
      <c r="E82" t="str">
        <f t="shared" si="10"/>
        <v>Conf!$O$5</v>
      </c>
      <c r="F82" t="str">
        <f t="shared" si="11"/>
        <v>Conf!$P$5</v>
      </c>
    </row>
    <row r="83" spans="1:6" x14ac:dyDescent="0.2">
      <c r="A83" t="str">
        <f t="shared" ca="1" si="12"/>
        <v>M1_A3_Gio_M</v>
      </c>
      <c r="B83">
        <f t="shared" ca="1" si="13"/>
        <v>1</v>
      </c>
      <c r="C83">
        <f t="shared" si="8"/>
        <v>6</v>
      </c>
      <c r="D83">
        <f t="shared" si="9"/>
        <v>3</v>
      </c>
      <c r="E83" t="str">
        <f t="shared" si="10"/>
        <v>Conf!$O$6</v>
      </c>
      <c r="F83" t="str">
        <f t="shared" si="11"/>
        <v>Conf!$P$6</v>
      </c>
    </row>
    <row r="84" spans="1:6" x14ac:dyDescent="0.2">
      <c r="A84" t="str">
        <f t="shared" ca="1" si="12"/>
        <v>M1_A4_Gio_M</v>
      </c>
      <c r="B84">
        <f t="shared" ca="1" si="13"/>
        <v>0</v>
      </c>
      <c r="C84">
        <f t="shared" si="8"/>
        <v>6</v>
      </c>
      <c r="D84">
        <f t="shared" si="9"/>
        <v>4</v>
      </c>
      <c r="E84" t="str">
        <f t="shared" si="10"/>
        <v>Conf!$O$7</v>
      </c>
      <c r="F84" t="str">
        <f t="shared" si="11"/>
        <v>Conf!$P$7</v>
      </c>
    </row>
    <row r="85" spans="1:6" x14ac:dyDescent="0.2">
      <c r="A85" t="str">
        <f t="shared" ca="1" si="12"/>
        <v>M2__Gio_M</v>
      </c>
      <c r="B85">
        <f t="shared" ca="1" si="13"/>
        <v>0</v>
      </c>
      <c r="C85">
        <f t="shared" si="8"/>
        <v>6</v>
      </c>
      <c r="D85">
        <f t="shared" si="9"/>
        <v>5</v>
      </c>
      <c r="E85" t="str">
        <f t="shared" si="10"/>
        <v>Conf!$O$8</v>
      </c>
      <c r="F85" t="str">
        <f t="shared" si="11"/>
        <v>Conf!$P$8</v>
      </c>
    </row>
    <row r="86" spans="1:6" x14ac:dyDescent="0.2">
      <c r="A86" t="str">
        <f t="shared" ca="1" si="12"/>
        <v>M2_B1_Gio_M</v>
      </c>
      <c r="B86">
        <f t="shared" ca="1" si="13"/>
        <v>1</v>
      </c>
      <c r="C86">
        <f t="shared" si="8"/>
        <v>6</v>
      </c>
      <c r="D86">
        <f t="shared" si="9"/>
        <v>6</v>
      </c>
      <c r="E86" t="str">
        <f t="shared" si="10"/>
        <v>Conf!$O$9</v>
      </c>
      <c r="F86" t="str">
        <f t="shared" si="11"/>
        <v>Conf!$P$9</v>
      </c>
    </row>
    <row r="87" spans="1:6" x14ac:dyDescent="0.2">
      <c r="A87" t="str">
        <f t="shared" ca="1" si="12"/>
        <v>M2_B2_Gio_M</v>
      </c>
      <c r="B87">
        <f t="shared" ca="1" si="13"/>
        <v>1</v>
      </c>
      <c r="C87">
        <f t="shared" si="8"/>
        <v>6</v>
      </c>
      <c r="D87">
        <f t="shared" si="9"/>
        <v>7</v>
      </c>
      <c r="E87" t="str">
        <f t="shared" si="10"/>
        <v>Conf!$O$10</v>
      </c>
      <c r="F87" t="str">
        <f t="shared" si="11"/>
        <v>Conf!$P$10</v>
      </c>
    </row>
    <row r="88" spans="1:6" x14ac:dyDescent="0.2">
      <c r="A88" t="str">
        <f t="shared" ca="1" si="12"/>
        <v>M2_B3_Gio_M</v>
      </c>
      <c r="B88">
        <f t="shared" ca="1" si="13"/>
        <v>1</v>
      </c>
      <c r="C88">
        <f t="shared" si="8"/>
        <v>6</v>
      </c>
      <c r="D88">
        <f t="shared" si="9"/>
        <v>8</v>
      </c>
      <c r="E88" t="str">
        <f t="shared" si="10"/>
        <v>Conf!$O$11</v>
      </c>
      <c r="F88" t="str">
        <f t="shared" si="11"/>
        <v>Conf!$P$11</v>
      </c>
    </row>
    <row r="89" spans="1:6" x14ac:dyDescent="0.2">
      <c r="A89" t="str">
        <f t="shared" ca="1" si="12"/>
        <v>M2_B4_Gio_M</v>
      </c>
      <c r="B89">
        <f t="shared" ca="1" si="13"/>
        <v>0</v>
      </c>
      <c r="C89">
        <f t="shared" si="8"/>
        <v>6</v>
      </c>
      <c r="D89">
        <f t="shared" si="9"/>
        <v>9</v>
      </c>
      <c r="E89" t="str">
        <f t="shared" si="10"/>
        <v>Conf!$O$12</v>
      </c>
      <c r="F89" t="str">
        <f t="shared" si="11"/>
        <v>Conf!$P$12</v>
      </c>
    </row>
    <row r="90" spans="1:6" x14ac:dyDescent="0.2">
      <c r="A90" t="str">
        <f t="shared" ca="1" si="12"/>
        <v>M3__Gio_M</v>
      </c>
      <c r="B90">
        <f t="shared" ca="1" si="13"/>
        <v>0</v>
      </c>
      <c r="C90">
        <f t="shared" si="8"/>
        <v>6</v>
      </c>
      <c r="D90">
        <f t="shared" si="9"/>
        <v>10</v>
      </c>
      <c r="E90" t="str">
        <f t="shared" si="10"/>
        <v>Conf!$O$13</v>
      </c>
      <c r="F90" t="str">
        <f t="shared" si="11"/>
        <v>Conf!$P$13</v>
      </c>
    </row>
    <row r="91" spans="1:6" x14ac:dyDescent="0.2">
      <c r="A91" t="str">
        <f t="shared" ca="1" si="12"/>
        <v>M3_C1_Gio_M</v>
      </c>
      <c r="B91">
        <f t="shared" ca="1" si="13"/>
        <v>1</v>
      </c>
      <c r="C91">
        <f t="shared" si="8"/>
        <v>6</v>
      </c>
      <c r="D91">
        <f t="shared" si="9"/>
        <v>11</v>
      </c>
      <c r="E91" t="str">
        <f t="shared" si="10"/>
        <v>Conf!$O$14</v>
      </c>
      <c r="F91" t="str">
        <f t="shared" si="11"/>
        <v>Conf!$P$14</v>
      </c>
    </row>
    <row r="92" spans="1:6" x14ac:dyDescent="0.2">
      <c r="A92" t="str">
        <f t="shared" ca="1" si="12"/>
        <v>M3_C2_Gio_M</v>
      </c>
      <c r="B92">
        <f t="shared" ca="1" si="13"/>
        <v>0</v>
      </c>
      <c r="C92">
        <f t="shared" si="8"/>
        <v>6</v>
      </c>
      <c r="D92">
        <f t="shared" si="9"/>
        <v>12</v>
      </c>
      <c r="E92" t="str">
        <f t="shared" si="10"/>
        <v>Conf!$O$15</v>
      </c>
      <c r="F92" t="str">
        <f t="shared" si="11"/>
        <v>Conf!$P$15</v>
      </c>
    </row>
    <row r="93" spans="1:6" x14ac:dyDescent="0.2">
      <c r="A93" t="str">
        <f t="shared" ca="1" si="12"/>
        <v>M1__Gio_P</v>
      </c>
      <c r="B93">
        <f t="shared" ca="1" si="13"/>
        <v>1</v>
      </c>
      <c r="C93">
        <f t="shared" si="8"/>
        <v>7</v>
      </c>
      <c r="D93">
        <f t="shared" si="9"/>
        <v>0</v>
      </c>
      <c r="E93" t="str">
        <f t="shared" si="10"/>
        <v>Conf!$Q$3</v>
      </c>
      <c r="F93" t="str">
        <f t="shared" si="11"/>
        <v>Conf!$R$3</v>
      </c>
    </row>
    <row r="94" spans="1:6" x14ac:dyDescent="0.2">
      <c r="A94" t="str">
        <f t="shared" ca="1" si="12"/>
        <v>M1_A1_Gio_P</v>
      </c>
      <c r="B94">
        <f t="shared" ca="1" si="13"/>
        <v>0</v>
      </c>
      <c r="C94">
        <f t="shared" si="8"/>
        <v>7</v>
      </c>
      <c r="D94">
        <f t="shared" si="9"/>
        <v>1</v>
      </c>
      <c r="E94" t="str">
        <f t="shared" si="10"/>
        <v>Conf!$Q$4</v>
      </c>
      <c r="F94" t="str">
        <f t="shared" si="11"/>
        <v>Conf!$R$4</v>
      </c>
    </row>
    <row r="95" spans="1:6" x14ac:dyDescent="0.2">
      <c r="A95" t="str">
        <f t="shared" ca="1" si="12"/>
        <v>M1_A2_Gio_P</v>
      </c>
      <c r="B95">
        <f t="shared" ca="1" si="13"/>
        <v>0</v>
      </c>
      <c r="C95">
        <f t="shared" si="8"/>
        <v>7</v>
      </c>
      <c r="D95">
        <f t="shared" si="9"/>
        <v>2</v>
      </c>
      <c r="E95" t="str">
        <f t="shared" si="10"/>
        <v>Conf!$Q$5</v>
      </c>
      <c r="F95" t="str">
        <f t="shared" si="11"/>
        <v>Conf!$R$5</v>
      </c>
    </row>
    <row r="96" spans="1:6" x14ac:dyDescent="0.2">
      <c r="A96" t="str">
        <f t="shared" ca="1" si="12"/>
        <v>M1_A3_Gio_P</v>
      </c>
      <c r="B96">
        <f t="shared" ca="1" si="13"/>
        <v>0</v>
      </c>
      <c r="C96">
        <f t="shared" si="8"/>
        <v>7</v>
      </c>
      <c r="D96">
        <f t="shared" si="9"/>
        <v>3</v>
      </c>
      <c r="E96" t="str">
        <f t="shared" si="10"/>
        <v>Conf!$Q$6</v>
      </c>
      <c r="F96" t="str">
        <f t="shared" si="11"/>
        <v>Conf!$R$6</v>
      </c>
    </row>
    <row r="97" spans="1:6" x14ac:dyDescent="0.2">
      <c r="A97" t="str">
        <f t="shared" ca="1" si="12"/>
        <v>M1_A4_Gio_P</v>
      </c>
      <c r="B97">
        <f t="shared" ca="1" si="13"/>
        <v>0</v>
      </c>
      <c r="C97">
        <f t="shared" si="8"/>
        <v>7</v>
      </c>
      <c r="D97">
        <f t="shared" si="9"/>
        <v>4</v>
      </c>
      <c r="E97" t="str">
        <f t="shared" si="10"/>
        <v>Conf!$Q$7</v>
      </c>
      <c r="F97" t="str">
        <f t="shared" si="11"/>
        <v>Conf!$R$7</v>
      </c>
    </row>
    <row r="98" spans="1:6" x14ac:dyDescent="0.2">
      <c r="A98" t="str">
        <f t="shared" ca="1" si="12"/>
        <v>M2__Gio_P</v>
      </c>
      <c r="B98">
        <f t="shared" ca="1" si="13"/>
        <v>1</v>
      </c>
      <c r="C98">
        <f t="shared" si="8"/>
        <v>7</v>
      </c>
      <c r="D98">
        <f t="shared" si="9"/>
        <v>5</v>
      </c>
      <c r="E98" t="str">
        <f t="shared" si="10"/>
        <v>Conf!$Q$8</v>
      </c>
      <c r="F98" t="str">
        <f t="shared" si="11"/>
        <v>Conf!$R$8</v>
      </c>
    </row>
    <row r="99" spans="1:6" x14ac:dyDescent="0.2">
      <c r="A99" t="str">
        <f t="shared" ca="1" si="12"/>
        <v>M2_B1_Gio_P</v>
      </c>
      <c r="B99">
        <f t="shared" ca="1" si="13"/>
        <v>0</v>
      </c>
      <c r="C99">
        <f t="shared" si="8"/>
        <v>7</v>
      </c>
      <c r="D99">
        <f t="shared" si="9"/>
        <v>6</v>
      </c>
      <c r="E99" t="str">
        <f t="shared" si="10"/>
        <v>Conf!$Q$9</v>
      </c>
      <c r="F99" t="str">
        <f t="shared" si="11"/>
        <v>Conf!$R$9</v>
      </c>
    </row>
    <row r="100" spans="1:6" x14ac:dyDescent="0.2">
      <c r="A100" t="str">
        <f t="shared" ca="1" si="12"/>
        <v>M2_B2_Gio_P</v>
      </c>
      <c r="B100">
        <f t="shared" ca="1" si="13"/>
        <v>0</v>
      </c>
      <c r="C100">
        <f t="shared" si="8"/>
        <v>7</v>
      </c>
      <c r="D100">
        <f t="shared" si="9"/>
        <v>7</v>
      </c>
      <c r="E100" t="str">
        <f t="shared" si="10"/>
        <v>Conf!$Q$10</v>
      </c>
      <c r="F100" t="str">
        <f t="shared" si="11"/>
        <v>Conf!$R$10</v>
      </c>
    </row>
    <row r="101" spans="1:6" x14ac:dyDescent="0.2">
      <c r="A101" t="str">
        <f t="shared" ca="1" si="12"/>
        <v>M2_B3_Gio_P</v>
      </c>
      <c r="B101">
        <f t="shared" ca="1" si="13"/>
        <v>0</v>
      </c>
      <c r="C101">
        <f t="shared" si="8"/>
        <v>7</v>
      </c>
      <c r="D101">
        <f t="shared" si="9"/>
        <v>8</v>
      </c>
      <c r="E101" t="str">
        <f t="shared" si="10"/>
        <v>Conf!$Q$11</v>
      </c>
      <c r="F101" t="str">
        <f t="shared" si="11"/>
        <v>Conf!$R$11</v>
      </c>
    </row>
    <row r="102" spans="1:6" x14ac:dyDescent="0.2">
      <c r="A102" t="str">
        <f t="shared" ca="1" si="12"/>
        <v>M2_B4_Gio_P</v>
      </c>
      <c r="B102">
        <f t="shared" ca="1" si="13"/>
        <v>0</v>
      </c>
      <c r="C102">
        <f t="shared" si="8"/>
        <v>7</v>
      </c>
      <c r="D102">
        <f t="shared" si="9"/>
        <v>9</v>
      </c>
      <c r="E102" t="str">
        <f t="shared" si="10"/>
        <v>Conf!$Q$12</v>
      </c>
      <c r="F102" t="str">
        <f t="shared" si="11"/>
        <v>Conf!$R$12</v>
      </c>
    </row>
    <row r="103" spans="1:6" x14ac:dyDescent="0.2">
      <c r="A103" t="str">
        <f t="shared" ca="1" si="12"/>
        <v>M3__Gio_P</v>
      </c>
      <c r="B103">
        <f t="shared" ca="1" si="13"/>
        <v>0</v>
      </c>
      <c r="C103">
        <f t="shared" si="8"/>
        <v>7</v>
      </c>
      <c r="D103">
        <f t="shared" si="9"/>
        <v>10</v>
      </c>
      <c r="E103" t="str">
        <f t="shared" si="10"/>
        <v>Conf!$Q$13</v>
      </c>
      <c r="F103" t="str">
        <f t="shared" si="11"/>
        <v>Conf!$R$13</v>
      </c>
    </row>
    <row r="104" spans="1:6" x14ac:dyDescent="0.2">
      <c r="A104" t="str">
        <f t="shared" ca="1" si="12"/>
        <v>M3_C1_Gio_P</v>
      </c>
      <c r="B104">
        <f t="shared" ca="1" si="13"/>
        <v>0</v>
      </c>
      <c r="C104">
        <f t="shared" si="8"/>
        <v>7</v>
      </c>
      <c r="D104">
        <f t="shared" si="9"/>
        <v>11</v>
      </c>
      <c r="E104" t="str">
        <f t="shared" si="10"/>
        <v>Conf!$Q$14</v>
      </c>
      <c r="F104" t="str">
        <f t="shared" si="11"/>
        <v>Conf!$R$14</v>
      </c>
    </row>
    <row r="105" spans="1:6" x14ac:dyDescent="0.2">
      <c r="A105" t="str">
        <f t="shared" ca="1" si="12"/>
        <v>M3_C2_Gio_P</v>
      </c>
      <c r="B105">
        <f t="shared" ca="1" si="13"/>
        <v>0</v>
      </c>
      <c r="C105">
        <f t="shared" si="8"/>
        <v>7</v>
      </c>
      <c r="D105">
        <f t="shared" si="9"/>
        <v>12</v>
      </c>
      <c r="E105" t="str">
        <f t="shared" si="10"/>
        <v>Conf!$Q$15</v>
      </c>
      <c r="F105" t="str">
        <f t="shared" si="11"/>
        <v>Conf!$R$15</v>
      </c>
    </row>
    <row r="106" spans="1:6" x14ac:dyDescent="0.2">
      <c r="A106" t="str">
        <f t="shared" ca="1" si="12"/>
        <v>M1__Ven_M</v>
      </c>
      <c r="B106">
        <f t="shared" ca="1" si="13"/>
        <v>0</v>
      </c>
      <c r="C106">
        <f t="shared" si="8"/>
        <v>8</v>
      </c>
      <c r="D106">
        <f t="shared" si="9"/>
        <v>0</v>
      </c>
      <c r="E106" t="str">
        <f t="shared" si="10"/>
        <v>Conf!$S$3</v>
      </c>
      <c r="F106" t="str">
        <f t="shared" si="11"/>
        <v>Conf!$T$3</v>
      </c>
    </row>
    <row r="107" spans="1:6" x14ac:dyDescent="0.2">
      <c r="A107" t="str">
        <f t="shared" ca="1" si="12"/>
        <v>M1_A1_Ven_M</v>
      </c>
      <c r="B107">
        <f t="shared" ca="1" si="13"/>
        <v>1</v>
      </c>
      <c r="C107">
        <f t="shared" si="8"/>
        <v>8</v>
      </c>
      <c r="D107">
        <f t="shared" si="9"/>
        <v>1</v>
      </c>
      <c r="E107" t="str">
        <f t="shared" si="10"/>
        <v>Conf!$S$4</v>
      </c>
      <c r="F107" t="str">
        <f t="shared" si="11"/>
        <v>Conf!$T$4</v>
      </c>
    </row>
    <row r="108" spans="1:6" x14ac:dyDescent="0.2">
      <c r="A108" t="str">
        <f t="shared" ca="1" si="12"/>
        <v>M1_A2_Ven_M</v>
      </c>
      <c r="B108">
        <f t="shared" ca="1" si="13"/>
        <v>1</v>
      </c>
      <c r="C108">
        <f t="shared" si="8"/>
        <v>8</v>
      </c>
      <c r="D108">
        <f t="shared" si="9"/>
        <v>2</v>
      </c>
      <c r="E108" t="str">
        <f t="shared" si="10"/>
        <v>Conf!$S$5</v>
      </c>
      <c r="F108" t="str">
        <f t="shared" si="11"/>
        <v>Conf!$T$5</v>
      </c>
    </row>
    <row r="109" spans="1:6" x14ac:dyDescent="0.2">
      <c r="A109" t="str">
        <f t="shared" ca="1" si="12"/>
        <v>M1_A3_Ven_M</v>
      </c>
      <c r="B109">
        <f t="shared" ca="1" si="13"/>
        <v>1</v>
      </c>
      <c r="C109">
        <f t="shared" si="8"/>
        <v>8</v>
      </c>
      <c r="D109">
        <f t="shared" si="9"/>
        <v>3</v>
      </c>
      <c r="E109" t="str">
        <f t="shared" si="10"/>
        <v>Conf!$S$6</v>
      </c>
      <c r="F109" t="str">
        <f t="shared" si="11"/>
        <v>Conf!$T$6</v>
      </c>
    </row>
    <row r="110" spans="1:6" x14ac:dyDescent="0.2">
      <c r="A110" t="str">
        <f t="shared" ca="1" si="12"/>
        <v>M1_A4_Ven_M</v>
      </c>
      <c r="B110">
        <f t="shared" ca="1" si="13"/>
        <v>0</v>
      </c>
      <c r="C110">
        <f t="shared" si="8"/>
        <v>8</v>
      </c>
      <c r="D110">
        <f t="shared" si="9"/>
        <v>4</v>
      </c>
      <c r="E110" t="str">
        <f t="shared" si="10"/>
        <v>Conf!$S$7</v>
      </c>
      <c r="F110" t="str">
        <f t="shared" si="11"/>
        <v>Conf!$T$7</v>
      </c>
    </row>
    <row r="111" spans="1:6" x14ac:dyDescent="0.2">
      <c r="A111" t="str">
        <f t="shared" ca="1" si="12"/>
        <v>M2__Ven_M</v>
      </c>
      <c r="B111">
        <f t="shared" ca="1" si="13"/>
        <v>0</v>
      </c>
      <c r="C111">
        <f t="shared" si="8"/>
        <v>8</v>
      </c>
      <c r="D111">
        <f t="shared" si="9"/>
        <v>5</v>
      </c>
      <c r="E111" t="str">
        <f t="shared" si="10"/>
        <v>Conf!$S$8</v>
      </c>
      <c r="F111" t="str">
        <f t="shared" si="11"/>
        <v>Conf!$T$8</v>
      </c>
    </row>
    <row r="112" spans="1:6" x14ac:dyDescent="0.2">
      <c r="A112" t="str">
        <f t="shared" ca="1" si="12"/>
        <v>M2_B1_Ven_M</v>
      </c>
      <c r="B112">
        <f t="shared" ca="1" si="13"/>
        <v>1</v>
      </c>
      <c r="C112">
        <f t="shared" si="8"/>
        <v>8</v>
      </c>
      <c r="D112">
        <f t="shared" si="9"/>
        <v>6</v>
      </c>
      <c r="E112" t="str">
        <f t="shared" si="10"/>
        <v>Conf!$S$9</v>
      </c>
      <c r="F112" t="str">
        <f t="shared" si="11"/>
        <v>Conf!$T$9</v>
      </c>
    </row>
    <row r="113" spans="1:6" x14ac:dyDescent="0.2">
      <c r="A113" t="str">
        <f t="shared" ca="1" si="12"/>
        <v>M2_B2_Ven_M</v>
      </c>
      <c r="B113">
        <f t="shared" ca="1" si="13"/>
        <v>1</v>
      </c>
      <c r="C113">
        <f t="shared" si="8"/>
        <v>8</v>
      </c>
      <c r="D113">
        <f t="shared" si="9"/>
        <v>7</v>
      </c>
      <c r="E113" t="str">
        <f t="shared" si="10"/>
        <v>Conf!$S$10</v>
      </c>
      <c r="F113" t="str">
        <f t="shared" si="11"/>
        <v>Conf!$T$10</v>
      </c>
    </row>
    <row r="114" spans="1:6" x14ac:dyDescent="0.2">
      <c r="A114" t="str">
        <f t="shared" ca="1" si="12"/>
        <v>M2_B3_Ven_M</v>
      </c>
      <c r="B114">
        <f t="shared" ca="1" si="13"/>
        <v>1</v>
      </c>
      <c r="C114">
        <f t="shared" si="8"/>
        <v>8</v>
      </c>
      <c r="D114">
        <f t="shared" si="9"/>
        <v>8</v>
      </c>
      <c r="E114" t="str">
        <f t="shared" si="10"/>
        <v>Conf!$S$11</v>
      </c>
      <c r="F114" t="str">
        <f t="shared" si="11"/>
        <v>Conf!$T$11</v>
      </c>
    </row>
    <row r="115" spans="1:6" x14ac:dyDescent="0.2">
      <c r="A115" t="str">
        <f t="shared" ca="1" si="12"/>
        <v>M2_B4_Ven_M</v>
      </c>
      <c r="B115">
        <f t="shared" ca="1" si="13"/>
        <v>0</v>
      </c>
      <c r="C115">
        <f t="shared" si="8"/>
        <v>8</v>
      </c>
      <c r="D115">
        <f t="shared" si="9"/>
        <v>9</v>
      </c>
      <c r="E115" t="str">
        <f t="shared" si="10"/>
        <v>Conf!$S$12</v>
      </c>
      <c r="F115" t="str">
        <f t="shared" si="11"/>
        <v>Conf!$T$12</v>
      </c>
    </row>
    <row r="116" spans="1:6" x14ac:dyDescent="0.2">
      <c r="A116" t="str">
        <f t="shared" ca="1" si="12"/>
        <v>M3__Ven_M</v>
      </c>
      <c r="B116">
        <f t="shared" ca="1" si="13"/>
        <v>0</v>
      </c>
      <c r="C116">
        <f t="shared" si="8"/>
        <v>8</v>
      </c>
      <c r="D116">
        <f t="shared" si="9"/>
        <v>10</v>
      </c>
      <c r="E116" t="str">
        <f t="shared" si="10"/>
        <v>Conf!$S$13</v>
      </c>
      <c r="F116" t="str">
        <f t="shared" si="11"/>
        <v>Conf!$T$13</v>
      </c>
    </row>
    <row r="117" spans="1:6" x14ac:dyDescent="0.2">
      <c r="A117" t="str">
        <f t="shared" ca="1" si="12"/>
        <v>M3_C1_Ven_M</v>
      </c>
      <c r="B117">
        <f t="shared" ca="1" si="13"/>
        <v>1</v>
      </c>
      <c r="C117">
        <f t="shared" si="8"/>
        <v>8</v>
      </c>
      <c r="D117">
        <f t="shared" si="9"/>
        <v>11</v>
      </c>
      <c r="E117" t="str">
        <f t="shared" si="10"/>
        <v>Conf!$S$14</v>
      </c>
      <c r="F117" t="str">
        <f t="shared" si="11"/>
        <v>Conf!$T$14</v>
      </c>
    </row>
    <row r="118" spans="1:6" x14ac:dyDescent="0.2">
      <c r="A118" t="str">
        <f t="shared" ca="1" si="12"/>
        <v>M3_C2_Ven_M</v>
      </c>
      <c r="B118">
        <f t="shared" ca="1" si="13"/>
        <v>0</v>
      </c>
      <c r="C118">
        <f t="shared" si="8"/>
        <v>8</v>
      </c>
      <c r="D118">
        <f t="shared" si="9"/>
        <v>12</v>
      </c>
      <c r="E118" t="str">
        <f t="shared" si="10"/>
        <v>Conf!$S$15</v>
      </c>
      <c r="F118" t="str">
        <f t="shared" si="11"/>
        <v>Conf!$T$15</v>
      </c>
    </row>
    <row r="119" spans="1:6" x14ac:dyDescent="0.2">
      <c r="A119" t="str">
        <f t="shared" ca="1" si="12"/>
        <v>M1__Ven_P</v>
      </c>
      <c r="B119">
        <f t="shared" ca="1" si="13"/>
        <v>1</v>
      </c>
      <c r="C119">
        <f t="shared" si="8"/>
        <v>9</v>
      </c>
      <c r="D119">
        <f t="shared" si="9"/>
        <v>0</v>
      </c>
      <c r="E119" t="str">
        <f t="shared" si="10"/>
        <v>Conf!$U$3</v>
      </c>
      <c r="F119" t="str">
        <f t="shared" si="11"/>
        <v>Conf!$V$3</v>
      </c>
    </row>
    <row r="120" spans="1:6" x14ac:dyDescent="0.2">
      <c r="A120" t="str">
        <f t="shared" ca="1" si="12"/>
        <v>M1_A1_Ven_P</v>
      </c>
      <c r="B120">
        <f t="shared" ca="1" si="13"/>
        <v>0</v>
      </c>
      <c r="C120">
        <f t="shared" si="8"/>
        <v>9</v>
      </c>
      <c r="D120">
        <f t="shared" si="9"/>
        <v>1</v>
      </c>
      <c r="E120" t="str">
        <f t="shared" si="10"/>
        <v>Conf!$U$4</v>
      </c>
      <c r="F120" t="str">
        <f t="shared" si="11"/>
        <v>Conf!$V$4</v>
      </c>
    </row>
    <row r="121" spans="1:6" x14ac:dyDescent="0.2">
      <c r="A121" t="str">
        <f t="shared" ca="1" si="12"/>
        <v>M1_A2_Ven_P</v>
      </c>
      <c r="B121">
        <f t="shared" ca="1" si="13"/>
        <v>0</v>
      </c>
      <c r="C121">
        <f t="shared" si="8"/>
        <v>9</v>
      </c>
      <c r="D121">
        <f t="shared" si="9"/>
        <v>2</v>
      </c>
      <c r="E121" t="str">
        <f t="shared" si="10"/>
        <v>Conf!$U$5</v>
      </c>
      <c r="F121" t="str">
        <f t="shared" si="11"/>
        <v>Conf!$V$5</v>
      </c>
    </row>
    <row r="122" spans="1:6" x14ac:dyDescent="0.2">
      <c r="A122" t="str">
        <f t="shared" ca="1" si="12"/>
        <v>M1_A3_Ven_P</v>
      </c>
      <c r="B122">
        <f t="shared" ca="1" si="13"/>
        <v>0</v>
      </c>
      <c r="C122">
        <f t="shared" si="8"/>
        <v>9</v>
      </c>
      <c r="D122">
        <f t="shared" si="9"/>
        <v>3</v>
      </c>
      <c r="E122" t="str">
        <f t="shared" si="10"/>
        <v>Conf!$U$6</v>
      </c>
      <c r="F122" t="str">
        <f t="shared" si="11"/>
        <v>Conf!$V$6</v>
      </c>
    </row>
    <row r="123" spans="1:6" x14ac:dyDescent="0.2">
      <c r="A123" t="str">
        <f t="shared" ca="1" si="12"/>
        <v>M1_A4_Ven_P</v>
      </c>
      <c r="B123">
        <f t="shared" ca="1" si="13"/>
        <v>0</v>
      </c>
      <c r="C123">
        <f t="shared" si="8"/>
        <v>9</v>
      </c>
      <c r="D123">
        <f t="shared" si="9"/>
        <v>4</v>
      </c>
      <c r="E123" t="str">
        <f t="shared" si="10"/>
        <v>Conf!$U$7</v>
      </c>
      <c r="F123" t="str">
        <f t="shared" si="11"/>
        <v>Conf!$V$7</v>
      </c>
    </row>
    <row r="124" spans="1:6" x14ac:dyDescent="0.2">
      <c r="A124" t="str">
        <f t="shared" ca="1" si="12"/>
        <v>M2__Ven_P</v>
      </c>
      <c r="B124">
        <f t="shared" ca="1" si="13"/>
        <v>1</v>
      </c>
      <c r="C124">
        <f t="shared" si="8"/>
        <v>9</v>
      </c>
      <c r="D124">
        <f t="shared" si="9"/>
        <v>5</v>
      </c>
      <c r="E124" t="str">
        <f t="shared" si="10"/>
        <v>Conf!$U$8</v>
      </c>
      <c r="F124" t="str">
        <f t="shared" si="11"/>
        <v>Conf!$V$8</v>
      </c>
    </row>
    <row r="125" spans="1:6" x14ac:dyDescent="0.2">
      <c r="A125" t="str">
        <f t="shared" ca="1" si="12"/>
        <v>M2_B1_Ven_P</v>
      </c>
      <c r="B125">
        <f t="shared" ca="1" si="13"/>
        <v>0</v>
      </c>
      <c r="C125">
        <f t="shared" si="8"/>
        <v>9</v>
      </c>
      <c r="D125">
        <f t="shared" si="9"/>
        <v>6</v>
      </c>
      <c r="E125" t="str">
        <f t="shared" si="10"/>
        <v>Conf!$U$9</v>
      </c>
      <c r="F125" t="str">
        <f t="shared" si="11"/>
        <v>Conf!$V$9</v>
      </c>
    </row>
    <row r="126" spans="1:6" x14ac:dyDescent="0.2">
      <c r="A126" t="str">
        <f t="shared" ca="1" si="12"/>
        <v>M2_B2_Ven_P</v>
      </c>
      <c r="B126">
        <f t="shared" ca="1" si="13"/>
        <v>0</v>
      </c>
      <c r="C126">
        <f t="shared" si="8"/>
        <v>9</v>
      </c>
      <c r="D126">
        <f t="shared" si="9"/>
        <v>7</v>
      </c>
      <c r="E126" t="str">
        <f t="shared" si="10"/>
        <v>Conf!$U$10</v>
      </c>
      <c r="F126" t="str">
        <f t="shared" si="11"/>
        <v>Conf!$V$10</v>
      </c>
    </row>
    <row r="127" spans="1:6" x14ac:dyDescent="0.2">
      <c r="A127" t="str">
        <f t="shared" ca="1" si="12"/>
        <v>M2_B3_Ven_P</v>
      </c>
      <c r="B127">
        <f t="shared" ca="1" si="13"/>
        <v>0</v>
      </c>
      <c r="C127">
        <f t="shared" si="8"/>
        <v>9</v>
      </c>
      <c r="D127">
        <f t="shared" si="9"/>
        <v>8</v>
      </c>
      <c r="E127" t="str">
        <f t="shared" si="10"/>
        <v>Conf!$U$11</v>
      </c>
      <c r="F127" t="str">
        <f t="shared" si="11"/>
        <v>Conf!$V$11</v>
      </c>
    </row>
    <row r="128" spans="1:6" x14ac:dyDescent="0.2">
      <c r="A128" t="str">
        <f t="shared" ca="1" si="12"/>
        <v>M2_B4_Ven_P</v>
      </c>
      <c r="B128">
        <f t="shared" ca="1" si="13"/>
        <v>0</v>
      </c>
      <c r="C128">
        <f t="shared" si="8"/>
        <v>9</v>
      </c>
      <c r="D128">
        <f t="shared" si="9"/>
        <v>9</v>
      </c>
      <c r="E128" t="str">
        <f t="shared" si="10"/>
        <v>Conf!$U$12</v>
      </c>
      <c r="F128" t="str">
        <f t="shared" si="11"/>
        <v>Conf!$V$12</v>
      </c>
    </row>
    <row r="129" spans="1:6" x14ac:dyDescent="0.2">
      <c r="A129" t="str">
        <f t="shared" ca="1" si="12"/>
        <v>M3__Ven_P</v>
      </c>
      <c r="B129">
        <f t="shared" ca="1" si="13"/>
        <v>0</v>
      </c>
      <c r="C129">
        <f t="shared" si="8"/>
        <v>9</v>
      </c>
      <c r="D129">
        <f t="shared" si="9"/>
        <v>10</v>
      </c>
      <c r="E129" t="str">
        <f t="shared" si="10"/>
        <v>Conf!$U$13</v>
      </c>
      <c r="F129" t="str">
        <f t="shared" si="11"/>
        <v>Conf!$V$13</v>
      </c>
    </row>
    <row r="130" spans="1:6" x14ac:dyDescent="0.2">
      <c r="A130" t="str">
        <f t="shared" ca="1" si="12"/>
        <v>M3_C1_Ven_P</v>
      </c>
      <c r="B130">
        <f t="shared" ca="1" si="13"/>
        <v>0</v>
      </c>
      <c r="C130">
        <f t="shared" si="8"/>
        <v>9</v>
      </c>
      <c r="D130">
        <f t="shared" si="9"/>
        <v>11</v>
      </c>
      <c r="E130" t="str">
        <f t="shared" si="10"/>
        <v>Conf!$U$14</v>
      </c>
      <c r="F130" t="str">
        <f t="shared" si="11"/>
        <v>Conf!$V$14</v>
      </c>
    </row>
    <row r="131" spans="1:6" x14ac:dyDescent="0.2">
      <c r="A131" t="str">
        <f t="shared" ca="1" si="12"/>
        <v>M3_C2_Ven_P</v>
      </c>
      <c r="B131">
        <f t="shared" ca="1" si="13"/>
        <v>0</v>
      </c>
      <c r="C131">
        <f t="shared" ref="C131:C183" si="14">QUOTIENT(ROW()-2,$I$1)</f>
        <v>9</v>
      </c>
      <c r="D131">
        <f t="shared" ref="D131:D183" si="15">MOD(ROW()-2,$I$1)</f>
        <v>12</v>
      </c>
      <c r="E131" t="str">
        <f t="shared" ref="E131:E183" si="16">ADDRESS(D131+3,2*C131+3,1,1,"Conf")</f>
        <v>Conf!$U$15</v>
      </c>
      <c r="F131" t="str">
        <f t="shared" ref="F131:F183" si="17">ADDRESS(D131+3,2*C131+4,1,1,"Conf")</f>
        <v>Conf!$V$15</v>
      </c>
    </row>
    <row r="132" spans="1:6" x14ac:dyDescent="0.2">
      <c r="A132" t="str">
        <f t="shared" ca="1" si="12"/>
        <v>M1__Sab_M</v>
      </c>
      <c r="B132">
        <f t="shared" ca="1" si="13"/>
        <v>1</v>
      </c>
      <c r="C132">
        <f t="shared" si="14"/>
        <v>10</v>
      </c>
      <c r="D132">
        <f t="shared" si="15"/>
        <v>0</v>
      </c>
      <c r="E132" t="str">
        <f t="shared" si="16"/>
        <v>Conf!$W$3</v>
      </c>
      <c r="F132" t="str">
        <f t="shared" si="17"/>
        <v>Conf!$X$3</v>
      </c>
    </row>
    <row r="133" spans="1:6" x14ac:dyDescent="0.2">
      <c r="A133" t="str">
        <f t="shared" ca="1" si="12"/>
        <v>M1_A1_Sab_M</v>
      </c>
      <c r="B133">
        <f t="shared" ca="1" si="13"/>
        <v>0</v>
      </c>
      <c r="C133">
        <f t="shared" si="14"/>
        <v>10</v>
      </c>
      <c r="D133">
        <f t="shared" si="15"/>
        <v>1</v>
      </c>
      <c r="E133" t="str">
        <f t="shared" si="16"/>
        <v>Conf!$W$4</v>
      </c>
      <c r="F133" t="str">
        <f t="shared" si="17"/>
        <v>Conf!$X$4</v>
      </c>
    </row>
    <row r="134" spans="1:6" x14ac:dyDescent="0.2">
      <c r="A134" t="str">
        <f t="shared" ca="1" si="12"/>
        <v>M1_A2_Sab_M</v>
      </c>
      <c r="B134">
        <f t="shared" ca="1" si="13"/>
        <v>0</v>
      </c>
      <c r="C134">
        <f t="shared" si="14"/>
        <v>10</v>
      </c>
      <c r="D134">
        <f t="shared" si="15"/>
        <v>2</v>
      </c>
      <c r="E134" t="str">
        <f t="shared" si="16"/>
        <v>Conf!$W$5</v>
      </c>
      <c r="F134" t="str">
        <f t="shared" si="17"/>
        <v>Conf!$X$5</v>
      </c>
    </row>
    <row r="135" spans="1:6" x14ac:dyDescent="0.2">
      <c r="A135" t="str">
        <f t="shared" ca="1" si="12"/>
        <v>M1_A3_Sab_M</v>
      </c>
      <c r="B135">
        <f t="shared" ca="1" si="13"/>
        <v>0</v>
      </c>
      <c r="C135">
        <f t="shared" si="14"/>
        <v>10</v>
      </c>
      <c r="D135">
        <f t="shared" si="15"/>
        <v>3</v>
      </c>
      <c r="E135" t="str">
        <f t="shared" si="16"/>
        <v>Conf!$W$6</v>
      </c>
      <c r="F135" t="str">
        <f t="shared" si="17"/>
        <v>Conf!$X$6</v>
      </c>
    </row>
    <row r="136" spans="1:6" x14ac:dyDescent="0.2">
      <c r="A136" t="str">
        <f t="shared" ca="1" si="12"/>
        <v>M1_A4_Sab_M</v>
      </c>
      <c r="B136">
        <f t="shared" ca="1" si="13"/>
        <v>0</v>
      </c>
      <c r="C136">
        <f t="shared" si="14"/>
        <v>10</v>
      </c>
      <c r="D136">
        <f t="shared" si="15"/>
        <v>4</v>
      </c>
      <c r="E136" t="str">
        <f t="shared" si="16"/>
        <v>Conf!$W$7</v>
      </c>
      <c r="F136" t="str">
        <f t="shared" si="17"/>
        <v>Conf!$X$7</v>
      </c>
    </row>
    <row r="137" spans="1:6" x14ac:dyDescent="0.2">
      <c r="A137" t="str">
        <f t="shared" ca="1" si="12"/>
        <v>M2__Sab_M</v>
      </c>
      <c r="B137">
        <f t="shared" ca="1" si="13"/>
        <v>1</v>
      </c>
      <c r="C137">
        <f t="shared" si="14"/>
        <v>10</v>
      </c>
      <c r="D137">
        <f t="shared" si="15"/>
        <v>5</v>
      </c>
      <c r="E137" t="str">
        <f t="shared" si="16"/>
        <v>Conf!$W$8</v>
      </c>
      <c r="F137" t="str">
        <f t="shared" si="17"/>
        <v>Conf!$X$8</v>
      </c>
    </row>
    <row r="138" spans="1:6" x14ac:dyDescent="0.2">
      <c r="A138" t="str">
        <f t="shared" ca="1" si="12"/>
        <v>M2_B1_Sab_M</v>
      </c>
      <c r="B138">
        <f t="shared" ca="1" si="13"/>
        <v>0</v>
      </c>
      <c r="C138">
        <f t="shared" si="14"/>
        <v>10</v>
      </c>
      <c r="D138">
        <f t="shared" si="15"/>
        <v>6</v>
      </c>
      <c r="E138" t="str">
        <f t="shared" si="16"/>
        <v>Conf!$W$9</v>
      </c>
      <c r="F138" t="str">
        <f t="shared" si="17"/>
        <v>Conf!$X$9</v>
      </c>
    </row>
    <row r="139" spans="1:6" x14ac:dyDescent="0.2">
      <c r="A139" t="str">
        <f t="shared" ca="1" si="12"/>
        <v>M2_B2_Sab_M</v>
      </c>
      <c r="B139">
        <f t="shared" ca="1" si="13"/>
        <v>0</v>
      </c>
      <c r="C139">
        <f t="shared" si="14"/>
        <v>10</v>
      </c>
      <c r="D139">
        <f t="shared" si="15"/>
        <v>7</v>
      </c>
      <c r="E139" t="str">
        <f t="shared" si="16"/>
        <v>Conf!$W$10</v>
      </c>
      <c r="F139" t="str">
        <f t="shared" si="17"/>
        <v>Conf!$X$10</v>
      </c>
    </row>
    <row r="140" spans="1:6" x14ac:dyDescent="0.2">
      <c r="A140" t="str">
        <f t="shared" ca="1" si="12"/>
        <v>M2_B3_Sab_M</v>
      </c>
      <c r="B140">
        <f t="shared" ca="1" si="13"/>
        <v>0</v>
      </c>
      <c r="C140">
        <f t="shared" si="14"/>
        <v>10</v>
      </c>
      <c r="D140">
        <f t="shared" si="15"/>
        <v>8</v>
      </c>
      <c r="E140" t="str">
        <f t="shared" si="16"/>
        <v>Conf!$W$11</v>
      </c>
      <c r="F140" t="str">
        <f t="shared" si="17"/>
        <v>Conf!$X$11</v>
      </c>
    </row>
    <row r="141" spans="1:6" x14ac:dyDescent="0.2">
      <c r="A141" t="str">
        <f t="shared" ca="1" si="12"/>
        <v>M2_B4_Sab_M</v>
      </c>
      <c r="B141">
        <f t="shared" ca="1" si="13"/>
        <v>0</v>
      </c>
      <c r="C141">
        <f t="shared" si="14"/>
        <v>10</v>
      </c>
      <c r="D141">
        <f t="shared" si="15"/>
        <v>9</v>
      </c>
      <c r="E141" t="str">
        <f t="shared" si="16"/>
        <v>Conf!$W$12</v>
      </c>
      <c r="F141" t="str">
        <f t="shared" si="17"/>
        <v>Conf!$X$12</v>
      </c>
    </row>
    <row r="142" spans="1:6" x14ac:dyDescent="0.2">
      <c r="A142" t="str">
        <f t="shared" ca="1" si="12"/>
        <v>M3__Sab_M</v>
      </c>
      <c r="B142">
        <f t="shared" ca="1" si="13"/>
        <v>0</v>
      </c>
      <c r="C142">
        <f t="shared" si="14"/>
        <v>10</v>
      </c>
      <c r="D142">
        <f t="shared" si="15"/>
        <v>10</v>
      </c>
      <c r="E142" t="str">
        <f t="shared" si="16"/>
        <v>Conf!$W$13</v>
      </c>
      <c r="F142" t="str">
        <f t="shared" si="17"/>
        <v>Conf!$X$13</v>
      </c>
    </row>
    <row r="143" spans="1:6" x14ac:dyDescent="0.2">
      <c r="A143" t="str">
        <f t="shared" ref="A143:A183" ca="1" si="18">INDIRECT(E143)</f>
        <v>M3_C1_Sab_M</v>
      </c>
      <c r="B143">
        <f t="shared" ref="B143:B183" ca="1" si="19">INDIRECT(F143)</f>
        <v>0</v>
      </c>
      <c r="C143">
        <f t="shared" si="14"/>
        <v>10</v>
      </c>
      <c r="D143">
        <f t="shared" si="15"/>
        <v>11</v>
      </c>
      <c r="E143" t="str">
        <f t="shared" si="16"/>
        <v>Conf!$W$14</v>
      </c>
      <c r="F143" t="str">
        <f t="shared" si="17"/>
        <v>Conf!$X$14</v>
      </c>
    </row>
    <row r="144" spans="1:6" x14ac:dyDescent="0.2">
      <c r="A144" t="str">
        <f t="shared" ca="1" si="18"/>
        <v>M3_C2_Sab_M</v>
      </c>
      <c r="B144">
        <f t="shared" ca="1" si="19"/>
        <v>0</v>
      </c>
      <c r="C144">
        <f t="shared" si="14"/>
        <v>10</v>
      </c>
      <c r="D144">
        <f t="shared" si="15"/>
        <v>12</v>
      </c>
      <c r="E144" t="str">
        <f t="shared" si="16"/>
        <v>Conf!$W$15</v>
      </c>
      <c r="F144" t="str">
        <f t="shared" si="17"/>
        <v>Conf!$X$15</v>
      </c>
    </row>
    <row r="145" spans="1:6" x14ac:dyDescent="0.2">
      <c r="A145" t="str">
        <f t="shared" ca="1" si="18"/>
        <v>M1__Sab_P</v>
      </c>
      <c r="B145">
        <f t="shared" ca="1" si="19"/>
        <v>1</v>
      </c>
      <c r="C145">
        <f t="shared" si="14"/>
        <v>11</v>
      </c>
      <c r="D145">
        <f t="shared" si="15"/>
        <v>0</v>
      </c>
      <c r="E145" t="str">
        <f t="shared" si="16"/>
        <v>Conf!$Y$3</v>
      </c>
      <c r="F145" t="str">
        <f t="shared" si="17"/>
        <v>Conf!$Z$3</v>
      </c>
    </row>
    <row r="146" spans="1:6" x14ac:dyDescent="0.2">
      <c r="A146" t="str">
        <f t="shared" ca="1" si="18"/>
        <v>M1_A1_Sab_P</v>
      </c>
      <c r="B146">
        <f t="shared" ca="1" si="19"/>
        <v>0</v>
      </c>
      <c r="C146">
        <f t="shared" si="14"/>
        <v>11</v>
      </c>
      <c r="D146">
        <f t="shared" si="15"/>
        <v>1</v>
      </c>
      <c r="E146" t="str">
        <f t="shared" si="16"/>
        <v>Conf!$Y$4</v>
      </c>
      <c r="F146" t="str">
        <f t="shared" si="17"/>
        <v>Conf!$Z$4</v>
      </c>
    </row>
    <row r="147" spans="1:6" x14ac:dyDescent="0.2">
      <c r="A147" t="str">
        <f t="shared" ca="1" si="18"/>
        <v>M1_A2_Sab_P</v>
      </c>
      <c r="B147">
        <f t="shared" ca="1" si="19"/>
        <v>0</v>
      </c>
      <c r="C147">
        <f t="shared" si="14"/>
        <v>11</v>
      </c>
      <c r="D147">
        <f t="shared" si="15"/>
        <v>2</v>
      </c>
      <c r="E147" t="str">
        <f t="shared" si="16"/>
        <v>Conf!$Y$5</v>
      </c>
      <c r="F147" t="str">
        <f t="shared" si="17"/>
        <v>Conf!$Z$5</v>
      </c>
    </row>
    <row r="148" spans="1:6" x14ac:dyDescent="0.2">
      <c r="A148" t="str">
        <f t="shared" ca="1" si="18"/>
        <v>M1_A3_Sab_P</v>
      </c>
      <c r="B148">
        <f t="shared" ca="1" si="19"/>
        <v>0</v>
      </c>
      <c r="C148">
        <f t="shared" si="14"/>
        <v>11</v>
      </c>
      <c r="D148">
        <f t="shared" si="15"/>
        <v>3</v>
      </c>
      <c r="E148" t="str">
        <f t="shared" si="16"/>
        <v>Conf!$Y$6</v>
      </c>
      <c r="F148" t="str">
        <f t="shared" si="17"/>
        <v>Conf!$Z$6</v>
      </c>
    </row>
    <row r="149" spans="1:6" x14ac:dyDescent="0.2">
      <c r="A149" t="str">
        <f t="shared" ca="1" si="18"/>
        <v>M1_A4_Sab_P</v>
      </c>
      <c r="B149">
        <f t="shared" ca="1" si="19"/>
        <v>0</v>
      </c>
      <c r="C149">
        <f t="shared" si="14"/>
        <v>11</v>
      </c>
      <c r="D149">
        <f t="shared" si="15"/>
        <v>4</v>
      </c>
      <c r="E149" t="str">
        <f t="shared" si="16"/>
        <v>Conf!$Y$7</v>
      </c>
      <c r="F149" t="str">
        <f t="shared" si="17"/>
        <v>Conf!$Z$7</v>
      </c>
    </row>
    <row r="150" spans="1:6" x14ac:dyDescent="0.2">
      <c r="A150" t="str">
        <f t="shared" ca="1" si="18"/>
        <v>M2__Sab_P</v>
      </c>
      <c r="B150">
        <f t="shared" ca="1" si="19"/>
        <v>1</v>
      </c>
      <c r="C150">
        <f t="shared" si="14"/>
        <v>11</v>
      </c>
      <c r="D150">
        <f t="shared" si="15"/>
        <v>5</v>
      </c>
      <c r="E150" t="str">
        <f t="shared" si="16"/>
        <v>Conf!$Y$8</v>
      </c>
      <c r="F150" t="str">
        <f t="shared" si="17"/>
        <v>Conf!$Z$8</v>
      </c>
    </row>
    <row r="151" spans="1:6" x14ac:dyDescent="0.2">
      <c r="A151" t="str">
        <f t="shared" ca="1" si="18"/>
        <v>M2_B1_Sab_P</v>
      </c>
      <c r="B151">
        <f t="shared" ca="1" si="19"/>
        <v>0</v>
      </c>
      <c r="C151">
        <f t="shared" si="14"/>
        <v>11</v>
      </c>
      <c r="D151">
        <f t="shared" si="15"/>
        <v>6</v>
      </c>
      <c r="E151" t="str">
        <f t="shared" si="16"/>
        <v>Conf!$Y$9</v>
      </c>
      <c r="F151" t="str">
        <f t="shared" si="17"/>
        <v>Conf!$Z$9</v>
      </c>
    </row>
    <row r="152" spans="1:6" x14ac:dyDescent="0.2">
      <c r="A152" t="str">
        <f t="shared" ca="1" si="18"/>
        <v>M2_B2_Sab_P</v>
      </c>
      <c r="B152">
        <f t="shared" ca="1" si="19"/>
        <v>0</v>
      </c>
      <c r="C152">
        <f t="shared" si="14"/>
        <v>11</v>
      </c>
      <c r="D152">
        <f t="shared" si="15"/>
        <v>7</v>
      </c>
      <c r="E152" t="str">
        <f t="shared" si="16"/>
        <v>Conf!$Y$10</v>
      </c>
      <c r="F152" t="str">
        <f t="shared" si="17"/>
        <v>Conf!$Z$10</v>
      </c>
    </row>
    <row r="153" spans="1:6" x14ac:dyDescent="0.2">
      <c r="A153" t="str">
        <f t="shared" ca="1" si="18"/>
        <v>M2_B3_Sab_P</v>
      </c>
      <c r="B153">
        <f t="shared" ca="1" si="19"/>
        <v>0</v>
      </c>
      <c r="C153">
        <f t="shared" si="14"/>
        <v>11</v>
      </c>
      <c r="D153">
        <f t="shared" si="15"/>
        <v>8</v>
      </c>
      <c r="E153" t="str">
        <f t="shared" si="16"/>
        <v>Conf!$Y$11</v>
      </c>
      <c r="F153" t="str">
        <f t="shared" si="17"/>
        <v>Conf!$Z$11</v>
      </c>
    </row>
    <row r="154" spans="1:6" x14ac:dyDescent="0.2">
      <c r="A154" t="str">
        <f t="shared" ca="1" si="18"/>
        <v>M2_B4_Sab_P</v>
      </c>
      <c r="B154">
        <f t="shared" ca="1" si="19"/>
        <v>0</v>
      </c>
      <c r="C154">
        <f t="shared" si="14"/>
        <v>11</v>
      </c>
      <c r="D154">
        <f t="shared" si="15"/>
        <v>9</v>
      </c>
      <c r="E154" t="str">
        <f t="shared" si="16"/>
        <v>Conf!$Y$12</v>
      </c>
      <c r="F154" t="str">
        <f t="shared" si="17"/>
        <v>Conf!$Z$12</v>
      </c>
    </row>
    <row r="155" spans="1:6" x14ac:dyDescent="0.2">
      <c r="A155" t="str">
        <f t="shared" ca="1" si="18"/>
        <v>M3__Sab_P</v>
      </c>
      <c r="B155">
        <f t="shared" ca="1" si="19"/>
        <v>0</v>
      </c>
      <c r="C155">
        <f t="shared" si="14"/>
        <v>11</v>
      </c>
      <c r="D155">
        <f t="shared" si="15"/>
        <v>10</v>
      </c>
      <c r="E155" t="str">
        <f t="shared" si="16"/>
        <v>Conf!$Y$13</v>
      </c>
      <c r="F155" t="str">
        <f t="shared" si="17"/>
        <v>Conf!$Z$13</v>
      </c>
    </row>
    <row r="156" spans="1:6" x14ac:dyDescent="0.2">
      <c r="A156" t="str">
        <f t="shared" ca="1" si="18"/>
        <v>M3_C1_Sab_P</v>
      </c>
      <c r="B156">
        <f t="shared" ca="1" si="19"/>
        <v>0</v>
      </c>
      <c r="C156">
        <f t="shared" si="14"/>
        <v>11</v>
      </c>
      <c r="D156">
        <f t="shared" si="15"/>
        <v>11</v>
      </c>
      <c r="E156" t="str">
        <f t="shared" si="16"/>
        <v>Conf!$Y$14</v>
      </c>
      <c r="F156" t="str">
        <f t="shared" si="17"/>
        <v>Conf!$Z$14</v>
      </c>
    </row>
    <row r="157" spans="1:6" x14ac:dyDescent="0.2">
      <c r="A157" t="str">
        <f t="shared" ca="1" si="18"/>
        <v>M3_C2_Sab_P</v>
      </c>
      <c r="B157">
        <f t="shared" ca="1" si="19"/>
        <v>0</v>
      </c>
      <c r="C157">
        <f t="shared" si="14"/>
        <v>11</v>
      </c>
      <c r="D157">
        <f t="shared" si="15"/>
        <v>12</v>
      </c>
      <c r="E157" t="str">
        <f t="shared" si="16"/>
        <v>Conf!$Y$15</v>
      </c>
      <c r="F157" t="str">
        <f t="shared" si="17"/>
        <v>Conf!$Z$15</v>
      </c>
    </row>
    <row r="158" spans="1:6" x14ac:dyDescent="0.2">
      <c r="A158" t="str">
        <f t="shared" ca="1" si="18"/>
        <v>M1__Dom_M</v>
      </c>
      <c r="B158">
        <f t="shared" ca="1" si="19"/>
        <v>1</v>
      </c>
      <c r="C158">
        <f t="shared" si="14"/>
        <v>12</v>
      </c>
      <c r="D158">
        <f t="shared" si="15"/>
        <v>0</v>
      </c>
      <c r="E158" t="str">
        <f t="shared" si="16"/>
        <v>Conf!$AA$3</v>
      </c>
      <c r="F158" t="str">
        <f t="shared" si="17"/>
        <v>Conf!$AB$3</v>
      </c>
    </row>
    <row r="159" spans="1:6" x14ac:dyDescent="0.2">
      <c r="A159" t="str">
        <f t="shared" ca="1" si="18"/>
        <v>M1_A1_Dom_M</v>
      </c>
      <c r="B159">
        <f t="shared" ca="1" si="19"/>
        <v>0</v>
      </c>
      <c r="C159">
        <f t="shared" si="14"/>
        <v>12</v>
      </c>
      <c r="D159">
        <f t="shared" si="15"/>
        <v>1</v>
      </c>
      <c r="E159" t="str">
        <f t="shared" si="16"/>
        <v>Conf!$AA$4</v>
      </c>
      <c r="F159" t="str">
        <f t="shared" si="17"/>
        <v>Conf!$AB$4</v>
      </c>
    </row>
    <row r="160" spans="1:6" x14ac:dyDescent="0.2">
      <c r="A160" t="str">
        <f t="shared" ca="1" si="18"/>
        <v>M1_A2_Dom_M</v>
      </c>
      <c r="B160">
        <f t="shared" ca="1" si="19"/>
        <v>0</v>
      </c>
      <c r="C160">
        <f t="shared" si="14"/>
        <v>12</v>
      </c>
      <c r="D160">
        <f t="shared" si="15"/>
        <v>2</v>
      </c>
      <c r="E160" t="str">
        <f t="shared" si="16"/>
        <v>Conf!$AA$5</v>
      </c>
      <c r="F160" t="str">
        <f t="shared" si="17"/>
        <v>Conf!$AB$5</v>
      </c>
    </row>
    <row r="161" spans="1:6" x14ac:dyDescent="0.2">
      <c r="A161" t="str">
        <f t="shared" ca="1" si="18"/>
        <v>M1_A3_Dom_M</v>
      </c>
      <c r="B161">
        <f t="shared" ca="1" si="19"/>
        <v>0</v>
      </c>
      <c r="C161">
        <f t="shared" si="14"/>
        <v>12</v>
      </c>
      <c r="D161">
        <f t="shared" si="15"/>
        <v>3</v>
      </c>
      <c r="E161" t="str">
        <f t="shared" si="16"/>
        <v>Conf!$AA$6</v>
      </c>
      <c r="F161" t="str">
        <f t="shared" si="17"/>
        <v>Conf!$AB$6</v>
      </c>
    </row>
    <row r="162" spans="1:6" x14ac:dyDescent="0.2">
      <c r="A162" t="str">
        <f t="shared" ca="1" si="18"/>
        <v>M1_A4_Dom_M</v>
      </c>
      <c r="B162">
        <f t="shared" ca="1" si="19"/>
        <v>0</v>
      </c>
      <c r="C162">
        <f t="shared" si="14"/>
        <v>12</v>
      </c>
      <c r="D162">
        <f t="shared" si="15"/>
        <v>4</v>
      </c>
      <c r="E162" t="str">
        <f t="shared" si="16"/>
        <v>Conf!$AA$7</v>
      </c>
      <c r="F162" t="str">
        <f t="shared" si="17"/>
        <v>Conf!$AB$7</v>
      </c>
    </row>
    <row r="163" spans="1:6" x14ac:dyDescent="0.2">
      <c r="A163" t="str">
        <f t="shared" ca="1" si="18"/>
        <v>M2__Dom_M</v>
      </c>
      <c r="B163">
        <f t="shared" ca="1" si="19"/>
        <v>1</v>
      </c>
      <c r="C163">
        <f t="shared" si="14"/>
        <v>12</v>
      </c>
      <c r="D163">
        <f t="shared" si="15"/>
        <v>5</v>
      </c>
      <c r="E163" t="str">
        <f t="shared" si="16"/>
        <v>Conf!$AA$8</v>
      </c>
      <c r="F163" t="str">
        <f t="shared" si="17"/>
        <v>Conf!$AB$8</v>
      </c>
    </row>
    <row r="164" spans="1:6" x14ac:dyDescent="0.2">
      <c r="A164" t="str">
        <f t="shared" ca="1" si="18"/>
        <v>M2_B1_Dom_M</v>
      </c>
      <c r="B164">
        <f t="shared" ca="1" si="19"/>
        <v>0</v>
      </c>
      <c r="C164">
        <f t="shared" si="14"/>
        <v>12</v>
      </c>
      <c r="D164">
        <f t="shared" si="15"/>
        <v>6</v>
      </c>
      <c r="E164" t="str">
        <f t="shared" si="16"/>
        <v>Conf!$AA$9</v>
      </c>
      <c r="F164" t="str">
        <f t="shared" si="17"/>
        <v>Conf!$AB$9</v>
      </c>
    </row>
    <row r="165" spans="1:6" x14ac:dyDescent="0.2">
      <c r="A165" t="str">
        <f t="shared" ca="1" si="18"/>
        <v>M2_B2_Dom_M</v>
      </c>
      <c r="B165">
        <f t="shared" ca="1" si="19"/>
        <v>0</v>
      </c>
      <c r="C165">
        <f t="shared" si="14"/>
        <v>12</v>
      </c>
      <c r="D165">
        <f t="shared" si="15"/>
        <v>7</v>
      </c>
      <c r="E165" t="str">
        <f t="shared" si="16"/>
        <v>Conf!$AA$10</v>
      </c>
      <c r="F165" t="str">
        <f t="shared" si="17"/>
        <v>Conf!$AB$10</v>
      </c>
    </row>
    <row r="166" spans="1:6" x14ac:dyDescent="0.2">
      <c r="A166" t="str">
        <f t="shared" ca="1" si="18"/>
        <v>M2_B3_Dom_M</v>
      </c>
      <c r="B166">
        <f t="shared" ca="1" si="19"/>
        <v>0</v>
      </c>
      <c r="C166">
        <f t="shared" si="14"/>
        <v>12</v>
      </c>
      <c r="D166">
        <f t="shared" si="15"/>
        <v>8</v>
      </c>
      <c r="E166" t="str">
        <f t="shared" si="16"/>
        <v>Conf!$AA$11</v>
      </c>
      <c r="F166" t="str">
        <f t="shared" si="17"/>
        <v>Conf!$AB$11</v>
      </c>
    </row>
    <row r="167" spans="1:6" x14ac:dyDescent="0.2">
      <c r="A167" t="str">
        <f t="shared" ca="1" si="18"/>
        <v>M2_B4_Dom_M</v>
      </c>
      <c r="B167">
        <f t="shared" ca="1" si="19"/>
        <v>0</v>
      </c>
      <c r="C167">
        <f t="shared" si="14"/>
        <v>12</v>
      </c>
      <c r="D167">
        <f t="shared" si="15"/>
        <v>9</v>
      </c>
      <c r="E167" t="str">
        <f t="shared" si="16"/>
        <v>Conf!$AA$12</v>
      </c>
      <c r="F167" t="str">
        <f t="shared" si="17"/>
        <v>Conf!$AB$12</v>
      </c>
    </row>
    <row r="168" spans="1:6" x14ac:dyDescent="0.2">
      <c r="A168" t="str">
        <f t="shared" ca="1" si="18"/>
        <v>M3__Dom_M</v>
      </c>
      <c r="B168">
        <f t="shared" ca="1" si="19"/>
        <v>0</v>
      </c>
      <c r="C168">
        <f t="shared" si="14"/>
        <v>12</v>
      </c>
      <c r="D168">
        <f t="shared" si="15"/>
        <v>10</v>
      </c>
      <c r="E168" t="str">
        <f t="shared" si="16"/>
        <v>Conf!$AA$13</v>
      </c>
      <c r="F168" t="str">
        <f t="shared" si="17"/>
        <v>Conf!$AB$13</v>
      </c>
    </row>
    <row r="169" spans="1:6" x14ac:dyDescent="0.2">
      <c r="A169" t="str">
        <f t="shared" ca="1" si="18"/>
        <v>M3_C1_Dom_M</v>
      </c>
      <c r="B169">
        <f t="shared" ca="1" si="19"/>
        <v>0</v>
      </c>
      <c r="C169">
        <f t="shared" si="14"/>
        <v>12</v>
      </c>
      <c r="D169">
        <f t="shared" si="15"/>
        <v>11</v>
      </c>
      <c r="E169" t="str">
        <f t="shared" si="16"/>
        <v>Conf!$AA$14</v>
      </c>
      <c r="F169" t="str">
        <f t="shared" si="17"/>
        <v>Conf!$AB$14</v>
      </c>
    </row>
    <row r="170" spans="1:6" x14ac:dyDescent="0.2">
      <c r="A170" t="str">
        <f t="shared" ca="1" si="18"/>
        <v>M3_C2_Dom_M</v>
      </c>
      <c r="B170">
        <f t="shared" ca="1" si="19"/>
        <v>0</v>
      </c>
      <c r="C170">
        <f t="shared" si="14"/>
        <v>12</v>
      </c>
      <c r="D170">
        <f t="shared" si="15"/>
        <v>12</v>
      </c>
      <c r="E170" t="str">
        <f t="shared" si="16"/>
        <v>Conf!$AA$15</v>
      </c>
      <c r="F170" t="str">
        <f t="shared" si="17"/>
        <v>Conf!$AB$15</v>
      </c>
    </row>
    <row r="171" spans="1:6" x14ac:dyDescent="0.2">
      <c r="A171" t="str">
        <f t="shared" ca="1" si="18"/>
        <v>M1__Dom_P</v>
      </c>
      <c r="B171">
        <f t="shared" ca="1" si="19"/>
        <v>1</v>
      </c>
      <c r="C171">
        <f t="shared" si="14"/>
        <v>13</v>
      </c>
      <c r="D171">
        <f t="shared" si="15"/>
        <v>0</v>
      </c>
      <c r="E171" t="str">
        <f t="shared" si="16"/>
        <v>Conf!$AC$3</v>
      </c>
      <c r="F171" t="str">
        <f t="shared" si="17"/>
        <v>Conf!$AD$3</v>
      </c>
    </row>
    <row r="172" spans="1:6" x14ac:dyDescent="0.2">
      <c r="A172" t="str">
        <f t="shared" ca="1" si="18"/>
        <v>M1_A1_Dom_P</v>
      </c>
      <c r="B172">
        <f t="shared" ca="1" si="19"/>
        <v>0</v>
      </c>
      <c r="C172">
        <f t="shared" si="14"/>
        <v>13</v>
      </c>
      <c r="D172">
        <f t="shared" si="15"/>
        <v>1</v>
      </c>
      <c r="E172" t="str">
        <f t="shared" si="16"/>
        <v>Conf!$AC$4</v>
      </c>
      <c r="F172" t="str">
        <f t="shared" si="17"/>
        <v>Conf!$AD$4</v>
      </c>
    </row>
    <row r="173" spans="1:6" x14ac:dyDescent="0.2">
      <c r="A173" t="str">
        <f t="shared" ca="1" si="18"/>
        <v>M1_A2_Dom_P</v>
      </c>
      <c r="B173">
        <f t="shared" ca="1" si="19"/>
        <v>0</v>
      </c>
      <c r="C173">
        <f t="shared" si="14"/>
        <v>13</v>
      </c>
      <c r="D173">
        <f t="shared" si="15"/>
        <v>2</v>
      </c>
      <c r="E173" t="str">
        <f t="shared" si="16"/>
        <v>Conf!$AC$5</v>
      </c>
      <c r="F173" t="str">
        <f t="shared" si="17"/>
        <v>Conf!$AD$5</v>
      </c>
    </row>
    <row r="174" spans="1:6" x14ac:dyDescent="0.2">
      <c r="A174" t="str">
        <f t="shared" ca="1" si="18"/>
        <v>M1_A3_Dom_P</v>
      </c>
      <c r="B174">
        <f t="shared" ca="1" si="19"/>
        <v>0</v>
      </c>
      <c r="C174">
        <f t="shared" si="14"/>
        <v>13</v>
      </c>
      <c r="D174">
        <f t="shared" si="15"/>
        <v>3</v>
      </c>
      <c r="E174" t="str">
        <f t="shared" si="16"/>
        <v>Conf!$AC$6</v>
      </c>
      <c r="F174" t="str">
        <f t="shared" si="17"/>
        <v>Conf!$AD$6</v>
      </c>
    </row>
    <row r="175" spans="1:6" x14ac:dyDescent="0.2">
      <c r="A175" t="str">
        <f t="shared" ca="1" si="18"/>
        <v>M1_A4_Dom_P</v>
      </c>
      <c r="B175">
        <f t="shared" ca="1" si="19"/>
        <v>0</v>
      </c>
      <c r="C175">
        <f t="shared" si="14"/>
        <v>13</v>
      </c>
      <c r="D175">
        <f t="shared" si="15"/>
        <v>4</v>
      </c>
      <c r="E175" t="str">
        <f t="shared" si="16"/>
        <v>Conf!$AC$7</v>
      </c>
      <c r="F175" t="str">
        <f t="shared" si="17"/>
        <v>Conf!$AD$7</v>
      </c>
    </row>
    <row r="176" spans="1:6" x14ac:dyDescent="0.2">
      <c r="A176" t="str">
        <f t="shared" ca="1" si="18"/>
        <v>M2__Dom_P</v>
      </c>
      <c r="B176">
        <f t="shared" ca="1" si="19"/>
        <v>1</v>
      </c>
      <c r="C176">
        <f t="shared" si="14"/>
        <v>13</v>
      </c>
      <c r="D176">
        <f t="shared" si="15"/>
        <v>5</v>
      </c>
      <c r="E176" t="str">
        <f t="shared" si="16"/>
        <v>Conf!$AC$8</v>
      </c>
      <c r="F176" t="str">
        <f t="shared" si="17"/>
        <v>Conf!$AD$8</v>
      </c>
    </row>
    <row r="177" spans="1:6" x14ac:dyDescent="0.2">
      <c r="A177" t="str">
        <f t="shared" ca="1" si="18"/>
        <v>M2_B1_Dom_P</v>
      </c>
      <c r="B177">
        <f t="shared" ca="1" si="19"/>
        <v>0</v>
      </c>
      <c r="C177">
        <f t="shared" si="14"/>
        <v>13</v>
      </c>
      <c r="D177">
        <f t="shared" si="15"/>
        <v>6</v>
      </c>
      <c r="E177" t="str">
        <f t="shared" si="16"/>
        <v>Conf!$AC$9</v>
      </c>
      <c r="F177" t="str">
        <f t="shared" si="17"/>
        <v>Conf!$AD$9</v>
      </c>
    </row>
    <row r="178" spans="1:6" x14ac:dyDescent="0.2">
      <c r="A178" t="str">
        <f t="shared" ca="1" si="18"/>
        <v>M2_B2_Dom_P</v>
      </c>
      <c r="B178">
        <f t="shared" ca="1" si="19"/>
        <v>0</v>
      </c>
      <c r="C178">
        <f t="shared" si="14"/>
        <v>13</v>
      </c>
      <c r="D178">
        <f t="shared" si="15"/>
        <v>7</v>
      </c>
      <c r="E178" t="str">
        <f t="shared" si="16"/>
        <v>Conf!$AC$10</v>
      </c>
      <c r="F178" t="str">
        <f t="shared" si="17"/>
        <v>Conf!$AD$10</v>
      </c>
    </row>
    <row r="179" spans="1:6" x14ac:dyDescent="0.2">
      <c r="A179" t="str">
        <f t="shared" ca="1" si="18"/>
        <v>M2_B3_Dom_P</v>
      </c>
      <c r="B179">
        <f t="shared" ca="1" si="19"/>
        <v>0</v>
      </c>
      <c r="C179">
        <f t="shared" si="14"/>
        <v>13</v>
      </c>
      <c r="D179">
        <f t="shared" si="15"/>
        <v>8</v>
      </c>
      <c r="E179" t="str">
        <f t="shared" si="16"/>
        <v>Conf!$AC$11</v>
      </c>
      <c r="F179" t="str">
        <f t="shared" si="17"/>
        <v>Conf!$AD$11</v>
      </c>
    </row>
    <row r="180" spans="1:6" x14ac:dyDescent="0.2">
      <c r="A180" t="str">
        <f t="shared" ca="1" si="18"/>
        <v>M2_B4_Dom_P</v>
      </c>
      <c r="B180">
        <f t="shared" ca="1" si="19"/>
        <v>0</v>
      </c>
      <c r="C180">
        <f t="shared" si="14"/>
        <v>13</v>
      </c>
      <c r="D180">
        <f t="shared" si="15"/>
        <v>9</v>
      </c>
      <c r="E180" t="str">
        <f t="shared" si="16"/>
        <v>Conf!$AC$12</v>
      </c>
      <c r="F180" t="str">
        <f t="shared" si="17"/>
        <v>Conf!$AD$12</v>
      </c>
    </row>
    <row r="181" spans="1:6" x14ac:dyDescent="0.2">
      <c r="A181" t="str">
        <f t="shared" ca="1" si="18"/>
        <v>M3__Dom_P</v>
      </c>
      <c r="B181">
        <f t="shared" ca="1" si="19"/>
        <v>0</v>
      </c>
      <c r="C181">
        <f t="shared" si="14"/>
        <v>13</v>
      </c>
      <c r="D181">
        <f t="shared" si="15"/>
        <v>10</v>
      </c>
      <c r="E181" t="str">
        <f t="shared" si="16"/>
        <v>Conf!$AC$13</v>
      </c>
      <c r="F181" t="str">
        <f t="shared" si="17"/>
        <v>Conf!$AD$13</v>
      </c>
    </row>
    <row r="182" spans="1:6" x14ac:dyDescent="0.2">
      <c r="A182" t="str">
        <f t="shared" ca="1" si="18"/>
        <v>M3_C1_Dom_P</v>
      </c>
      <c r="B182">
        <f t="shared" ca="1" si="19"/>
        <v>0</v>
      </c>
      <c r="C182">
        <f t="shared" si="14"/>
        <v>13</v>
      </c>
      <c r="D182">
        <f t="shared" si="15"/>
        <v>11</v>
      </c>
      <c r="E182" t="str">
        <f t="shared" si="16"/>
        <v>Conf!$AC$14</v>
      </c>
      <c r="F182" t="str">
        <f t="shared" si="17"/>
        <v>Conf!$AD$14</v>
      </c>
    </row>
    <row r="183" spans="1:6" x14ac:dyDescent="0.2">
      <c r="A183" t="str">
        <f t="shared" ca="1" si="18"/>
        <v>M3_C2_Dom_P</v>
      </c>
      <c r="B183">
        <f t="shared" ca="1" si="19"/>
        <v>0</v>
      </c>
      <c r="C183">
        <f t="shared" si="14"/>
        <v>13</v>
      </c>
      <c r="D183">
        <f t="shared" si="15"/>
        <v>12</v>
      </c>
      <c r="E183" t="str">
        <f t="shared" si="16"/>
        <v>Conf!$AC$15</v>
      </c>
      <c r="F183" t="str">
        <f t="shared" si="17"/>
        <v>Conf!$AD$15</v>
      </c>
    </row>
  </sheetData>
  <autoFilter ref="A1:F183" xr:uid="{974FE3A9-03CD-4230-A694-180D69CE4BE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Stampabile</vt:lpstr>
      <vt:lpstr>Conf</vt:lpstr>
      <vt:lpstr>ConfTable2Plain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Vitale Giorgio  (UniCredit Services)</dc:creator>
  <cp:lastModifiedBy>Giorgio Vitale</cp:lastModifiedBy>
  <cp:lastPrinted>2020-03-08T15:54:25Z</cp:lastPrinted>
  <dcterms:created xsi:type="dcterms:W3CDTF">2016-06-29T09:02:50Z</dcterms:created>
  <dcterms:modified xsi:type="dcterms:W3CDTF">2020-03-08T16:24:15Z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0254f4-34d0-49c5-b888-af4abf762ef7_Enabled">
    <vt:lpwstr>True</vt:lpwstr>
  </property>
  <property fmtid="{D5CDD505-2E9C-101B-9397-08002B2CF9AE}" pid="3" name="MSIP_Label_390254f4-34d0-49c5-b888-af4abf762ef7_SiteId">
    <vt:lpwstr>2cc49ce9-66a1-41ac-a96b-bdc54247696a</vt:lpwstr>
  </property>
  <property fmtid="{D5CDD505-2E9C-101B-9397-08002B2CF9AE}" pid="4" name="MSIP_Label_390254f4-34d0-49c5-b888-af4abf762ef7_Owner">
    <vt:lpwstr>GIORGIO.VITALE@unicredit.eu</vt:lpwstr>
  </property>
  <property fmtid="{D5CDD505-2E9C-101B-9397-08002B2CF9AE}" pid="5" name="MSIP_Label_390254f4-34d0-49c5-b888-af4abf762ef7_SetDate">
    <vt:lpwstr>2020-03-07T17:59:19.6342464Z</vt:lpwstr>
  </property>
  <property fmtid="{D5CDD505-2E9C-101B-9397-08002B2CF9AE}" pid="6" name="MSIP_Label_390254f4-34d0-49c5-b888-af4abf762ef7_Name">
    <vt:lpwstr>Internal Use Only</vt:lpwstr>
  </property>
  <property fmtid="{D5CDD505-2E9C-101B-9397-08002B2CF9AE}" pid="7" name="MSIP_Label_390254f4-34d0-49c5-b888-af4abf762ef7_Application">
    <vt:lpwstr>Microsoft Azure Information Protection</vt:lpwstr>
  </property>
  <property fmtid="{D5CDD505-2E9C-101B-9397-08002B2CF9AE}" pid="8" name="MSIP_Label_390254f4-34d0-49c5-b888-af4abf762ef7_ActionId">
    <vt:lpwstr>27d6f981-0edb-4d68-b509-c3c7a223b6f9</vt:lpwstr>
  </property>
  <property fmtid="{D5CDD505-2E9C-101B-9397-08002B2CF9AE}" pid="9" name="MSIP_Label_390254f4-34d0-49c5-b888-af4abf762ef7_Extended_MSFT_Method">
    <vt:lpwstr>Automatic</vt:lpwstr>
  </property>
  <property fmtid="{D5CDD505-2E9C-101B-9397-08002B2CF9AE}" pid="10" name="MSIP_Label_faa92781-1fcb-4da3-a1a2-e534c28a25f3_Enabled">
    <vt:lpwstr>True</vt:lpwstr>
  </property>
  <property fmtid="{D5CDD505-2E9C-101B-9397-08002B2CF9AE}" pid="11" name="MSIP_Label_faa92781-1fcb-4da3-a1a2-e534c28a25f3_SiteId">
    <vt:lpwstr>2cc49ce9-66a1-41ac-a96b-bdc54247696a</vt:lpwstr>
  </property>
  <property fmtid="{D5CDD505-2E9C-101B-9397-08002B2CF9AE}" pid="12" name="MSIP_Label_faa92781-1fcb-4da3-a1a2-e534c28a25f3_Owner">
    <vt:lpwstr>GIORGIO.VITALE@unicredit.eu</vt:lpwstr>
  </property>
  <property fmtid="{D5CDD505-2E9C-101B-9397-08002B2CF9AE}" pid="13" name="MSIP_Label_faa92781-1fcb-4da3-a1a2-e534c28a25f3_SetDate">
    <vt:lpwstr>2020-03-07T17:59:19.6342464Z</vt:lpwstr>
  </property>
  <property fmtid="{D5CDD505-2E9C-101B-9397-08002B2CF9AE}" pid="14" name="MSIP_Label_faa92781-1fcb-4da3-a1a2-e534c28a25f3_Name">
    <vt:lpwstr>in UniCredit Group - no visual markings</vt:lpwstr>
  </property>
  <property fmtid="{D5CDD505-2E9C-101B-9397-08002B2CF9AE}" pid="15" name="MSIP_Label_faa92781-1fcb-4da3-a1a2-e534c28a25f3_Application">
    <vt:lpwstr>Microsoft Azure Information Protection</vt:lpwstr>
  </property>
  <property fmtid="{D5CDD505-2E9C-101B-9397-08002B2CF9AE}" pid="16" name="MSIP_Label_faa92781-1fcb-4da3-a1a2-e534c28a25f3_ActionId">
    <vt:lpwstr>27d6f981-0edb-4d68-b509-c3c7a223b6f9</vt:lpwstr>
  </property>
  <property fmtid="{D5CDD505-2E9C-101B-9397-08002B2CF9AE}" pid="17" name="MSIP_Label_faa92781-1fcb-4da3-a1a2-e534c28a25f3_Parent">
    <vt:lpwstr>390254f4-34d0-49c5-b888-af4abf762ef7</vt:lpwstr>
  </property>
  <property fmtid="{D5CDD505-2E9C-101B-9397-08002B2CF9AE}" pid="18" name="MSIP_Label_faa92781-1fcb-4da3-a1a2-e534c28a25f3_Extended_MSFT_Method">
    <vt:lpwstr>Automatic</vt:lpwstr>
  </property>
  <property fmtid="{D5CDD505-2E9C-101B-9397-08002B2CF9AE}" pid="19" name="Sensitivity">
    <vt:lpwstr>Internal Use Only in UniCredit Group - no visual markings</vt:lpwstr>
  </property>
</Properties>
</file>