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projects\vitalegi\rpg-adventure\jarg-fe\"/>
    </mc:Choice>
  </mc:AlternateContent>
  <xr:revisionPtr revIDLastSave="0" documentId="13_ncr:1_{285F5884-D935-4166-88A7-1E143634AACA}" xr6:coauthVersionLast="47" xr6:coauthVersionMax="47" xr10:uidLastSave="{00000000-0000-0000-0000-000000000000}"/>
  <bookViews>
    <workbookView xWindow="-113" yWindow="-113" windowWidth="25870" windowHeight="14050" activeTab="2" xr2:uid="{B81DC7DF-F854-4748-8482-B1A1A73A8B46}"/>
  </bookViews>
  <sheets>
    <sheet name="turn speed" sheetId="1" r:id="rId1"/>
    <sheet name="damage formula" sheetId="2" r:id="rId2"/>
    <sheet name="hit formula" sheetId="3" r:id="rId3"/>
    <sheet name="experience po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D3" i="3"/>
  <c r="I6" i="2"/>
  <c r="H5" i="2"/>
  <c r="H6" i="2"/>
  <c r="C3" i="4"/>
  <c r="D2" i="4"/>
  <c r="H1" i="4"/>
  <c r="A3" i="4"/>
  <c r="C4" i="3"/>
  <c r="C5" i="3" s="1"/>
  <c r="C6" i="3" s="1"/>
  <c r="D10" i="3"/>
  <c r="D9" i="3"/>
  <c r="D7" i="3"/>
  <c r="D6" i="3"/>
  <c r="D4" i="3"/>
  <c r="E8" i="3"/>
  <c r="E7" i="3"/>
  <c r="E6" i="3"/>
  <c r="E5" i="3"/>
  <c r="E4" i="3"/>
  <c r="E3" i="3"/>
  <c r="K9" i="3"/>
  <c r="E9" i="3" s="1"/>
  <c r="K8" i="3"/>
  <c r="D5" i="3" s="1"/>
  <c r="A5" i="3"/>
  <c r="A6" i="3" s="1"/>
  <c r="A4" i="3"/>
  <c r="B4" i="3" s="1"/>
  <c r="B3" i="3"/>
  <c r="B28" i="2"/>
  <c r="B27" i="2"/>
  <c r="B26" i="2"/>
  <c r="B25" i="2"/>
  <c r="I25" i="2" s="1"/>
  <c r="H26" i="2"/>
  <c r="A26" i="2"/>
  <c r="I26" i="2" s="1"/>
  <c r="H25" i="2"/>
  <c r="B24" i="2"/>
  <c r="B23" i="2"/>
  <c r="B22" i="2"/>
  <c r="B21" i="2"/>
  <c r="I21" i="2" s="1"/>
  <c r="H22" i="2"/>
  <c r="I22" i="2"/>
  <c r="A22" i="2"/>
  <c r="A23" i="2" s="1"/>
  <c r="H21" i="2"/>
  <c r="A19" i="2"/>
  <c r="A20" i="2" s="1"/>
  <c r="A18" i="2"/>
  <c r="B19" i="2"/>
  <c r="B18" i="2"/>
  <c r="I18" i="2" s="1"/>
  <c r="B17" i="2"/>
  <c r="I17" i="2" s="1"/>
  <c r="H19" i="2"/>
  <c r="I19" i="2"/>
  <c r="J19" i="2" s="1"/>
  <c r="K19" i="2" s="1"/>
  <c r="H18" i="2"/>
  <c r="H17" i="2"/>
  <c r="B16" i="2"/>
  <c r="I16" i="2" s="1"/>
  <c r="B15" i="2"/>
  <c r="I15" i="2" s="1"/>
  <c r="B14" i="2"/>
  <c r="B13" i="2"/>
  <c r="I13" i="2" s="1"/>
  <c r="J13" i="2" s="1"/>
  <c r="K13" i="2" s="1"/>
  <c r="B12" i="2"/>
  <c r="B11" i="2"/>
  <c r="I11" i="2" s="1"/>
  <c r="B10" i="2"/>
  <c r="B9" i="2"/>
  <c r="B8" i="2"/>
  <c r="B7" i="2"/>
  <c r="B6" i="2"/>
  <c r="B5" i="2"/>
  <c r="H16" i="2"/>
  <c r="H15" i="2"/>
  <c r="I14" i="2"/>
  <c r="H14" i="2"/>
  <c r="H13" i="2"/>
  <c r="I12" i="2"/>
  <c r="H12" i="2"/>
  <c r="H11" i="2"/>
  <c r="I10" i="2"/>
  <c r="H10" i="2"/>
  <c r="I9" i="2"/>
  <c r="H9" i="2"/>
  <c r="I8" i="2"/>
  <c r="H8" i="2"/>
  <c r="I7" i="2"/>
  <c r="H7" i="2"/>
  <c r="I5" i="2"/>
  <c r="J5" i="2"/>
  <c r="K5" i="2" s="1"/>
  <c r="C4" i="1"/>
  <c r="B4" i="1"/>
  <c r="A4" i="4" l="1"/>
  <c r="C4" i="4" s="1"/>
  <c r="D4" i="4" s="1"/>
  <c r="D3" i="4"/>
  <c r="F4" i="3"/>
  <c r="C7" i="3"/>
  <c r="A7" i="3"/>
  <c r="B7" i="3" s="1"/>
  <c r="B6" i="3"/>
  <c r="F6" i="3" s="1"/>
  <c r="B5" i="3"/>
  <c r="F5" i="3" s="1"/>
  <c r="E11" i="3"/>
  <c r="E10" i="3"/>
  <c r="D11" i="3"/>
  <c r="D8" i="3"/>
  <c r="J26" i="2"/>
  <c r="K26" i="2" s="1"/>
  <c r="J25" i="2"/>
  <c r="K25" i="2" s="1"/>
  <c r="A27" i="2"/>
  <c r="J22" i="2"/>
  <c r="K22" i="2" s="1"/>
  <c r="J21" i="2"/>
  <c r="K21" i="2" s="1"/>
  <c r="H23" i="2"/>
  <c r="I23" i="2"/>
  <c r="A24" i="2"/>
  <c r="B20" i="2"/>
  <c r="I20" i="2" s="1"/>
  <c r="J20" i="2" s="1"/>
  <c r="K20" i="2" s="1"/>
  <c r="H20" i="2"/>
  <c r="J18" i="2"/>
  <c r="K18" i="2" s="1"/>
  <c r="J17" i="2"/>
  <c r="K17" i="2" s="1"/>
  <c r="J16" i="2"/>
  <c r="K16" i="2" s="1"/>
  <c r="J15" i="2"/>
  <c r="K15" i="2" s="1"/>
  <c r="J11" i="2"/>
  <c r="K11" i="2" s="1"/>
  <c r="J14" i="2"/>
  <c r="K14" i="2" s="1"/>
  <c r="J6" i="2"/>
  <c r="K6" i="2" s="1"/>
  <c r="J10" i="2"/>
  <c r="K10" i="2" s="1"/>
  <c r="J12" i="2"/>
  <c r="K12" i="2" s="1"/>
  <c r="J9" i="2"/>
  <c r="K9" i="2" s="1"/>
  <c r="J8" i="2"/>
  <c r="K8" i="2" s="1"/>
  <c r="J7" i="2"/>
  <c r="K7" i="2" s="1"/>
  <c r="A5" i="4" l="1"/>
  <c r="C5" i="4" s="1"/>
  <c r="D5" i="4" s="1"/>
  <c r="C8" i="3"/>
  <c r="F7" i="3"/>
  <c r="A8" i="3"/>
  <c r="B8" i="3"/>
  <c r="A9" i="3"/>
  <c r="A28" i="2"/>
  <c r="H27" i="2"/>
  <c r="I27" i="2"/>
  <c r="I24" i="2"/>
  <c r="H24" i="2"/>
  <c r="J23" i="2"/>
  <c r="K23" i="2" s="1"/>
  <c r="A6" i="4" l="1"/>
  <c r="C6" i="4" s="1"/>
  <c r="D6" i="4" s="1"/>
  <c r="C9" i="3"/>
  <c r="F8" i="3"/>
  <c r="A10" i="3"/>
  <c r="B9" i="3"/>
  <c r="J27" i="2"/>
  <c r="K27" i="2" s="1"/>
  <c r="H28" i="2"/>
  <c r="I28" i="2"/>
  <c r="J24" i="2"/>
  <c r="K24" i="2" s="1"/>
  <c r="A7" i="4" l="1"/>
  <c r="C7" i="4" s="1"/>
  <c r="D7" i="4" s="1"/>
  <c r="F9" i="3"/>
  <c r="C10" i="3"/>
  <c r="B10" i="3"/>
  <c r="A11" i="3"/>
  <c r="B11" i="3" s="1"/>
  <c r="J28" i="2"/>
  <c r="K28" i="2" s="1"/>
  <c r="A8" i="4" l="1"/>
  <c r="C8" i="4" s="1"/>
  <c r="D8" i="4" s="1"/>
  <c r="C11" i="3"/>
  <c r="F11" i="3" s="1"/>
  <c r="F10" i="3"/>
  <c r="I5" i="3" s="1"/>
  <c r="A9" i="4" l="1"/>
  <c r="C9" i="4" s="1"/>
  <c r="D9" i="4" s="1"/>
  <c r="A10" i="4" l="1"/>
  <c r="C10" i="4" s="1"/>
  <c r="D10" i="4" s="1"/>
  <c r="A11" i="4" l="1"/>
  <c r="C11" i="4" s="1"/>
  <c r="D11" i="4" s="1"/>
  <c r="A12" i="4" l="1"/>
  <c r="C12" i="4" s="1"/>
  <c r="D12" i="4" s="1"/>
  <c r="A13" i="4" l="1"/>
  <c r="C13" i="4" s="1"/>
  <c r="D13" i="4" s="1"/>
  <c r="A14" i="4" l="1"/>
  <c r="C14" i="4" s="1"/>
  <c r="D14" i="4" s="1"/>
  <c r="A15" i="4" l="1"/>
  <c r="C15" i="4" s="1"/>
  <c r="D15" i="4" s="1"/>
  <c r="A16" i="4" l="1"/>
  <c r="C16" i="4" s="1"/>
  <c r="D16" i="4" s="1"/>
  <c r="A17" i="4" l="1"/>
  <c r="C17" i="4" s="1"/>
  <c r="D17" i="4" s="1"/>
  <c r="A18" i="4" l="1"/>
  <c r="C18" i="4" s="1"/>
  <c r="D18" i="4" s="1"/>
  <c r="A19" i="4" l="1"/>
  <c r="C19" i="4" s="1"/>
  <c r="D19" i="4" s="1"/>
  <c r="A20" i="4" l="1"/>
  <c r="C20" i="4" s="1"/>
  <c r="D20" i="4" s="1"/>
  <c r="A21" i="4" l="1"/>
  <c r="C21" i="4" s="1"/>
  <c r="D21" i="4" s="1"/>
  <c r="A22" i="4" l="1"/>
  <c r="C22" i="4" s="1"/>
  <c r="D22" i="4" s="1"/>
  <c r="A23" i="4" l="1"/>
  <c r="C23" i="4" s="1"/>
  <c r="D23" i="4" s="1"/>
  <c r="A24" i="4" l="1"/>
  <c r="C24" i="4" s="1"/>
  <c r="D24" i="4" s="1"/>
  <c r="A25" i="4" l="1"/>
  <c r="C25" i="4" s="1"/>
  <c r="D25" i="4" s="1"/>
  <c r="A26" i="4" l="1"/>
  <c r="C26" i="4" s="1"/>
  <c r="D26" i="4" s="1"/>
  <c r="A27" i="4" l="1"/>
  <c r="C27" i="4" s="1"/>
  <c r="D27" i="4" s="1"/>
  <c r="A28" i="4" l="1"/>
  <c r="C28" i="4" s="1"/>
  <c r="D28" i="4" s="1"/>
  <c r="A29" i="4" l="1"/>
  <c r="C29" i="4" s="1"/>
  <c r="D29" i="4" s="1"/>
  <c r="A30" i="4" l="1"/>
  <c r="C30" i="4" s="1"/>
  <c r="D30" i="4" s="1"/>
  <c r="A31" i="4" l="1"/>
  <c r="C31" i="4" s="1"/>
  <c r="D31" i="4" s="1"/>
  <c r="A32" i="4" l="1"/>
  <c r="C32" i="4" s="1"/>
  <c r="D32" i="4" s="1"/>
  <c r="A33" i="4" l="1"/>
  <c r="C33" i="4" s="1"/>
  <c r="D33" i="4" s="1"/>
  <c r="A34" i="4" l="1"/>
  <c r="C34" i="4" s="1"/>
  <c r="D34" i="4" s="1"/>
  <c r="A35" i="4" l="1"/>
  <c r="C35" i="4" s="1"/>
  <c r="D35" i="4" s="1"/>
  <c r="A36" i="4" l="1"/>
  <c r="C36" i="4" s="1"/>
  <c r="D36" i="4" s="1"/>
  <c r="A37" i="4" l="1"/>
  <c r="C37" i="4" s="1"/>
  <c r="D37" i="4" s="1"/>
  <c r="A38" i="4" l="1"/>
  <c r="C38" i="4" s="1"/>
  <c r="D38" i="4" s="1"/>
  <c r="A39" i="4" l="1"/>
  <c r="C39" i="4" s="1"/>
  <c r="D39" i="4" s="1"/>
  <c r="A40" i="4" l="1"/>
  <c r="C40" i="4" s="1"/>
  <c r="D40" i="4" s="1"/>
  <c r="A41" i="4" l="1"/>
  <c r="C41" i="4" s="1"/>
  <c r="D41" i="4" s="1"/>
  <c r="A42" i="4" l="1"/>
  <c r="C42" i="4" s="1"/>
  <c r="D42" i="4" s="1"/>
  <c r="A43" i="4" l="1"/>
  <c r="C43" i="4" s="1"/>
  <c r="D43" i="4" s="1"/>
  <c r="A44" i="4" l="1"/>
  <c r="C44" i="4" s="1"/>
  <c r="D44" i="4" s="1"/>
  <c r="A45" i="4" l="1"/>
  <c r="C45" i="4" s="1"/>
  <c r="D45" i="4" s="1"/>
  <c r="A46" i="4" l="1"/>
  <c r="C46" i="4" s="1"/>
  <c r="D46" i="4" s="1"/>
  <c r="A47" i="4" l="1"/>
  <c r="C47" i="4" s="1"/>
  <c r="D47" i="4" s="1"/>
  <c r="A48" i="4" l="1"/>
  <c r="C48" i="4" s="1"/>
  <c r="D48" i="4" s="1"/>
  <c r="A49" i="4" l="1"/>
  <c r="C49" i="4" s="1"/>
  <c r="D49" i="4" s="1"/>
  <c r="A50" i="4" l="1"/>
  <c r="C50" i="4" s="1"/>
  <c r="D50" i="4" s="1"/>
  <c r="A51" i="4" l="1"/>
  <c r="C51" i="4" s="1"/>
  <c r="D51" i="4" s="1"/>
  <c r="A52" i="4" l="1"/>
  <c r="C52" i="4" s="1"/>
  <c r="D52" i="4" s="1"/>
  <c r="A53" i="4" l="1"/>
  <c r="C53" i="4" s="1"/>
  <c r="D53" i="4" s="1"/>
  <c r="A54" i="4" l="1"/>
  <c r="C54" i="4" s="1"/>
  <c r="D54" i="4" s="1"/>
  <c r="A55" i="4" l="1"/>
  <c r="C55" i="4" s="1"/>
  <c r="D55" i="4" s="1"/>
  <c r="A56" i="4" l="1"/>
  <c r="C56" i="4" s="1"/>
  <c r="D56" i="4" s="1"/>
  <c r="A57" i="4" l="1"/>
  <c r="C57" i="4" s="1"/>
  <c r="D57" i="4" s="1"/>
  <c r="A58" i="4" l="1"/>
  <c r="C58" i="4" s="1"/>
  <c r="D58" i="4" s="1"/>
  <c r="A59" i="4" l="1"/>
  <c r="C59" i="4" s="1"/>
  <c r="D59" i="4" s="1"/>
  <c r="A60" i="4" l="1"/>
  <c r="C60" i="4" s="1"/>
  <c r="D60" i="4" s="1"/>
  <c r="A61" i="4" l="1"/>
  <c r="C61" i="4" s="1"/>
  <c r="D61" i="4" s="1"/>
  <c r="A62" i="4" l="1"/>
  <c r="C62" i="4" s="1"/>
  <c r="D62" i="4" s="1"/>
  <c r="A63" i="4" l="1"/>
  <c r="C63" i="4" s="1"/>
  <c r="D63" i="4" s="1"/>
  <c r="A64" i="4" l="1"/>
  <c r="C64" i="4" s="1"/>
  <c r="D64" i="4" s="1"/>
  <c r="A65" i="4" l="1"/>
  <c r="C65" i="4" s="1"/>
  <c r="D65" i="4" s="1"/>
  <c r="A66" i="4" l="1"/>
  <c r="C66" i="4" s="1"/>
  <c r="D66" i="4" s="1"/>
  <c r="A67" i="4" l="1"/>
  <c r="C67" i="4" s="1"/>
  <c r="D67" i="4" s="1"/>
  <c r="A68" i="4" l="1"/>
  <c r="C68" i="4" s="1"/>
  <c r="D68" i="4" s="1"/>
  <c r="A69" i="4" l="1"/>
  <c r="C69" i="4" s="1"/>
  <c r="D69" i="4" s="1"/>
  <c r="A70" i="4" l="1"/>
  <c r="C70" i="4" s="1"/>
  <c r="D70" i="4" s="1"/>
  <c r="A71" i="4" l="1"/>
  <c r="C71" i="4" s="1"/>
  <c r="D71" i="4" s="1"/>
  <c r="A72" i="4" l="1"/>
  <c r="C72" i="4" s="1"/>
  <c r="D72" i="4" s="1"/>
  <c r="A73" i="4" l="1"/>
  <c r="C73" i="4" s="1"/>
  <c r="D73" i="4" s="1"/>
  <c r="A74" i="4" l="1"/>
  <c r="C74" i="4" s="1"/>
  <c r="D74" i="4" s="1"/>
  <c r="A75" i="4" l="1"/>
  <c r="C75" i="4" s="1"/>
  <c r="D75" i="4" s="1"/>
  <c r="A76" i="4" l="1"/>
  <c r="C76" i="4" s="1"/>
  <c r="D76" i="4" s="1"/>
  <c r="A77" i="4" l="1"/>
  <c r="C77" i="4" s="1"/>
  <c r="D77" i="4" s="1"/>
  <c r="A78" i="4" l="1"/>
  <c r="C78" i="4" s="1"/>
  <c r="D78" i="4" s="1"/>
  <c r="A79" i="4" l="1"/>
  <c r="C79" i="4" s="1"/>
  <c r="D79" i="4" s="1"/>
  <c r="A80" i="4" l="1"/>
  <c r="C80" i="4" s="1"/>
  <c r="D80" i="4" s="1"/>
  <c r="A81" i="4" l="1"/>
  <c r="C81" i="4" s="1"/>
  <c r="D81" i="4" s="1"/>
  <c r="A82" i="4" l="1"/>
  <c r="C82" i="4" s="1"/>
  <c r="D82" i="4" s="1"/>
  <c r="A83" i="4" l="1"/>
  <c r="C83" i="4" s="1"/>
  <c r="D83" i="4" s="1"/>
  <c r="A84" i="4" l="1"/>
  <c r="C84" i="4" s="1"/>
  <c r="D84" i="4" s="1"/>
  <c r="A85" i="4" l="1"/>
  <c r="C85" i="4" s="1"/>
  <c r="D85" i="4" s="1"/>
  <c r="A86" i="4" l="1"/>
  <c r="C86" i="4" s="1"/>
  <c r="D86" i="4" s="1"/>
  <c r="A87" i="4" l="1"/>
  <c r="C87" i="4" s="1"/>
  <c r="D87" i="4" s="1"/>
  <c r="A88" i="4" l="1"/>
  <c r="C88" i="4" s="1"/>
  <c r="D88" i="4" s="1"/>
  <c r="A89" i="4" l="1"/>
  <c r="C89" i="4" s="1"/>
  <c r="D89" i="4" s="1"/>
  <c r="A90" i="4" l="1"/>
  <c r="C90" i="4" s="1"/>
  <c r="D90" i="4" s="1"/>
  <c r="A91" i="4" l="1"/>
  <c r="C91" i="4" s="1"/>
  <c r="D91" i="4" s="1"/>
  <c r="A92" i="4" l="1"/>
  <c r="C92" i="4" s="1"/>
  <c r="D92" i="4" s="1"/>
  <c r="A93" i="4" l="1"/>
  <c r="C93" i="4" s="1"/>
  <c r="D93" i="4" s="1"/>
  <c r="A94" i="4" l="1"/>
  <c r="C94" i="4" s="1"/>
  <c r="D94" i="4" s="1"/>
  <c r="A95" i="4" l="1"/>
  <c r="C95" i="4" s="1"/>
  <c r="D95" i="4" s="1"/>
  <c r="A96" i="4" l="1"/>
  <c r="C96" i="4" s="1"/>
  <c r="D96" i="4" l="1"/>
  <c r="A97" i="4"/>
  <c r="C97" i="4" s="1"/>
  <c r="D97" i="4" s="1"/>
  <c r="A98" i="4" l="1"/>
  <c r="C98" i="4" s="1"/>
  <c r="D98" i="4" s="1"/>
  <c r="A99" i="4" l="1"/>
  <c r="C99" i="4" s="1"/>
  <c r="D99" i="4" l="1"/>
  <c r="A100" i="4"/>
  <c r="C100" i="4" s="1"/>
  <c r="D100" i="4" s="1"/>
  <c r="A101" i="4" l="1"/>
  <c r="C101" i="4" s="1"/>
  <c r="D101" i="4" s="1"/>
  <c r="A102" i="4" l="1"/>
  <c r="C102" i="4" s="1"/>
  <c r="D102" i="4" l="1"/>
  <c r="H2" i="4"/>
</calcChain>
</file>

<file path=xl/sharedStrings.xml><?xml version="1.0" encoding="utf-8"?>
<sst xmlns="http://schemas.openxmlformats.org/spreadsheetml/2006/main" count="53" uniqueCount="49">
  <si>
    <t>target</t>
  </si>
  <si>
    <t>velocità</t>
  </si>
  <si>
    <t>start from</t>
  </si>
  <si>
    <t>ready in</t>
  </si>
  <si>
    <t>atk</t>
  </si>
  <si>
    <t>def</t>
  </si>
  <si>
    <t>power</t>
  </si>
  <si>
    <t>Atk_Rand = 90% to 110% in increments of 1%</t>
  </si>
  <si>
    <t>Def_Rand = 45% to 60% in increments of 1%</t>
  </si>
  <si>
    <t>Hit_Mod</t>
  </si>
  <si>
    <t>Bullseye = +25%</t>
  </si>
  <si>
    <t>Nick = -30%</t>
  </si>
  <si>
    <t>ATK +50% = +50%</t>
  </si>
  <si>
    <t>ATK -50% = -50%</t>
  </si>
  <si>
    <t>Bullseye = -25%</t>
  </si>
  <si>
    <t>Normal = ? (probably 0)</t>
  </si>
  <si>
    <t>Nick = 0%</t>
  </si>
  <si>
    <t>DEF +50% = +50%</t>
  </si>
  <si>
    <t>ATK</t>
  </si>
  <si>
    <t>DEF</t>
  </si>
  <si>
    <t>Atk_Mod = (100% + Hit_Mod + Bonus)</t>
  </si>
  <si>
    <t>Def_Mod = (100% + Hit_Mod + Bonus)</t>
  </si>
  <si>
    <t>Damage = (POWER/100 * Atk_Mod * ATK / 3 * Atk_Rand - Def_Mod * DEF / 3 * Def_rand)</t>
  </si>
  <si>
    <t>atk_rand</t>
  </si>
  <si>
    <t>def_rand</t>
  </si>
  <si>
    <t>Hit_Mod_ATK</t>
  </si>
  <si>
    <t>Hit_Mod_DEF</t>
  </si>
  <si>
    <t>Damage</t>
  </si>
  <si>
    <t>0,9 - 1,1</t>
  </si>
  <si>
    <t>0,45 - 0,6</t>
  </si>
  <si>
    <t>hit</t>
  </si>
  <si>
    <t>spd</t>
  </si>
  <si>
    <t>hit_random</t>
  </si>
  <si>
    <t>spd_random</t>
  </si>
  <si>
    <t>spd factor</t>
  </si>
  <si>
    <t>% hit</t>
  </si>
  <si>
    <t>hit random</t>
  </si>
  <si>
    <t>min</t>
  </si>
  <si>
    <t>max</t>
  </si>
  <si>
    <t>avg</t>
  </si>
  <si>
    <t>spd random</t>
  </si>
  <si>
    <t>attack accuracy</t>
  </si>
  <si>
    <t>level</t>
  </si>
  <si>
    <t>match of same level needed</t>
  </si>
  <si>
    <t>tot matches</t>
  </si>
  <si>
    <t>exp to level up</t>
  </si>
  <si>
    <t>tot exp</t>
  </si>
  <si>
    <t>exp per match</t>
  </si>
  <si>
    <t>increase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</si>
</sst>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D0D0D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9" fontId="4" fillId="0" borderId="0" xfId="2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7505-48FE-4560-82C2-C056CEDDC0B2}">
  <dimension ref="A1:C4"/>
  <sheetViews>
    <sheetView workbookViewId="0">
      <selection activeCell="D6" sqref="D6"/>
    </sheetView>
  </sheetViews>
  <sheetFormatPr defaultRowHeight="15.05" x14ac:dyDescent="0.3"/>
  <sheetData>
    <row r="1" spans="1:3" x14ac:dyDescent="0.3">
      <c r="A1" t="s">
        <v>0</v>
      </c>
      <c r="B1">
        <v>1000</v>
      </c>
      <c r="C1">
        <v>1000</v>
      </c>
    </row>
    <row r="2" spans="1:3" x14ac:dyDescent="0.3">
      <c r="A2" t="s">
        <v>2</v>
      </c>
      <c r="B2">
        <v>500</v>
      </c>
      <c r="C2">
        <v>10</v>
      </c>
    </row>
    <row r="3" spans="1:3" x14ac:dyDescent="0.3">
      <c r="A3" t="s">
        <v>1</v>
      </c>
      <c r="B3">
        <v>5</v>
      </c>
      <c r="C3">
        <v>10</v>
      </c>
    </row>
    <row r="4" spans="1:3" x14ac:dyDescent="0.3">
      <c r="A4" t="s">
        <v>3</v>
      </c>
      <c r="B4">
        <f>(B1-B2)/B3</f>
        <v>100</v>
      </c>
      <c r="C4">
        <f>(C1-C2)/C3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C2A9-8F85-4A07-9E2F-2CB3273B3136}">
  <dimension ref="A3:S28"/>
  <sheetViews>
    <sheetView workbookViewId="0">
      <selection activeCell="J6" sqref="J6"/>
    </sheetView>
  </sheetViews>
  <sheetFormatPr defaultRowHeight="15.05" x14ac:dyDescent="0.3"/>
  <cols>
    <col min="6" max="6" width="12.21875" bestFit="1" customWidth="1"/>
    <col min="7" max="7" width="12.21875" customWidth="1"/>
    <col min="8" max="9" width="6.88671875" bestFit="1" customWidth="1"/>
    <col min="10" max="10" width="7.6640625" bestFit="1" customWidth="1"/>
  </cols>
  <sheetData>
    <row r="3" spans="1:19" x14ac:dyDescent="0.3">
      <c r="D3" t="s">
        <v>28</v>
      </c>
      <c r="E3" t="s">
        <v>29</v>
      </c>
    </row>
    <row r="4" spans="1:19" x14ac:dyDescent="0.3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25</v>
      </c>
      <c r="G4" t="s">
        <v>26</v>
      </c>
      <c r="H4" s="5" t="s">
        <v>18</v>
      </c>
      <c r="I4" s="5" t="s">
        <v>19</v>
      </c>
      <c r="J4" s="5" t="s">
        <v>27</v>
      </c>
      <c r="M4" t="s">
        <v>22</v>
      </c>
    </row>
    <row r="5" spans="1:19" x14ac:dyDescent="0.3">
      <c r="A5">
        <v>10</v>
      </c>
      <c r="B5">
        <f>A5</f>
        <v>10</v>
      </c>
      <c r="C5">
        <v>100</v>
      </c>
      <c r="D5">
        <v>1</v>
      </c>
      <c r="E5">
        <v>0.5</v>
      </c>
      <c r="F5">
        <v>0</v>
      </c>
      <c r="G5">
        <v>0</v>
      </c>
      <c r="H5" s="4">
        <f>C5/100*(1+F5)*A5/3*D5</f>
        <v>3.3333333333333335</v>
      </c>
      <c r="I5" s="4">
        <f>(1+G5)*B5/3*E5</f>
        <v>1.6666666666666667</v>
      </c>
      <c r="J5">
        <f>ROUND(H5-I5,0)</f>
        <v>2</v>
      </c>
      <c r="K5" s="3">
        <f>J5/((A5+B5)/2)</f>
        <v>0.2</v>
      </c>
    </row>
    <row r="6" spans="1:19" x14ac:dyDescent="0.3">
      <c r="A6">
        <v>100</v>
      </c>
      <c r="B6">
        <f t="shared" ref="B6:B8" si="0">A6</f>
        <v>100</v>
      </c>
      <c r="C6">
        <v>100</v>
      </c>
      <c r="D6">
        <v>1</v>
      </c>
      <c r="E6">
        <v>0.5</v>
      </c>
      <c r="F6">
        <v>0</v>
      </c>
      <c r="G6">
        <v>0</v>
      </c>
      <c r="H6" s="4">
        <f>C6/100*(1+F6)*A6/3*D6</f>
        <v>33.333333333333336</v>
      </c>
      <c r="I6" s="4">
        <f>(1+G6)*B6/3*E6</f>
        <v>16.666666666666668</v>
      </c>
      <c r="J6">
        <f t="shared" ref="J6:J12" si="1">ROUND(H6-I6,0)</f>
        <v>17</v>
      </c>
      <c r="K6" s="3">
        <f t="shared" ref="K6:K16" si="2">J6/((A6+B6)/2)</f>
        <v>0.17</v>
      </c>
    </row>
    <row r="7" spans="1:19" x14ac:dyDescent="0.3">
      <c r="A7">
        <v>1000</v>
      </c>
      <c r="B7">
        <f t="shared" si="0"/>
        <v>1000</v>
      </c>
      <c r="C7">
        <v>100</v>
      </c>
      <c r="D7">
        <v>1</v>
      </c>
      <c r="E7">
        <v>0.5</v>
      </c>
      <c r="F7">
        <v>0</v>
      </c>
      <c r="G7">
        <v>0</v>
      </c>
      <c r="H7" s="4">
        <f t="shared" ref="H7:H12" si="3">C7/100*(1+F7)*A7/3*D7</f>
        <v>333.33333333333331</v>
      </c>
      <c r="I7" s="4">
        <f t="shared" ref="I7:I12" si="4">(1+G7)*B7/3*E7</f>
        <v>166.66666666666666</v>
      </c>
      <c r="J7">
        <f t="shared" si="1"/>
        <v>167</v>
      </c>
      <c r="K7" s="3">
        <f t="shared" si="2"/>
        <v>0.16700000000000001</v>
      </c>
      <c r="M7" t="s">
        <v>18</v>
      </c>
      <c r="R7" t="s">
        <v>19</v>
      </c>
    </row>
    <row r="8" spans="1:19" x14ac:dyDescent="0.3">
      <c r="A8">
        <v>10000</v>
      </c>
      <c r="B8">
        <f t="shared" si="0"/>
        <v>10000</v>
      </c>
      <c r="C8">
        <v>100</v>
      </c>
      <c r="D8">
        <v>1</v>
      </c>
      <c r="E8">
        <v>0.5</v>
      </c>
      <c r="F8">
        <v>0</v>
      </c>
      <c r="G8">
        <v>0</v>
      </c>
      <c r="H8" s="4">
        <f t="shared" si="3"/>
        <v>3333.3333333333335</v>
      </c>
      <c r="I8" s="4">
        <f t="shared" si="4"/>
        <v>1666.6666666666667</v>
      </c>
      <c r="J8">
        <f t="shared" si="1"/>
        <v>1667</v>
      </c>
      <c r="K8" s="3">
        <f t="shared" si="2"/>
        <v>0.16669999999999999</v>
      </c>
      <c r="M8" s="2" t="s">
        <v>7</v>
      </c>
      <c r="R8" t="s">
        <v>8</v>
      </c>
    </row>
    <row r="9" spans="1:19" x14ac:dyDescent="0.3">
      <c r="A9">
        <v>10</v>
      </c>
      <c r="B9">
        <f>A9/2</f>
        <v>5</v>
      </c>
      <c r="C9">
        <v>100</v>
      </c>
      <c r="D9">
        <v>1</v>
      </c>
      <c r="E9">
        <v>0.5</v>
      </c>
      <c r="F9">
        <v>0</v>
      </c>
      <c r="G9">
        <v>0</v>
      </c>
      <c r="H9" s="4">
        <f t="shared" si="3"/>
        <v>3.3333333333333335</v>
      </c>
      <c r="I9" s="4">
        <f t="shared" si="4"/>
        <v>0.83333333333333337</v>
      </c>
      <c r="J9">
        <f t="shared" si="1"/>
        <v>3</v>
      </c>
      <c r="K9" s="3">
        <f t="shared" si="2"/>
        <v>0.4</v>
      </c>
      <c r="M9" t="s">
        <v>20</v>
      </c>
      <c r="R9" t="s">
        <v>21</v>
      </c>
    </row>
    <row r="10" spans="1:19" x14ac:dyDescent="0.3">
      <c r="A10">
        <v>100</v>
      </c>
      <c r="B10">
        <f t="shared" ref="B10:B12" si="5">A10/2</f>
        <v>50</v>
      </c>
      <c r="C10">
        <v>100</v>
      </c>
      <c r="D10">
        <v>1</v>
      </c>
      <c r="E10">
        <v>0.5</v>
      </c>
      <c r="F10">
        <v>0</v>
      </c>
      <c r="G10">
        <v>0</v>
      </c>
      <c r="H10" s="4">
        <f t="shared" si="3"/>
        <v>33.333333333333336</v>
      </c>
      <c r="I10" s="4">
        <f t="shared" si="4"/>
        <v>8.3333333333333339</v>
      </c>
      <c r="J10">
        <f t="shared" si="1"/>
        <v>25</v>
      </c>
      <c r="K10" s="3">
        <f t="shared" si="2"/>
        <v>0.33333333333333331</v>
      </c>
      <c r="M10" t="s">
        <v>9</v>
      </c>
      <c r="N10" s="1" t="s">
        <v>10</v>
      </c>
      <c r="R10" t="s">
        <v>9</v>
      </c>
      <c r="S10" s="1" t="s">
        <v>14</v>
      </c>
    </row>
    <row r="11" spans="1:19" x14ac:dyDescent="0.3">
      <c r="A11">
        <v>1000</v>
      </c>
      <c r="B11">
        <f t="shared" si="5"/>
        <v>500</v>
      </c>
      <c r="C11">
        <v>100</v>
      </c>
      <c r="D11">
        <v>1</v>
      </c>
      <c r="E11">
        <v>0.5</v>
      </c>
      <c r="F11">
        <v>0</v>
      </c>
      <c r="G11">
        <v>0</v>
      </c>
      <c r="H11" s="4">
        <f t="shared" si="3"/>
        <v>333.33333333333331</v>
      </c>
      <c r="I11" s="4">
        <f t="shared" si="4"/>
        <v>83.333333333333329</v>
      </c>
      <c r="J11">
        <f>ROUND(H11-I11,0)</f>
        <v>250</v>
      </c>
      <c r="K11" s="3">
        <f t="shared" si="2"/>
        <v>0.33333333333333331</v>
      </c>
      <c r="N11" s="1" t="s">
        <v>11</v>
      </c>
      <c r="S11" s="1" t="s">
        <v>15</v>
      </c>
    </row>
    <row r="12" spans="1:19" x14ac:dyDescent="0.3">
      <c r="A12">
        <v>10000</v>
      </c>
      <c r="B12">
        <f t="shared" si="5"/>
        <v>5000</v>
      </c>
      <c r="C12">
        <v>100</v>
      </c>
      <c r="D12">
        <v>1</v>
      </c>
      <c r="E12">
        <v>0.5</v>
      </c>
      <c r="F12">
        <v>0</v>
      </c>
      <c r="G12">
        <v>0</v>
      </c>
      <c r="H12" s="4">
        <f t="shared" si="3"/>
        <v>3333.3333333333335</v>
      </c>
      <c r="I12" s="4">
        <f t="shared" si="4"/>
        <v>833.33333333333337</v>
      </c>
      <c r="J12">
        <f t="shared" si="1"/>
        <v>2500</v>
      </c>
      <c r="K12" s="3">
        <f t="shared" si="2"/>
        <v>0.33333333333333331</v>
      </c>
      <c r="N12" s="1" t="s">
        <v>12</v>
      </c>
      <c r="S12" s="1" t="s">
        <v>16</v>
      </c>
    </row>
    <row r="13" spans="1:19" x14ac:dyDescent="0.3">
      <c r="A13">
        <v>10</v>
      </c>
      <c r="B13">
        <f>A13/10</f>
        <v>1</v>
      </c>
      <c r="C13">
        <v>100</v>
      </c>
      <c r="D13">
        <v>1</v>
      </c>
      <c r="E13">
        <v>0.5</v>
      </c>
      <c r="F13">
        <v>0</v>
      </c>
      <c r="G13">
        <v>0</v>
      </c>
      <c r="H13" s="4">
        <f t="shared" ref="H13:H16" si="6">C13/100*(1+F13)*A13/3*D13</f>
        <v>3.3333333333333335</v>
      </c>
      <c r="I13" s="4">
        <f t="shared" ref="I13:I16" si="7">(1+G13)*B13/3*E13</f>
        <v>0.16666666666666666</v>
      </c>
      <c r="J13">
        <f t="shared" ref="J13:J16" si="8">ROUND(H13-I13,0)</f>
        <v>3</v>
      </c>
      <c r="K13" s="3">
        <f t="shared" si="2"/>
        <v>0.54545454545454541</v>
      </c>
      <c r="N13" s="1" t="s">
        <v>13</v>
      </c>
      <c r="S13" s="1" t="s">
        <v>17</v>
      </c>
    </row>
    <row r="14" spans="1:19" x14ac:dyDescent="0.3">
      <c r="A14">
        <v>100</v>
      </c>
      <c r="B14">
        <f t="shared" ref="B14:B16" si="9">A14/10</f>
        <v>10</v>
      </c>
      <c r="C14">
        <v>100</v>
      </c>
      <c r="D14">
        <v>1</v>
      </c>
      <c r="E14">
        <v>0.5</v>
      </c>
      <c r="F14">
        <v>0</v>
      </c>
      <c r="G14">
        <v>0</v>
      </c>
      <c r="H14" s="4">
        <f t="shared" si="6"/>
        <v>33.333333333333336</v>
      </c>
      <c r="I14" s="4">
        <f t="shared" si="7"/>
        <v>1.6666666666666667</v>
      </c>
      <c r="J14">
        <f t="shared" si="8"/>
        <v>32</v>
      </c>
      <c r="K14" s="3">
        <f t="shared" si="2"/>
        <v>0.58181818181818179</v>
      </c>
    </row>
    <row r="15" spans="1:19" x14ac:dyDescent="0.3">
      <c r="A15">
        <v>1000</v>
      </c>
      <c r="B15">
        <f t="shared" si="9"/>
        <v>100</v>
      </c>
      <c r="C15">
        <v>100</v>
      </c>
      <c r="D15">
        <v>1</v>
      </c>
      <c r="E15">
        <v>0.5</v>
      </c>
      <c r="F15">
        <v>0</v>
      </c>
      <c r="G15">
        <v>0</v>
      </c>
      <c r="H15" s="4">
        <f t="shared" si="6"/>
        <v>333.33333333333331</v>
      </c>
      <c r="I15" s="4">
        <f t="shared" si="7"/>
        <v>16.666666666666668</v>
      </c>
      <c r="J15">
        <f t="shared" si="8"/>
        <v>317</v>
      </c>
      <c r="K15" s="3">
        <f t="shared" si="2"/>
        <v>0.57636363636363641</v>
      </c>
    </row>
    <row r="16" spans="1:19" x14ac:dyDescent="0.3">
      <c r="A16">
        <v>10000</v>
      </c>
      <c r="B16">
        <f t="shared" si="9"/>
        <v>1000</v>
      </c>
      <c r="C16">
        <v>100</v>
      </c>
      <c r="D16">
        <v>1</v>
      </c>
      <c r="E16">
        <v>0.5</v>
      </c>
      <c r="F16">
        <v>0</v>
      </c>
      <c r="G16">
        <v>0</v>
      </c>
      <c r="H16" s="4">
        <f t="shared" si="6"/>
        <v>3333.3333333333335</v>
      </c>
      <c r="I16" s="4">
        <f t="shared" si="7"/>
        <v>166.66666666666666</v>
      </c>
      <c r="J16">
        <f t="shared" si="8"/>
        <v>3167</v>
      </c>
      <c r="K16" s="3">
        <f t="shared" si="2"/>
        <v>0.57581818181818178</v>
      </c>
    </row>
    <row r="17" spans="1:11" x14ac:dyDescent="0.3">
      <c r="A17">
        <v>10</v>
      </c>
      <c r="B17">
        <f>A17*1.2</f>
        <v>12</v>
      </c>
      <c r="C17">
        <v>100</v>
      </c>
      <c r="D17">
        <v>1</v>
      </c>
      <c r="E17">
        <v>0.5</v>
      </c>
      <c r="F17">
        <v>0</v>
      </c>
      <c r="G17">
        <v>0</v>
      </c>
      <c r="H17" s="4">
        <f t="shared" ref="H17:H20" si="10">C17/100*(1+F17)*A17/3*D17</f>
        <v>3.3333333333333335</v>
      </c>
      <c r="I17" s="4">
        <f t="shared" ref="I17:I20" si="11">(1+G17)*B17/3*E17</f>
        <v>2</v>
      </c>
      <c r="J17">
        <f t="shared" ref="J17:J20" si="12">ROUND(H17-I17,0)</f>
        <v>1</v>
      </c>
      <c r="K17" s="3">
        <f t="shared" ref="K17:K20" si="13">J17/((A17+B17)/2)</f>
        <v>9.0909090909090912E-2</v>
      </c>
    </row>
    <row r="18" spans="1:11" x14ac:dyDescent="0.3">
      <c r="A18">
        <f>A17*10</f>
        <v>100</v>
      </c>
      <c r="B18">
        <f t="shared" ref="B18:B20" si="14">A18*1.2</f>
        <v>120</v>
      </c>
      <c r="C18">
        <v>100</v>
      </c>
      <c r="D18">
        <v>1</v>
      </c>
      <c r="E18">
        <v>0.5</v>
      </c>
      <c r="F18">
        <v>0</v>
      </c>
      <c r="G18">
        <v>0</v>
      </c>
      <c r="H18" s="4">
        <f t="shared" si="10"/>
        <v>33.333333333333336</v>
      </c>
      <c r="I18" s="4">
        <f t="shared" si="11"/>
        <v>20</v>
      </c>
      <c r="J18">
        <f t="shared" si="12"/>
        <v>13</v>
      </c>
      <c r="K18" s="3">
        <f t="shared" si="13"/>
        <v>0.11818181818181818</v>
      </c>
    </row>
    <row r="19" spans="1:11" x14ac:dyDescent="0.3">
      <c r="A19">
        <f t="shared" ref="A19:A20" si="15">A18*10</f>
        <v>1000</v>
      </c>
      <c r="B19">
        <f t="shared" si="14"/>
        <v>1200</v>
      </c>
      <c r="C19">
        <v>100</v>
      </c>
      <c r="D19">
        <v>1</v>
      </c>
      <c r="E19">
        <v>0.5</v>
      </c>
      <c r="F19">
        <v>0</v>
      </c>
      <c r="G19">
        <v>0</v>
      </c>
      <c r="H19" s="4">
        <f t="shared" si="10"/>
        <v>333.33333333333331</v>
      </c>
      <c r="I19" s="4">
        <f t="shared" si="11"/>
        <v>200</v>
      </c>
      <c r="J19">
        <f t="shared" si="12"/>
        <v>133</v>
      </c>
      <c r="K19" s="3">
        <f t="shared" si="13"/>
        <v>0.12090909090909091</v>
      </c>
    </row>
    <row r="20" spans="1:11" x14ac:dyDescent="0.3">
      <c r="A20">
        <f t="shared" si="15"/>
        <v>10000</v>
      </c>
      <c r="B20">
        <f t="shared" si="14"/>
        <v>12000</v>
      </c>
      <c r="C20">
        <v>100</v>
      </c>
      <c r="D20">
        <v>1</v>
      </c>
      <c r="E20">
        <v>0.5</v>
      </c>
      <c r="F20">
        <v>0</v>
      </c>
      <c r="G20">
        <v>0</v>
      </c>
      <c r="H20" s="4">
        <f t="shared" si="10"/>
        <v>3333.3333333333335</v>
      </c>
      <c r="I20" s="4">
        <f t="shared" si="11"/>
        <v>2000</v>
      </c>
      <c r="J20">
        <f t="shared" si="12"/>
        <v>1333</v>
      </c>
      <c r="K20" s="3">
        <f t="shared" si="13"/>
        <v>0.12118181818181818</v>
      </c>
    </row>
    <row r="21" spans="1:11" x14ac:dyDescent="0.3">
      <c r="A21">
        <v>10</v>
      </c>
      <c r="B21">
        <f>A21*1.5</f>
        <v>15</v>
      </c>
      <c r="C21">
        <v>100</v>
      </c>
      <c r="D21">
        <v>1</v>
      </c>
      <c r="E21">
        <v>0.5</v>
      </c>
      <c r="F21">
        <v>0</v>
      </c>
      <c r="G21">
        <v>0</v>
      </c>
      <c r="H21" s="4">
        <f t="shared" ref="H21:H24" si="16">C21/100*(1+F21)*A21/3*D21</f>
        <v>3.3333333333333335</v>
      </c>
      <c r="I21" s="4">
        <f t="shared" ref="I21:I24" si="17">(1+G21)*B21/3*E21</f>
        <v>2.5</v>
      </c>
      <c r="J21">
        <f t="shared" ref="J21:J24" si="18">ROUND(H21-I21,0)</f>
        <v>1</v>
      </c>
      <c r="K21" s="3">
        <f t="shared" ref="K21:K24" si="19">J21/((A21+B21)/2)</f>
        <v>0.08</v>
      </c>
    </row>
    <row r="22" spans="1:11" x14ac:dyDescent="0.3">
      <c r="A22">
        <f>A21*10</f>
        <v>100</v>
      </c>
      <c r="B22">
        <f t="shared" ref="B22:B24" si="20">A22*1.5</f>
        <v>150</v>
      </c>
      <c r="C22">
        <v>100</v>
      </c>
      <c r="D22">
        <v>1</v>
      </c>
      <c r="E22">
        <v>0.5</v>
      </c>
      <c r="F22">
        <v>0</v>
      </c>
      <c r="G22">
        <v>0</v>
      </c>
      <c r="H22" s="4">
        <f t="shared" si="16"/>
        <v>33.333333333333336</v>
      </c>
      <c r="I22" s="4">
        <f t="shared" si="17"/>
        <v>25</v>
      </c>
      <c r="J22">
        <f t="shared" si="18"/>
        <v>8</v>
      </c>
      <c r="K22" s="3">
        <f t="shared" si="19"/>
        <v>6.4000000000000001E-2</v>
      </c>
    </row>
    <row r="23" spans="1:11" x14ac:dyDescent="0.3">
      <c r="A23">
        <f t="shared" ref="A23:A24" si="21">A22*10</f>
        <v>1000</v>
      </c>
      <c r="B23">
        <f t="shared" si="20"/>
        <v>1500</v>
      </c>
      <c r="C23">
        <v>100</v>
      </c>
      <c r="D23">
        <v>1</v>
      </c>
      <c r="E23">
        <v>0.5</v>
      </c>
      <c r="F23">
        <v>0</v>
      </c>
      <c r="G23">
        <v>0</v>
      </c>
      <c r="H23" s="4">
        <f t="shared" si="16"/>
        <v>333.33333333333331</v>
      </c>
      <c r="I23" s="4">
        <f t="shared" si="17"/>
        <v>250</v>
      </c>
      <c r="J23">
        <f t="shared" si="18"/>
        <v>83</v>
      </c>
      <c r="K23" s="3">
        <f t="shared" si="19"/>
        <v>6.6400000000000001E-2</v>
      </c>
    </row>
    <row r="24" spans="1:11" x14ac:dyDescent="0.3">
      <c r="A24">
        <f t="shared" si="21"/>
        <v>10000</v>
      </c>
      <c r="B24">
        <f t="shared" si="20"/>
        <v>15000</v>
      </c>
      <c r="C24">
        <v>100</v>
      </c>
      <c r="D24">
        <v>1</v>
      </c>
      <c r="E24">
        <v>0.5</v>
      </c>
      <c r="F24">
        <v>0</v>
      </c>
      <c r="G24">
        <v>0</v>
      </c>
      <c r="H24" s="4">
        <f t="shared" si="16"/>
        <v>3333.3333333333335</v>
      </c>
      <c r="I24" s="4">
        <f t="shared" si="17"/>
        <v>2500</v>
      </c>
      <c r="J24">
        <f t="shared" si="18"/>
        <v>833</v>
      </c>
      <c r="K24" s="3">
        <f t="shared" si="19"/>
        <v>6.6640000000000005E-2</v>
      </c>
    </row>
    <row r="25" spans="1:11" x14ac:dyDescent="0.3">
      <c r="A25">
        <v>10</v>
      </c>
      <c r="B25">
        <f>A25*1.9</f>
        <v>19</v>
      </c>
      <c r="C25">
        <v>100</v>
      </c>
      <c r="D25">
        <v>1</v>
      </c>
      <c r="E25">
        <v>0.5</v>
      </c>
      <c r="F25">
        <v>0</v>
      </c>
      <c r="G25">
        <v>0</v>
      </c>
      <c r="H25" s="4">
        <f t="shared" ref="H25:H28" si="22">C25/100*(1+F25)*A25/3*D25</f>
        <v>3.3333333333333335</v>
      </c>
      <c r="I25" s="4">
        <f>(1+G25)*B25/3*E25</f>
        <v>3.1666666666666665</v>
      </c>
      <c r="J25">
        <f t="shared" ref="J25:J28" si="23">ROUND(H25-I25,0)</f>
        <v>0</v>
      </c>
      <c r="K25" s="3">
        <f t="shared" ref="K25:K28" si="24">J25/((A25+B25)/2)</f>
        <v>0</v>
      </c>
    </row>
    <row r="26" spans="1:11" x14ac:dyDescent="0.3">
      <c r="A26">
        <f>A25*10</f>
        <v>100</v>
      </c>
      <c r="B26">
        <f t="shared" ref="B26:B28" si="25">A26*1.9</f>
        <v>190</v>
      </c>
      <c r="C26">
        <v>100</v>
      </c>
      <c r="D26">
        <v>1</v>
      </c>
      <c r="E26">
        <v>0.5</v>
      </c>
      <c r="F26">
        <v>0</v>
      </c>
      <c r="G26">
        <v>0</v>
      </c>
      <c r="H26" s="4">
        <f t="shared" si="22"/>
        <v>33.333333333333336</v>
      </c>
      <c r="I26" s="4">
        <f t="shared" ref="I26:I28" si="26">(1+G26)*B26/3*E26</f>
        <v>31.666666666666668</v>
      </c>
      <c r="J26">
        <f t="shared" si="23"/>
        <v>2</v>
      </c>
      <c r="K26" s="3">
        <f t="shared" si="24"/>
        <v>1.3793103448275862E-2</v>
      </c>
    </row>
    <row r="27" spans="1:11" x14ac:dyDescent="0.3">
      <c r="A27">
        <f t="shared" ref="A27:A28" si="27">A26*10</f>
        <v>1000</v>
      </c>
      <c r="B27">
        <f t="shared" si="25"/>
        <v>1900</v>
      </c>
      <c r="C27">
        <v>100</v>
      </c>
      <c r="D27">
        <v>1</v>
      </c>
      <c r="E27">
        <v>0.5</v>
      </c>
      <c r="F27">
        <v>0</v>
      </c>
      <c r="G27">
        <v>0</v>
      </c>
      <c r="H27" s="4">
        <f t="shared" si="22"/>
        <v>333.33333333333331</v>
      </c>
      <c r="I27" s="4">
        <f t="shared" si="26"/>
        <v>316.66666666666669</v>
      </c>
      <c r="J27">
        <f t="shared" si="23"/>
        <v>17</v>
      </c>
      <c r="K27" s="3">
        <f t="shared" si="24"/>
        <v>1.1724137931034483E-2</v>
      </c>
    </row>
    <row r="28" spans="1:11" x14ac:dyDescent="0.3">
      <c r="A28">
        <f t="shared" si="27"/>
        <v>10000</v>
      </c>
      <c r="B28">
        <f t="shared" si="25"/>
        <v>19000</v>
      </c>
      <c r="C28">
        <v>100</v>
      </c>
      <c r="D28">
        <v>1</v>
      </c>
      <c r="E28">
        <v>0.5</v>
      </c>
      <c r="F28">
        <v>0</v>
      </c>
      <c r="G28">
        <v>0</v>
      </c>
      <c r="H28" s="4">
        <f t="shared" si="22"/>
        <v>3333.3333333333335</v>
      </c>
      <c r="I28" s="4">
        <f t="shared" si="26"/>
        <v>3166.6666666666665</v>
      </c>
      <c r="J28">
        <f t="shared" si="23"/>
        <v>167</v>
      </c>
      <c r="K28" s="3">
        <f t="shared" si="24"/>
        <v>1.1517241379310345E-2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6D53-D2EC-4F50-B03A-ADFEA94349BE}">
  <dimension ref="A2:K11"/>
  <sheetViews>
    <sheetView tabSelected="1" workbookViewId="0">
      <selection activeCell="F3" sqref="F3"/>
    </sheetView>
  </sheetViews>
  <sheetFormatPr defaultRowHeight="15.05" x14ac:dyDescent="0.3"/>
  <cols>
    <col min="1" max="2" width="4" bestFit="1" customWidth="1"/>
    <col min="3" max="3" width="13.88671875" bestFit="1" customWidth="1"/>
    <col min="4" max="4" width="10.44140625" bestFit="1" customWidth="1"/>
    <col min="5" max="5" width="11.109375" bestFit="1" customWidth="1"/>
    <col min="6" max="6" width="5.77734375" bestFit="1" customWidth="1"/>
    <col min="8" max="8" width="10.5546875" bestFit="1" customWidth="1"/>
    <col min="9" max="9" width="6.44140625" bestFit="1" customWidth="1"/>
    <col min="10" max="10" width="4.44140625" bestFit="1" customWidth="1"/>
    <col min="11" max="11" width="4" bestFit="1" customWidth="1"/>
  </cols>
  <sheetData>
    <row r="2" spans="1:11" x14ac:dyDescent="0.3">
      <c r="A2" t="s">
        <v>30</v>
      </c>
      <c r="B2" t="s">
        <v>31</v>
      </c>
      <c r="C2" t="s">
        <v>41</v>
      </c>
      <c r="D2" t="s">
        <v>32</v>
      </c>
      <c r="E2" t="s">
        <v>33</v>
      </c>
      <c r="F2" s="5" t="s">
        <v>30</v>
      </c>
    </row>
    <row r="3" spans="1:11" x14ac:dyDescent="0.3">
      <c r="A3">
        <v>100</v>
      </c>
      <c r="B3">
        <f t="shared" ref="B3:B11" si="0">A3*I$3</f>
        <v>100</v>
      </c>
      <c r="C3">
        <v>120</v>
      </c>
      <c r="D3">
        <f>I$8</f>
        <v>0.8</v>
      </c>
      <c r="E3">
        <f>I$9</f>
        <v>0.6</v>
      </c>
      <c r="F3" s="5" t="b">
        <f>A3*D3*C3/100-B3*E3&gt;=0</f>
        <v>1</v>
      </c>
      <c r="H3" t="s">
        <v>34</v>
      </c>
      <c r="I3">
        <v>1</v>
      </c>
    </row>
    <row r="4" spans="1:11" x14ac:dyDescent="0.3">
      <c r="A4">
        <f>A3</f>
        <v>100</v>
      </c>
      <c r="B4">
        <f t="shared" si="0"/>
        <v>100</v>
      </c>
      <c r="C4">
        <f>C3</f>
        <v>120</v>
      </c>
      <c r="D4">
        <f>J$8</f>
        <v>1.2</v>
      </c>
      <c r="E4">
        <f t="shared" ref="E4:E5" si="1">I$9</f>
        <v>0.6</v>
      </c>
      <c r="F4" s="5" t="b">
        <f t="shared" ref="F4:F11" si="2">A4*D4*C4/100-B4*E4&gt;=0</f>
        <v>1</v>
      </c>
    </row>
    <row r="5" spans="1:11" ht="18.2" x14ac:dyDescent="0.35">
      <c r="A5">
        <f t="shared" ref="A5:A11" si="3">A4</f>
        <v>100</v>
      </c>
      <c r="B5">
        <f t="shared" si="0"/>
        <v>100</v>
      </c>
      <c r="C5">
        <f t="shared" ref="C5:C11" si="4">C4</f>
        <v>120</v>
      </c>
      <c r="D5">
        <f>K$8</f>
        <v>1</v>
      </c>
      <c r="E5">
        <f t="shared" si="1"/>
        <v>0.6</v>
      </c>
      <c r="F5" s="5" t="b">
        <f t="shared" si="2"/>
        <v>1</v>
      </c>
      <c r="H5" s="6" t="s">
        <v>35</v>
      </c>
      <c r="I5" s="7">
        <f>COUNTIF(F3:F11,"="&amp;TRUE())/9</f>
        <v>0.88888888888888884</v>
      </c>
    </row>
    <row r="6" spans="1:11" x14ac:dyDescent="0.3">
      <c r="A6">
        <f t="shared" si="3"/>
        <v>100</v>
      </c>
      <c r="B6">
        <f t="shared" si="0"/>
        <v>100</v>
      </c>
      <c r="C6">
        <f t="shared" si="4"/>
        <v>120</v>
      </c>
      <c r="D6">
        <f>I$8</f>
        <v>0.8</v>
      </c>
      <c r="E6">
        <f>J$9</f>
        <v>1</v>
      </c>
      <c r="F6" s="5" t="b">
        <f t="shared" si="2"/>
        <v>0</v>
      </c>
    </row>
    <row r="7" spans="1:11" x14ac:dyDescent="0.3">
      <c r="A7">
        <f t="shared" si="3"/>
        <v>100</v>
      </c>
      <c r="B7">
        <f t="shared" si="0"/>
        <v>100</v>
      </c>
      <c r="C7">
        <f t="shared" si="4"/>
        <v>120</v>
      </c>
      <c r="D7">
        <f>J$8</f>
        <v>1.2</v>
      </c>
      <c r="E7">
        <f t="shared" ref="E7:E8" si="5">J$9</f>
        <v>1</v>
      </c>
      <c r="F7" s="5" t="b">
        <f t="shared" si="2"/>
        <v>1</v>
      </c>
      <c r="I7" t="s">
        <v>37</v>
      </c>
      <c r="J7" t="s">
        <v>38</v>
      </c>
      <c r="K7" t="s">
        <v>39</v>
      </c>
    </row>
    <row r="8" spans="1:11" x14ac:dyDescent="0.3">
      <c r="A8">
        <f t="shared" si="3"/>
        <v>100</v>
      </c>
      <c r="B8">
        <f t="shared" si="0"/>
        <v>100</v>
      </c>
      <c r="C8">
        <f t="shared" si="4"/>
        <v>120</v>
      </c>
      <c r="D8">
        <f>K$8</f>
        <v>1</v>
      </c>
      <c r="E8">
        <f t="shared" si="5"/>
        <v>1</v>
      </c>
      <c r="F8" s="5" t="b">
        <f t="shared" si="2"/>
        <v>1</v>
      </c>
      <c r="H8" t="s">
        <v>36</v>
      </c>
      <c r="I8">
        <v>0.8</v>
      </c>
      <c r="J8">
        <v>1.2</v>
      </c>
      <c r="K8">
        <f>AVERAGE(I8:J8)</f>
        <v>1</v>
      </c>
    </row>
    <row r="9" spans="1:11" x14ac:dyDescent="0.3">
      <c r="A9">
        <f t="shared" si="3"/>
        <v>100</v>
      </c>
      <c r="B9">
        <f t="shared" si="0"/>
        <v>100</v>
      </c>
      <c r="C9">
        <f t="shared" si="4"/>
        <v>120</v>
      </c>
      <c r="D9">
        <f>I$8</f>
        <v>0.8</v>
      </c>
      <c r="E9">
        <f>K$9</f>
        <v>0.8</v>
      </c>
      <c r="F9" s="5" t="b">
        <f t="shared" si="2"/>
        <v>1</v>
      </c>
      <c r="H9" t="s">
        <v>40</v>
      </c>
      <c r="I9">
        <v>0.6</v>
      </c>
      <c r="J9">
        <v>1</v>
      </c>
      <c r="K9">
        <f>AVERAGE(I9:J9)</f>
        <v>0.8</v>
      </c>
    </row>
    <row r="10" spans="1:11" x14ac:dyDescent="0.3">
      <c r="A10">
        <f t="shared" si="3"/>
        <v>100</v>
      </c>
      <c r="B10">
        <f t="shared" si="0"/>
        <v>100</v>
      </c>
      <c r="C10">
        <f t="shared" si="4"/>
        <v>120</v>
      </c>
      <c r="D10">
        <f>J$8</f>
        <v>1.2</v>
      </c>
      <c r="E10">
        <f t="shared" ref="E10:E11" si="6">K$9</f>
        <v>0.8</v>
      </c>
      <c r="F10" s="5" t="b">
        <f t="shared" si="2"/>
        <v>1</v>
      </c>
    </row>
    <row r="11" spans="1:11" x14ac:dyDescent="0.3">
      <c r="A11">
        <f t="shared" si="3"/>
        <v>100</v>
      </c>
      <c r="B11">
        <f t="shared" si="0"/>
        <v>100</v>
      </c>
      <c r="C11">
        <f t="shared" si="4"/>
        <v>120</v>
      </c>
      <c r="D11">
        <f>K$8</f>
        <v>1</v>
      </c>
      <c r="E11">
        <f t="shared" si="6"/>
        <v>0.8</v>
      </c>
      <c r="F11" s="5" t="b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2268-DE10-4761-94F0-6E532DB0895D}">
  <dimension ref="A1:H102"/>
  <sheetViews>
    <sheetView workbookViewId="0">
      <selection activeCell="F4" sqref="F4"/>
    </sheetView>
  </sheetViews>
  <sheetFormatPr defaultRowHeight="15.05" x14ac:dyDescent="0.3"/>
  <cols>
    <col min="1" max="1" width="10.6640625" bestFit="1" customWidth="1"/>
    <col min="2" max="2" width="24.109375" bestFit="1" customWidth="1"/>
    <col min="3" max="3" width="14.21875" style="4" bestFit="1" customWidth="1"/>
    <col min="4" max="4" width="12.5546875" bestFit="1" customWidth="1"/>
    <col min="5" max="5" width="12.88671875" bestFit="1" customWidth="1"/>
    <col min="7" max="8" width="12.109375" bestFit="1" customWidth="1"/>
    <col min="9" max="9" width="12.44140625" bestFit="1" customWidth="1"/>
  </cols>
  <sheetData>
    <row r="1" spans="1:8" x14ac:dyDescent="0.3">
      <c r="A1" t="s">
        <v>42</v>
      </c>
      <c r="B1" t="s">
        <v>43</v>
      </c>
      <c r="C1" s="4" t="s">
        <v>45</v>
      </c>
      <c r="D1" t="s">
        <v>47</v>
      </c>
      <c r="G1" t="s">
        <v>44</v>
      </c>
      <c r="H1">
        <f>SUM(B:B)</f>
        <v>505</v>
      </c>
    </row>
    <row r="2" spans="1:8" x14ac:dyDescent="0.3">
      <c r="A2">
        <v>0</v>
      </c>
      <c r="B2">
        <v>5</v>
      </c>
      <c r="C2" s="4">
        <v>100</v>
      </c>
      <c r="D2" s="8">
        <f t="shared" ref="D2:D33" si="0">C2/B2</f>
        <v>20</v>
      </c>
      <c r="G2" t="s">
        <v>46</v>
      </c>
      <c r="H2" s="8">
        <f>SUM(C:C)</f>
        <v>15157668</v>
      </c>
    </row>
    <row r="3" spans="1:8" x14ac:dyDescent="0.3">
      <c r="A3">
        <f>+A2+1</f>
        <v>1</v>
      </c>
      <c r="B3">
        <v>5</v>
      </c>
      <c r="C3" s="4">
        <f t="shared" ref="C3:C34" si="1">ROUND($C$2*POWER($H$4,A3),0)</f>
        <v>110</v>
      </c>
      <c r="D3" s="8">
        <f t="shared" si="0"/>
        <v>22</v>
      </c>
    </row>
    <row r="4" spans="1:8" x14ac:dyDescent="0.3">
      <c r="A4">
        <f t="shared" ref="A4:A67" si="2">+A3+1</f>
        <v>2</v>
      </c>
      <c r="B4">
        <v>5</v>
      </c>
      <c r="C4" s="4">
        <f t="shared" si="1"/>
        <v>121</v>
      </c>
      <c r="D4" s="8">
        <f t="shared" si="0"/>
        <v>24.2</v>
      </c>
      <c r="G4" t="s">
        <v>48</v>
      </c>
      <c r="H4">
        <v>1.1000000000000001</v>
      </c>
    </row>
    <row r="5" spans="1:8" x14ac:dyDescent="0.3">
      <c r="A5">
        <f t="shared" si="2"/>
        <v>3</v>
      </c>
      <c r="B5">
        <v>5</v>
      </c>
      <c r="C5" s="4">
        <f t="shared" si="1"/>
        <v>133</v>
      </c>
      <c r="D5" s="8">
        <f t="shared" si="0"/>
        <v>26.6</v>
      </c>
    </row>
    <row r="6" spans="1:8" x14ac:dyDescent="0.3">
      <c r="A6">
        <f t="shared" si="2"/>
        <v>4</v>
      </c>
      <c r="B6">
        <v>5</v>
      </c>
      <c r="C6" s="4">
        <f t="shared" si="1"/>
        <v>146</v>
      </c>
      <c r="D6" s="8">
        <f t="shared" si="0"/>
        <v>29.2</v>
      </c>
    </row>
    <row r="7" spans="1:8" x14ac:dyDescent="0.3">
      <c r="A7">
        <f t="shared" si="2"/>
        <v>5</v>
      </c>
      <c r="B7">
        <v>5</v>
      </c>
      <c r="C7" s="4">
        <f t="shared" si="1"/>
        <v>161</v>
      </c>
      <c r="D7" s="8">
        <f t="shared" si="0"/>
        <v>32.200000000000003</v>
      </c>
    </row>
    <row r="8" spans="1:8" x14ac:dyDescent="0.3">
      <c r="A8">
        <f t="shared" si="2"/>
        <v>6</v>
      </c>
      <c r="B8">
        <v>5</v>
      </c>
      <c r="C8" s="4">
        <f t="shared" si="1"/>
        <v>177</v>
      </c>
      <c r="D8" s="8">
        <f t="shared" si="0"/>
        <v>35.4</v>
      </c>
    </row>
    <row r="9" spans="1:8" x14ac:dyDescent="0.3">
      <c r="A9">
        <f t="shared" si="2"/>
        <v>7</v>
      </c>
      <c r="B9">
        <v>5</v>
      </c>
      <c r="C9" s="4">
        <f t="shared" si="1"/>
        <v>195</v>
      </c>
      <c r="D9" s="8">
        <f t="shared" si="0"/>
        <v>39</v>
      </c>
    </row>
    <row r="10" spans="1:8" x14ac:dyDescent="0.3">
      <c r="A10">
        <f t="shared" si="2"/>
        <v>8</v>
      </c>
      <c r="B10">
        <v>5</v>
      </c>
      <c r="C10" s="4">
        <f t="shared" si="1"/>
        <v>214</v>
      </c>
      <c r="D10" s="8">
        <f t="shared" si="0"/>
        <v>42.8</v>
      </c>
    </row>
    <row r="11" spans="1:8" x14ac:dyDescent="0.3">
      <c r="A11">
        <f t="shared" si="2"/>
        <v>9</v>
      </c>
      <c r="B11">
        <v>5</v>
      </c>
      <c r="C11" s="4">
        <f t="shared" si="1"/>
        <v>236</v>
      </c>
      <c r="D11" s="8">
        <f t="shared" si="0"/>
        <v>47.2</v>
      </c>
    </row>
    <row r="12" spans="1:8" x14ac:dyDescent="0.3">
      <c r="A12">
        <f t="shared" si="2"/>
        <v>10</v>
      </c>
      <c r="B12">
        <v>5</v>
      </c>
      <c r="C12" s="4">
        <f t="shared" si="1"/>
        <v>259</v>
      </c>
      <c r="D12" s="8">
        <f t="shared" si="0"/>
        <v>51.8</v>
      </c>
    </row>
    <row r="13" spans="1:8" x14ac:dyDescent="0.3">
      <c r="A13">
        <f t="shared" si="2"/>
        <v>11</v>
      </c>
      <c r="B13">
        <v>5</v>
      </c>
      <c r="C13" s="4">
        <f t="shared" si="1"/>
        <v>285</v>
      </c>
      <c r="D13" s="8">
        <f t="shared" si="0"/>
        <v>57</v>
      </c>
    </row>
    <row r="14" spans="1:8" x14ac:dyDescent="0.3">
      <c r="A14">
        <f t="shared" si="2"/>
        <v>12</v>
      </c>
      <c r="B14">
        <v>5</v>
      </c>
      <c r="C14" s="4">
        <f t="shared" si="1"/>
        <v>314</v>
      </c>
      <c r="D14" s="8">
        <f t="shared" si="0"/>
        <v>62.8</v>
      </c>
    </row>
    <row r="15" spans="1:8" x14ac:dyDescent="0.3">
      <c r="A15">
        <f t="shared" si="2"/>
        <v>13</v>
      </c>
      <c r="B15">
        <v>5</v>
      </c>
      <c r="C15" s="4">
        <f t="shared" si="1"/>
        <v>345</v>
      </c>
      <c r="D15" s="8">
        <f t="shared" si="0"/>
        <v>69</v>
      </c>
    </row>
    <row r="16" spans="1:8" x14ac:dyDescent="0.3">
      <c r="A16">
        <f t="shared" si="2"/>
        <v>14</v>
      </c>
      <c r="B16">
        <v>5</v>
      </c>
      <c r="C16" s="4">
        <f t="shared" si="1"/>
        <v>380</v>
      </c>
      <c r="D16" s="8">
        <f t="shared" si="0"/>
        <v>76</v>
      </c>
    </row>
    <row r="17" spans="1:4" x14ac:dyDescent="0.3">
      <c r="A17">
        <f t="shared" si="2"/>
        <v>15</v>
      </c>
      <c r="B17">
        <v>5</v>
      </c>
      <c r="C17" s="4">
        <f t="shared" si="1"/>
        <v>418</v>
      </c>
      <c r="D17" s="8">
        <f t="shared" si="0"/>
        <v>83.6</v>
      </c>
    </row>
    <row r="18" spans="1:4" x14ac:dyDescent="0.3">
      <c r="A18">
        <f t="shared" si="2"/>
        <v>16</v>
      </c>
      <c r="B18">
        <v>5</v>
      </c>
      <c r="C18" s="4">
        <f t="shared" si="1"/>
        <v>459</v>
      </c>
      <c r="D18" s="8">
        <f t="shared" si="0"/>
        <v>91.8</v>
      </c>
    </row>
    <row r="19" spans="1:4" x14ac:dyDescent="0.3">
      <c r="A19">
        <f t="shared" si="2"/>
        <v>17</v>
      </c>
      <c r="B19">
        <v>5</v>
      </c>
      <c r="C19" s="4">
        <f t="shared" si="1"/>
        <v>505</v>
      </c>
      <c r="D19" s="8">
        <f t="shared" si="0"/>
        <v>101</v>
      </c>
    </row>
    <row r="20" spans="1:4" x14ac:dyDescent="0.3">
      <c r="A20">
        <f t="shared" si="2"/>
        <v>18</v>
      </c>
      <c r="B20">
        <v>5</v>
      </c>
      <c r="C20" s="4">
        <f t="shared" si="1"/>
        <v>556</v>
      </c>
      <c r="D20" s="8">
        <f t="shared" si="0"/>
        <v>111.2</v>
      </c>
    </row>
    <row r="21" spans="1:4" x14ac:dyDescent="0.3">
      <c r="A21">
        <f t="shared" si="2"/>
        <v>19</v>
      </c>
      <c r="B21">
        <v>5</v>
      </c>
      <c r="C21" s="4">
        <f t="shared" si="1"/>
        <v>612</v>
      </c>
      <c r="D21" s="8">
        <f t="shared" si="0"/>
        <v>122.4</v>
      </c>
    </row>
    <row r="22" spans="1:4" x14ac:dyDescent="0.3">
      <c r="A22">
        <f t="shared" si="2"/>
        <v>20</v>
      </c>
      <c r="B22">
        <v>5</v>
      </c>
      <c r="C22" s="4">
        <f t="shared" si="1"/>
        <v>673</v>
      </c>
      <c r="D22" s="8">
        <f t="shared" si="0"/>
        <v>134.6</v>
      </c>
    </row>
    <row r="23" spans="1:4" x14ac:dyDescent="0.3">
      <c r="A23">
        <f t="shared" si="2"/>
        <v>21</v>
      </c>
      <c r="B23">
        <v>5</v>
      </c>
      <c r="C23" s="4">
        <f t="shared" si="1"/>
        <v>740</v>
      </c>
      <c r="D23" s="8">
        <f t="shared" si="0"/>
        <v>148</v>
      </c>
    </row>
    <row r="24" spans="1:4" x14ac:dyDescent="0.3">
      <c r="A24">
        <f t="shared" si="2"/>
        <v>22</v>
      </c>
      <c r="B24">
        <v>5</v>
      </c>
      <c r="C24" s="4">
        <f t="shared" si="1"/>
        <v>814</v>
      </c>
      <c r="D24" s="8">
        <f t="shared" si="0"/>
        <v>162.80000000000001</v>
      </c>
    </row>
    <row r="25" spans="1:4" x14ac:dyDescent="0.3">
      <c r="A25">
        <f t="shared" si="2"/>
        <v>23</v>
      </c>
      <c r="B25">
        <v>5</v>
      </c>
      <c r="C25" s="4">
        <f t="shared" si="1"/>
        <v>895</v>
      </c>
      <c r="D25" s="8">
        <f t="shared" si="0"/>
        <v>179</v>
      </c>
    </row>
    <row r="26" spans="1:4" x14ac:dyDescent="0.3">
      <c r="A26">
        <f t="shared" si="2"/>
        <v>24</v>
      </c>
      <c r="B26">
        <v>5</v>
      </c>
      <c r="C26" s="4">
        <f t="shared" si="1"/>
        <v>985</v>
      </c>
      <c r="D26" s="8">
        <f t="shared" si="0"/>
        <v>197</v>
      </c>
    </row>
    <row r="27" spans="1:4" x14ac:dyDescent="0.3">
      <c r="A27">
        <f t="shared" si="2"/>
        <v>25</v>
      </c>
      <c r="B27">
        <v>5</v>
      </c>
      <c r="C27" s="4">
        <f t="shared" si="1"/>
        <v>1083</v>
      </c>
      <c r="D27" s="8">
        <f t="shared" si="0"/>
        <v>216.6</v>
      </c>
    </row>
    <row r="28" spans="1:4" x14ac:dyDescent="0.3">
      <c r="A28">
        <f t="shared" si="2"/>
        <v>26</v>
      </c>
      <c r="B28">
        <v>5</v>
      </c>
      <c r="C28" s="4">
        <f t="shared" si="1"/>
        <v>1192</v>
      </c>
      <c r="D28" s="8">
        <f t="shared" si="0"/>
        <v>238.4</v>
      </c>
    </row>
    <row r="29" spans="1:4" x14ac:dyDescent="0.3">
      <c r="A29">
        <f t="shared" si="2"/>
        <v>27</v>
      </c>
      <c r="B29">
        <v>5</v>
      </c>
      <c r="C29" s="4">
        <f t="shared" si="1"/>
        <v>1311</v>
      </c>
      <c r="D29" s="8">
        <f t="shared" si="0"/>
        <v>262.2</v>
      </c>
    </row>
    <row r="30" spans="1:4" x14ac:dyDescent="0.3">
      <c r="A30">
        <f t="shared" si="2"/>
        <v>28</v>
      </c>
      <c r="B30">
        <v>5</v>
      </c>
      <c r="C30" s="4">
        <f t="shared" si="1"/>
        <v>1442</v>
      </c>
      <c r="D30" s="8">
        <f t="shared" si="0"/>
        <v>288.39999999999998</v>
      </c>
    </row>
    <row r="31" spans="1:4" x14ac:dyDescent="0.3">
      <c r="A31">
        <f t="shared" si="2"/>
        <v>29</v>
      </c>
      <c r="B31">
        <v>5</v>
      </c>
      <c r="C31" s="4">
        <f t="shared" si="1"/>
        <v>1586</v>
      </c>
      <c r="D31" s="8">
        <f t="shared" si="0"/>
        <v>317.2</v>
      </c>
    </row>
    <row r="32" spans="1:4" x14ac:dyDescent="0.3">
      <c r="A32">
        <f t="shared" si="2"/>
        <v>30</v>
      </c>
      <c r="B32">
        <v>5</v>
      </c>
      <c r="C32" s="4">
        <f t="shared" si="1"/>
        <v>1745</v>
      </c>
      <c r="D32" s="8">
        <f t="shared" si="0"/>
        <v>349</v>
      </c>
    </row>
    <row r="33" spans="1:4" x14ac:dyDescent="0.3">
      <c r="A33">
        <f t="shared" si="2"/>
        <v>31</v>
      </c>
      <c r="B33">
        <v>5</v>
      </c>
      <c r="C33" s="4">
        <f t="shared" si="1"/>
        <v>1919</v>
      </c>
      <c r="D33" s="8">
        <f t="shared" si="0"/>
        <v>383.8</v>
      </c>
    </row>
    <row r="34" spans="1:4" x14ac:dyDescent="0.3">
      <c r="A34">
        <f t="shared" si="2"/>
        <v>32</v>
      </c>
      <c r="B34">
        <v>5</v>
      </c>
      <c r="C34" s="4">
        <f t="shared" si="1"/>
        <v>2111</v>
      </c>
      <c r="D34" s="8">
        <f t="shared" ref="D34:D65" si="3">C34/B34</f>
        <v>422.2</v>
      </c>
    </row>
    <row r="35" spans="1:4" x14ac:dyDescent="0.3">
      <c r="A35">
        <f t="shared" si="2"/>
        <v>33</v>
      </c>
      <c r="B35">
        <v>5</v>
      </c>
      <c r="C35" s="4">
        <f t="shared" ref="C35:C66" si="4">ROUND($C$2*POWER($H$4,A35),0)</f>
        <v>2323</v>
      </c>
      <c r="D35" s="8">
        <f t="shared" si="3"/>
        <v>464.6</v>
      </c>
    </row>
    <row r="36" spans="1:4" x14ac:dyDescent="0.3">
      <c r="A36">
        <f t="shared" si="2"/>
        <v>34</v>
      </c>
      <c r="B36">
        <v>5</v>
      </c>
      <c r="C36" s="4">
        <f t="shared" si="4"/>
        <v>2555</v>
      </c>
      <c r="D36" s="8">
        <f t="shared" si="3"/>
        <v>511</v>
      </c>
    </row>
    <row r="37" spans="1:4" x14ac:dyDescent="0.3">
      <c r="A37">
        <f t="shared" si="2"/>
        <v>35</v>
      </c>
      <c r="B37">
        <v>5</v>
      </c>
      <c r="C37" s="4">
        <f t="shared" si="4"/>
        <v>2810</v>
      </c>
      <c r="D37" s="8">
        <f t="shared" si="3"/>
        <v>562</v>
      </c>
    </row>
    <row r="38" spans="1:4" x14ac:dyDescent="0.3">
      <c r="A38">
        <f t="shared" si="2"/>
        <v>36</v>
      </c>
      <c r="B38">
        <v>5</v>
      </c>
      <c r="C38" s="4">
        <f t="shared" si="4"/>
        <v>3091</v>
      </c>
      <c r="D38" s="8">
        <f t="shared" si="3"/>
        <v>618.20000000000005</v>
      </c>
    </row>
    <row r="39" spans="1:4" x14ac:dyDescent="0.3">
      <c r="A39">
        <f t="shared" si="2"/>
        <v>37</v>
      </c>
      <c r="B39">
        <v>5</v>
      </c>
      <c r="C39" s="4">
        <f t="shared" si="4"/>
        <v>3400</v>
      </c>
      <c r="D39" s="8">
        <f t="shared" si="3"/>
        <v>680</v>
      </c>
    </row>
    <row r="40" spans="1:4" x14ac:dyDescent="0.3">
      <c r="A40">
        <f t="shared" si="2"/>
        <v>38</v>
      </c>
      <c r="B40">
        <v>5</v>
      </c>
      <c r="C40" s="4">
        <f t="shared" si="4"/>
        <v>3740</v>
      </c>
      <c r="D40" s="8">
        <f t="shared" si="3"/>
        <v>748</v>
      </c>
    </row>
    <row r="41" spans="1:4" x14ac:dyDescent="0.3">
      <c r="A41">
        <f t="shared" si="2"/>
        <v>39</v>
      </c>
      <c r="B41">
        <v>5</v>
      </c>
      <c r="C41" s="4">
        <f t="shared" si="4"/>
        <v>4114</v>
      </c>
      <c r="D41" s="8">
        <f t="shared" si="3"/>
        <v>822.8</v>
      </c>
    </row>
    <row r="42" spans="1:4" x14ac:dyDescent="0.3">
      <c r="A42">
        <f t="shared" si="2"/>
        <v>40</v>
      </c>
      <c r="B42">
        <v>5</v>
      </c>
      <c r="C42" s="4">
        <f t="shared" si="4"/>
        <v>4526</v>
      </c>
      <c r="D42" s="8">
        <f t="shared" si="3"/>
        <v>905.2</v>
      </c>
    </row>
    <row r="43" spans="1:4" x14ac:dyDescent="0.3">
      <c r="A43">
        <f t="shared" si="2"/>
        <v>41</v>
      </c>
      <c r="B43">
        <v>5</v>
      </c>
      <c r="C43" s="4">
        <f t="shared" si="4"/>
        <v>4979</v>
      </c>
      <c r="D43" s="8">
        <f t="shared" si="3"/>
        <v>995.8</v>
      </c>
    </row>
    <row r="44" spans="1:4" x14ac:dyDescent="0.3">
      <c r="A44">
        <f t="shared" si="2"/>
        <v>42</v>
      </c>
      <c r="B44">
        <v>5</v>
      </c>
      <c r="C44" s="4">
        <f t="shared" si="4"/>
        <v>5476</v>
      </c>
      <c r="D44" s="8">
        <f t="shared" si="3"/>
        <v>1095.2</v>
      </c>
    </row>
    <row r="45" spans="1:4" x14ac:dyDescent="0.3">
      <c r="A45">
        <f t="shared" si="2"/>
        <v>43</v>
      </c>
      <c r="B45">
        <v>5</v>
      </c>
      <c r="C45" s="4">
        <f t="shared" si="4"/>
        <v>6024</v>
      </c>
      <c r="D45" s="8">
        <f t="shared" si="3"/>
        <v>1204.8</v>
      </c>
    </row>
    <row r="46" spans="1:4" x14ac:dyDescent="0.3">
      <c r="A46">
        <f t="shared" si="2"/>
        <v>44</v>
      </c>
      <c r="B46">
        <v>5</v>
      </c>
      <c r="C46" s="4">
        <f t="shared" si="4"/>
        <v>6626</v>
      </c>
      <c r="D46" s="8">
        <f t="shared" si="3"/>
        <v>1325.2</v>
      </c>
    </row>
    <row r="47" spans="1:4" x14ac:dyDescent="0.3">
      <c r="A47">
        <f t="shared" si="2"/>
        <v>45</v>
      </c>
      <c r="B47">
        <v>5</v>
      </c>
      <c r="C47" s="4">
        <f t="shared" si="4"/>
        <v>7289</v>
      </c>
      <c r="D47" s="8">
        <f t="shared" si="3"/>
        <v>1457.8</v>
      </c>
    </row>
    <row r="48" spans="1:4" x14ac:dyDescent="0.3">
      <c r="A48">
        <f t="shared" si="2"/>
        <v>46</v>
      </c>
      <c r="B48">
        <v>5</v>
      </c>
      <c r="C48" s="4">
        <f t="shared" si="4"/>
        <v>8018</v>
      </c>
      <c r="D48" s="8">
        <f t="shared" si="3"/>
        <v>1603.6</v>
      </c>
    </row>
    <row r="49" spans="1:4" x14ac:dyDescent="0.3">
      <c r="A49">
        <f t="shared" si="2"/>
        <v>47</v>
      </c>
      <c r="B49">
        <v>5</v>
      </c>
      <c r="C49" s="4">
        <f t="shared" si="4"/>
        <v>8820</v>
      </c>
      <c r="D49" s="8">
        <f t="shared" si="3"/>
        <v>1764</v>
      </c>
    </row>
    <row r="50" spans="1:4" x14ac:dyDescent="0.3">
      <c r="A50">
        <f t="shared" si="2"/>
        <v>48</v>
      </c>
      <c r="B50">
        <v>5</v>
      </c>
      <c r="C50" s="4">
        <f t="shared" si="4"/>
        <v>9702</v>
      </c>
      <c r="D50" s="8">
        <f t="shared" si="3"/>
        <v>1940.4</v>
      </c>
    </row>
    <row r="51" spans="1:4" x14ac:dyDescent="0.3">
      <c r="A51">
        <f t="shared" si="2"/>
        <v>49</v>
      </c>
      <c r="B51">
        <v>5</v>
      </c>
      <c r="C51" s="4">
        <f t="shared" si="4"/>
        <v>10672</v>
      </c>
      <c r="D51" s="8">
        <f t="shared" si="3"/>
        <v>2134.4</v>
      </c>
    </row>
    <row r="52" spans="1:4" x14ac:dyDescent="0.3">
      <c r="A52">
        <f t="shared" si="2"/>
        <v>50</v>
      </c>
      <c r="B52">
        <v>5</v>
      </c>
      <c r="C52" s="4">
        <f t="shared" si="4"/>
        <v>11739</v>
      </c>
      <c r="D52" s="8">
        <f t="shared" si="3"/>
        <v>2347.8000000000002</v>
      </c>
    </row>
    <row r="53" spans="1:4" x14ac:dyDescent="0.3">
      <c r="A53">
        <f t="shared" si="2"/>
        <v>51</v>
      </c>
      <c r="B53">
        <v>5</v>
      </c>
      <c r="C53" s="4">
        <f t="shared" si="4"/>
        <v>12913</v>
      </c>
      <c r="D53" s="8">
        <f t="shared" si="3"/>
        <v>2582.6</v>
      </c>
    </row>
    <row r="54" spans="1:4" x14ac:dyDescent="0.3">
      <c r="A54">
        <f t="shared" si="2"/>
        <v>52</v>
      </c>
      <c r="B54">
        <v>5</v>
      </c>
      <c r="C54" s="4">
        <f t="shared" si="4"/>
        <v>14204</v>
      </c>
      <c r="D54" s="8">
        <f t="shared" si="3"/>
        <v>2840.8</v>
      </c>
    </row>
    <row r="55" spans="1:4" x14ac:dyDescent="0.3">
      <c r="A55">
        <f t="shared" si="2"/>
        <v>53</v>
      </c>
      <c r="B55">
        <v>5</v>
      </c>
      <c r="C55" s="4">
        <f t="shared" si="4"/>
        <v>15625</v>
      </c>
      <c r="D55" s="8">
        <f t="shared" si="3"/>
        <v>3125</v>
      </c>
    </row>
    <row r="56" spans="1:4" x14ac:dyDescent="0.3">
      <c r="A56">
        <f t="shared" si="2"/>
        <v>54</v>
      </c>
      <c r="B56">
        <v>5</v>
      </c>
      <c r="C56" s="4">
        <f t="shared" si="4"/>
        <v>17187</v>
      </c>
      <c r="D56" s="8">
        <f t="shared" si="3"/>
        <v>3437.4</v>
      </c>
    </row>
    <row r="57" spans="1:4" x14ac:dyDescent="0.3">
      <c r="A57">
        <f t="shared" si="2"/>
        <v>55</v>
      </c>
      <c r="B57">
        <v>5</v>
      </c>
      <c r="C57" s="4">
        <f t="shared" si="4"/>
        <v>18906</v>
      </c>
      <c r="D57" s="8">
        <f t="shared" si="3"/>
        <v>3781.2</v>
      </c>
    </row>
    <row r="58" spans="1:4" x14ac:dyDescent="0.3">
      <c r="A58">
        <f t="shared" si="2"/>
        <v>56</v>
      </c>
      <c r="B58">
        <v>5</v>
      </c>
      <c r="C58" s="4">
        <f t="shared" si="4"/>
        <v>20797</v>
      </c>
      <c r="D58" s="8">
        <f t="shared" si="3"/>
        <v>4159.3999999999996</v>
      </c>
    </row>
    <row r="59" spans="1:4" x14ac:dyDescent="0.3">
      <c r="A59">
        <f t="shared" si="2"/>
        <v>57</v>
      </c>
      <c r="B59">
        <v>5</v>
      </c>
      <c r="C59" s="4">
        <f t="shared" si="4"/>
        <v>22876</v>
      </c>
      <c r="D59" s="8">
        <f t="shared" si="3"/>
        <v>4575.2</v>
      </c>
    </row>
    <row r="60" spans="1:4" x14ac:dyDescent="0.3">
      <c r="A60">
        <f t="shared" si="2"/>
        <v>58</v>
      </c>
      <c r="B60">
        <v>5</v>
      </c>
      <c r="C60" s="4">
        <f t="shared" si="4"/>
        <v>25164</v>
      </c>
      <c r="D60" s="8">
        <f t="shared" si="3"/>
        <v>5032.8</v>
      </c>
    </row>
    <row r="61" spans="1:4" x14ac:dyDescent="0.3">
      <c r="A61">
        <f t="shared" si="2"/>
        <v>59</v>
      </c>
      <c r="B61">
        <v>5</v>
      </c>
      <c r="C61" s="4">
        <f t="shared" si="4"/>
        <v>27680</v>
      </c>
      <c r="D61" s="8">
        <f t="shared" si="3"/>
        <v>5536</v>
      </c>
    </row>
    <row r="62" spans="1:4" x14ac:dyDescent="0.3">
      <c r="A62">
        <f t="shared" si="2"/>
        <v>60</v>
      </c>
      <c r="B62">
        <v>5</v>
      </c>
      <c r="C62" s="4">
        <f t="shared" si="4"/>
        <v>30448</v>
      </c>
      <c r="D62" s="8">
        <f t="shared" si="3"/>
        <v>6089.6</v>
      </c>
    </row>
    <row r="63" spans="1:4" x14ac:dyDescent="0.3">
      <c r="A63">
        <f t="shared" si="2"/>
        <v>61</v>
      </c>
      <c r="B63">
        <v>5</v>
      </c>
      <c r="C63" s="4">
        <f t="shared" si="4"/>
        <v>33493</v>
      </c>
      <c r="D63" s="8">
        <f t="shared" si="3"/>
        <v>6698.6</v>
      </c>
    </row>
    <row r="64" spans="1:4" x14ac:dyDescent="0.3">
      <c r="A64">
        <f t="shared" si="2"/>
        <v>62</v>
      </c>
      <c r="B64">
        <v>5</v>
      </c>
      <c r="C64" s="4">
        <f t="shared" si="4"/>
        <v>36842</v>
      </c>
      <c r="D64" s="8">
        <f t="shared" si="3"/>
        <v>7368.4</v>
      </c>
    </row>
    <row r="65" spans="1:4" x14ac:dyDescent="0.3">
      <c r="A65">
        <f t="shared" si="2"/>
        <v>63</v>
      </c>
      <c r="B65">
        <v>5</v>
      </c>
      <c r="C65" s="4">
        <f t="shared" si="4"/>
        <v>40527</v>
      </c>
      <c r="D65" s="8">
        <f t="shared" si="3"/>
        <v>8105.4</v>
      </c>
    </row>
    <row r="66" spans="1:4" x14ac:dyDescent="0.3">
      <c r="A66">
        <f t="shared" si="2"/>
        <v>64</v>
      </c>
      <c r="B66">
        <v>5</v>
      </c>
      <c r="C66" s="4">
        <f t="shared" si="4"/>
        <v>44579</v>
      </c>
      <c r="D66" s="8">
        <f t="shared" ref="D66:D97" si="5">C66/B66</f>
        <v>8915.7999999999993</v>
      </c>
    </row>
    <row r="67" spans="1:4" x14ac:dyDescent="0.3">
      <c r="A67">
        <f t="shared" si="2"/>
        <v>65</v>
      </c>
      <c r="B67">
        <v>5</v>
      </c>
      <c r="C67" s="4">
        <f t="shared" ref="C67:C102" si="6">ROUND($C$2*POWER($H$4,A67),0)</f>
        <v>49037</v>
      </c>
      <c r="D67" s="8">
        <f t="shared" si="5"/>
        <v>9807.4</v>
      </c>
    </row>
    <row r="68" spans="1:4" x14ac:dyDescent="0.3">
      <c r="A68">
        <f t="shared" ref="A68:A100" si="7">+A67+1</f>
        <v>66</v>
      </c>
      <c r="B68">
        <v>5</v>
      </c>
      <c r="C68" s="4">
        <f t="shared" si="6"/>
        <v>53941</v>
      </c>
      <c r="D68" s="8">
        <f t="shared" si="5"/>
        <v>10788.2</v>
      </c>
    </row>
    <row r="69" spans="1:4" x14ac:dyDescent="0.3">
      <c r="A69">
        <f t="shared" si="7"/>
        <v>67</v>
      </c>
      <c r="B69">
        <v>5</v>
      </c>
      <c r="C69" s="4">
        <f t="shared" si="6"/>
        <v>59335</v>
      </c>
      <c r="D69" s="8">
        <f t="shared" si="5"/>
        <v>11867</v>
      </c>
    </row>
    <row r="70" spans="1:4" x14ac:dyDescent="0.3">
      <c r="A70">
        <f t="shared" si="7"/>
        <v>68</v>
      </c>
      <c r="B70">
        <v>5</v>
      </c>
      <c r="C70" s="4">
        <f t="shared" si="6"/>
        <v>65268</v>
      </c>
      <c r="D70" s="8">
        <f t="shared" si="5"/>
        <v>13053.6</v>
      </c>
    </row>
    <row r="71" spans="1:4" x14ac:dyDescent="0.3">
      <c r="A71">
        <f t="shared" si="7"/>
        <v>69</v>
      </c>
      <c r="B71">
        <v>5</v>
      </c>
      <c r="C71" s="4">
        <f t="shared" si="6"/>
        <v>71795</v>
      </c>
      <c r="D71" s="8">
        <f t="shared" si="5"/>
        <v>14359</v>
      </c>
    </row>
    <row r="72" spans="1:4" x14ac:dyDescent="0.3">
      <c r="A72">
        <f t="shared" si="7"/>
        <v>70</v>
      </c>
      <c r="B72">
        <v>5</v>
      </c>
      <c r="C72" s="4">
        <f t="shared" si="6"/>
        <v>78975</v>
      </c>
      <c r="D72" s="8">
        <f t="shared" si="5"/>
        <v>15795</v>
      </c>
    </row>
    <row r="73" spans="1:4" x14ac:dyDescent="0.3">
      <c r="A73">
        <f t="shared" si="7"/>
        <v>71</v>
      </c>
      <c r="B73">
        <v>5</v>
      </c>
      <c r="C73" s="4">
        <f t="shared" si="6"/>
        <v>86872</v>
      </c>
      <c r="D73" s="8">
        <f t="shared" si="5"/>
        <v>17374.400000000001</v>
      </c>
    </row>
    <row r="74" spans="1:4" x14ac:dyDescent="0.3">
      <c r="A74">
        <f t="shared" si="7"/>
        <v>72</v>
      </c>
      <c r="B74">
        <v>5</v>
      </c>
      <c r="C74" s="4">
        <f t="shared" si="6"/>
        <v>95559</v>
      </c>
      <c r="D74" s="8">
        <f t="shared" si="5"/>
        <v>19111.8</v>
      </c>
    </row>
    <row r="75" spans="1:4" x14ac:dyDescent="0.3">
      <c r="A75">
        <f t="shared" si="7"/>
        <v>73</v>
      </c>
      <c r="B75">
        <v>5</v>
      </c>
      <c r="C75" s="4">
        <f t="shared" si="6"/>
        <v>105115</v>
      </c>
      <c r="D75" s="8">
        <f t="shared" si="5"/>
        <v>21023</v>
      </c>
    </row>
    <row r="76" spans="1:4" x14ac:dyDescent="0.3">
      <c r="A76">
        <f t="shared" si="7"/>
        <v>74</v>
      </c>
      <c r="B76">
        <v>5</v>
      </c>
      <c r="C76" s="4">
        <f t="shared" si="6"/>
        <v>115627</v>
      </c>
      <c r="D76" s="8">
        <f t="shared" si="5"/>
        <v>23125.4</v>
      </c>
    </row>
    <row r="77" spans="1:4" x14ac:dyDescent="0.3">
      <c r="A77">
        <f t="shared" si="7"/>
        <v>75</v>
      </c>
      <c r="B77">
        <v>5</v>
      </c>
      <c r="C77" s="4">
        <f t="shared" si="6"/>
        <v>127190</v>
      </c>
      <c r="D77" s="8">
        <f t="shared" si="5"/>
        <v>25438</v>
      </c>
    </row>
    <row r="78" spans="1:4" x14ac:dyDescent="0.3">
      <c r="A78">
        <f t="shared" si="7"/>
        <v>76</v>
      </c>
      <c r="B78">
        <v>5</v>
      </c>
      <c r="C78" s="4">
        <f t="shared" si="6"/>
        <v>139908</v>
      </c>
      <c r="D78" s="8">
        <f t="shared" si="5"/>
        <v>27981.599999999999</v>
      </c>
    </row>
    <row r="79" spans="1:4" x14ac:dyDescent="0.3">
      <c r="A79">
        <f t="shared" si="7"/>
        <v>77</v>
      </c>
      <c r="B79">
        <v>5</v>
      </c>
      <c r="C79" s="4">
        <f t="shared" si="6"/>
        <v>153899</v>
      </c>
      <c r="D79" s="8">
        <f t="shared" si="5"/>
        <v>30779.8</v>
      </c>
    </row>
    <row r="80" spans="1:4" x14ac:dyDescent="0.3">
      <c r="A80">
        <f t="shared" si="7"/>
        <v>78</v>
      </c>
      <c r="B80">
        <v>5</v>
      </c>
      <c r="C80" s="4">
        <f t="shared" si="6"/>
        <v>169289</v>
      </c>
      <c r="D80" s="8">
        <f t="shared" si="5"/>
        <v>33857.800000000003</v>
      </c>
    </row>
    <row r="81" spans="1:4" x14ac:dyDescent="0.3">
      <c r="A81">
        <f t="shared" si="7"/>
        <v>79</v>
      </c>
      <c r="B81">
        <v>5</v>
      </c>
      <c r="C81" s="4">
        <f t="shared" si="6"/>
        <v>186218</v>
      </c>
      <c r="D81" s="8">
        <f t="shared" si="5"/>
        <v>37243.599999999999</v>
      </c>
    </row>
    <row r="82" spans="1:4" x14ac:dyDescent="0.3">
      <c r="A82">
        <f t="shared" si="7"/>
        <v>80</v>
      </c>
      <c r="B82">
        <v>5</v>
      </c>
      <c r="C82" s="4">
        <f t="shared" si="6"/>
        <v>204840</v>
      </c>
      <c r="D82" s="8">
        <f t="shared" si="5"/>
        <v>40968</v>
      </c>
    </row>
    <row r="83" spans="1:4" x14ac:dyDescent="0.3">
      <c r="A83">
        <f t="shared" si="7"/>
        <v>81</v>
      </c>
      <c r="B83">
        <v>5</v>
      </c>
      <c r="C83" s="4">
        <f t="shared" si="6"/>
        <v>225324</v>
      </c>
      <c r="D83" s="8">
        <f t="shared" si="5"/>
        <v>45064.800000000003</v>
      </c>
    </row>
    <row r="84" spans="1:4" x14ac:dyDescent="0.3">
      <c r="A84">
        <f t="shared" si="7"/>
        <v>82</v>
      </c>
      <c r="B84">
        <v>5</v>
      </c>
      <c r="C84" s="4">
        <f t="shared" si="6"/>
        <v>247856</v>
      </c>
      <c r="D84" s="8">
        <f t="shared" si="5"/>
        <v>49571.199999999997</v>
      </c>
    </row>
    <row r="85" spans="1:4" x14ac:dyDescent="0.3">
      <c r="A85">
        <f t="shared" si="7"/>
        <v>83</v>
      </c>
      <c r="B85">
        <v>5</v>
      </c>
      <c r="C85" s="4">
        <f t="shared" si="6"/>
        <v>272642</v>
      </c>
      <c r="D85" s="8">
        <f t="shared" si="5"/>
        <v>54528.4</v>
      </c>
    </row>
    <row r="86" spans="1:4" x14ac:dyDescent="0.3">
      <c r="A86">
        <f t="shared" si="7"/>
        <v>84</v>
      </c>
      <c r="B86">
        <v>5</v>
      </c>
      <c r="C86" s="4">
        <f t="shared" si="6"/>
        <v>299906</v>
      </c>
      <c r="D86" s="8">
        <f t="shared" si="5"/>
        <v>59981.2</v>
      </c>
    </row>
    <row r="87" spans="1:4" x14ac:dyDescent="0.3">
      <c r="A87">
        <f t="shared" si="7"/>
        <v>85</v>
      </c>
      <c r="B87">
        <v>5</v>
      </c>
      <c r="C87" s="4">
        <f t="shared" si="6"/>
        <v>329897</v>
      </c>
      <c r="D87" s="8">
        <f t="shared" si="5"/>
        <v>65979.399999999994</v>
      </c>
    </row>
    <row r="88" spans="1:4" x14ac:dyDescent="0.3">
      <c r="A88">
        <f t="shared" si="7"/>
        <v>86</v>
      </c>
      <c r="B88">
        <v>5</v>
      </c>
      <c r="C88" s="4">
        <f t="shared" si="6"/>
        <v>362887</v>
      </c>
      <c r="D88" s="8">
        <f t="shared" si="5"/>
        <v>72577.399999999994</v>
      </c>
    </row>
    <row r="89" spans="1:4" x14ac:dyDescent="0.3">
      <c r="A89">
        <f t="shared" si="7"/>
        <v>87</v>
      </c>
      <c r="B89">
        <v>5</v>
      </c>
      <c r="C89" s="4">
        <f t="shared" si="6"/>
        <v>399175</v>
      </c>
      <c r="D89" s="8">
        <f t="shared" si="5"/>
        <v>79835</v>
      </c>
    </row>
    <row r="90" spans="1:4" x14ac:dyDescent="0.3">
      <c r="A90">
        <f t="shared" si="7"/>
        <v>88</v>
      </c>
      <c r="B90">
        <v>5</v>
      </c>
      <c r="C90" s="4">
        <f t="shared" si="6"/>
        <v>439093</v>
      </c>
      <c r="D90" s="8">
        <f t="shared" si="5"/>
        <v>87818.6</v>
      </c>
    </row>
    <row r="91" spans="1:4" x14ac:dyDescent="0.3">
      <c r="A91">
        <f t="shared" si="7"/>
        <v>89</v>
      </c>
      <c r="B91">
        <v>5</v>
      </c>
      <c r="C91" s="4">
        <f t="shared" si="6"/>
        <v>483002</v>
      </c>
      <c r="D91" s="8">
        <f t="shared" si="5"/>
        <v>96600.4</v>
      </c>
    </row>
    <row r="92" spans="1:4" x14ac:dyDescent="0.3">
      <c r="A92">
        <f t="shared" si="7"/>
        <v>90</v>
      </c>
      <c r="B92">
        <v>5</v>
      </c>
      <c r="C92" s="4">
        <f t="shared" si="6"/>
        <v>531302</v>
      </c>
      <c r="D92" s="8">
        <f t="shared" si="5"/>
        <v>106260.4</v>
      </c>
    </row>
    <row r="93" spans="1:4" x14ac:dyDescent="0.3">
      <c r="A93">
        <f t="shared" si="7"/>
        <v>91</v>
      </c>
      <c r="B93">
        <v>5</v>
      </c>
      <c r="C93" s="4">
        <f t="shared" si="6"/>
        <v>584432</v>
      </c>
      <c r="D93" s="8">
        <f t="shared" si="5"/>
        <v>116886.39999999999</v>
      </c>
    </row>
    <row r="94" spans="1:4" x14ac:dyDescent="0.3">
      <c r="A94">
        <f t="shared" si="7"/>
        <v>92</v>
      </c>
      <c r="B94">
        <v>5</v>
      </c>
      <c r="C94" s="4">
        <f t="shared" si="6"/>
        <v>642876</v>
      </c>
      <c r="D94" s="8">
        <f t="shared" si="5"/>
        <v>128575.2</v>
      </c>
    </row>
    <row r="95" spans="1:4" x14ac:dyDescent="0.3">
      <c r="A95">
        <f t="shared" si="7"/>
        <v>93</v>
      </c>
      <c r="B95">
        <v>5</v>
      </c>
      <c r="C95" s="4">
        <f t="shared" si="6"/>
        <v>707163</v>
      </c>
      <c r="D95" s="8">
        <f t="shared" si="5"/>
        <v>141432.6</v>
      </c>
    </row>
    <row r="96" spans="1:4" x14ac:dyDescent="0.3">
      <c r="A96">
        <f t="shared" si="7"/>
        <v>94</v>
      </c>
      <c r="B96">
        <v>5</v>
      </c>
      <c r="C96" s="4">
        <f t="shared" si="6"/>
        <v>777880</v>
      </c>
      <c r="D96" s="8">
        <f t="shared" si="5"/>
        <v>155576</v>
      </c>
    </row>
    <row r="97" spans="1:4" x14ac:dyDescent="0.3">
      <c r="A97">
        <f t="shared" si="7"/>
        <v>95</v>
      </c>
      <c r="B97">
        <v>5</v>
      </c>
      <c r="C97" s="4">
        <f t="shared" si="6"/>
        <v>855668</v>
      </c>
      <c r="D97" s="8">
        <f t="shared" si="5"/>
        <v>171133.6</v>
      </c>
    </row>
    <row r="98" spans="1:4" x14ac:dyDescent="0.3">
      <c r="A98">
        <f t="shared" si="7"/>
        <v>96</v>
      </c>
      <c r="B98">
        <v>5</v>
      </c>
      <c r="C98" s="4">
        <f t="shared" si="6"/>
        <v>941234</v>
      </c>
      <c r="D98" s="8">
        <f t="shared" ref="D98:D129" si="8">C98/B98</f>
        <v>188246.8</v>
      </c>
    </row>
    <row r="99" spans="1:4" x14ac:dyDescent="0.3">
      <c r="A99">
        <f t="shared" si="7"/>
        <v>97</v>
      </c>
      <c r="B99">
        <v>5</v>
      </c>
      <c r="C99" s="4">
        <f t="shared" si="6"/>
        <v>1035358</v>
      </c>
      <c r="D99" s="8">
        <f t="shared" si="8"/>
        <v>207071.6</v>
      </c>
    </row>
    <row r="100" spans="1:4" x14ac:dyDescent="0.3">
      <c r="A100">
        <f t="shared" si="7"/>
        <v>98</v>
      </c>
      <c r="B100">
        <v>5</v>
      </c>
      <c r="C100" s="4">
        <f t="shared" si="6"/>
        <v>1138894</v>
      </c>
      <c r="D100" s="8">
        <f t="shared" si="8"/>
        <v>227778.8</v>
      </c>
    </row>
    <row r="101" spans="1:4" x14ac:dyDescent="0.3">
      <c r="A101">
        <f t="shared" ref="A101:A102" si="9">+A100+1</f>
        <v>99</v>
      </c>
      <c r="B101">
        <v>5</v>
      </c>
      <c r="C101" s="4">
        <f t="shared" si="6"/>
        <v>1252783</v>
      </c>
      <c r="D101" s="8">
        <f t="shared" si="8"/>
        <v>250556.6</v>
      </c>
    </row>
    <row r="102" spans="1:4" x14ac:dyDescent="0.3">
      <c r="A102">
        <f t="shared" si="9"/>
        <v>100</v>
      </c>
      <c r="B102">
        <v>5</v>
      </c>
      <c r="C102" s="4">
        <f t="shared" si="6"/>
        <v>1378061</v>
      </c>
      <c r="D102" s="8">
        <f t="shared" si="8"/>
        <v>275612.2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turn speed</vt:lpstr>
      <vt:lpstr>damage formula</vt:lpstr>
      <vt:lpstr>hit formula</vt:lpstr>
      <vt:lpstr>experience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Vitale</dc:creator>
  <cp:lastModifiedBy>Giorgio Vitale</cp:lastModifiedBy>
  <dcterms:created xsi:type="dcterms:W3CDTF">2021-12-28T17:22:35Z</dcterms:created>
  <dcterms:modified xsi:type="dcterms:W3CDTF">2021-12-29T23:58:02Z</dcterms:modified>
</cp:coreProperties>
</file>