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vidinc-my.sharepoint.com/personal/vitaly_kuznetsov_vitalik_net/Documents/Documents/Research/Investment Strategy/2021-10/"/>
    </mc:Choice>
  </mc:AlternateContent>
  <xr:revisionPtr revIDLastSave="0" documentId="8_{A06BFFD0-20B0-4DFF-B639-4173B08CCA23}" xr6:coauthVersionLast="47" xr6:coauthVersionMax="47" xr10:uidLastSave="{00000000-0000-0000-0000-000000000000}"/>
  <bookViews>
    <workbookView xWindow="-120" yWindow="-120" windowWidth="29040" windowHeight="16440" xr2:uid="{85BB8F84-C9D2-4A53-8D40-3B5232B0A841}"/>
  </bookViews>
  <sheets>
    <sheet name="Target Allocation" sheetId="1" r:id="rId1"/>
    <sheet name="Global Equities" sheetId="2" r:id="rId2"/>
    <sheet name="Global FI, Alts, and Reser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3" l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3" i="2"/>
  <c r="A24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7" i="2"/>
  <c r="B7" i="1"/>
  <c r="B8" i="2" s="1"/>
  <c r="D8" i="2" s="1"/>
  <c r="B8" i="1"/>
  <c r="B9" i="2" s="1"/>
  <c r="B9" i="1"/>
  <c r="B10" i="2" s="1"/>
  <c r="B10" i="1"/>
  <c r="B11" i="2" s="1"/>
  <c r="D11" i="2" s="1"/>
  <c r="B11" i="1"/>
  <c r="B12" i="2" s="1"/>
  <c r="B12" i="1"/>
  <c r="B13" i="2" s="1"/>
  <c r="B13" i="1"/>
  <c r="B14" i="2" s="1"/>
  <c r="B14" i="1"/>
  <c r="B15" i="2" s="1"/>
  <c r="B15" i="1"/>
  <c r="B16" i="2" s="1"/>
  <c r="B16" i="1"/>
  <c r="B17" i="2" s="1"/>
  <c r="B17" i="1"/>
  <c r="B18" i="2" s="1"/>
  <c r="D18" i="2" s="1"/>
  <c r="B18" i="1"/>
  <c r="B19" i="2" s="1"/>
  <c r="B19" i="1"/>
  <c r="B20" i="2" s="1"/>
  <c r="B20" i="1"/>
  <c r="B21" i="2" s="1"/>
  <c r="D21" i="2" s="1"/>
  <c r="B21" i="1"/>
  <c r="B22" i="2" s="1"/>
  <c r="B22" i="1"/>
  <c r="B23" i="2" s="1"/>
  <c r="B23" i="1"/>
  <c r="B24" i="2" s="1"/>
  <c r="D24" i="2" s="1"/>
  <c r="B6" i="1"/>
  <c r="B7" i="2" s="1"/>
  <c r="C4" i="1"/>
  <c r="C6" i="1" s="1"/>
  <c r="B5" i="3" s="1"/>
  <c r="G11" i="2" l="1"/>
  <c r="C9" i="3"/>
  <c r="G24" i="2"/>
  <c r="C22" i="3"/>
  <c r="G21" i="2"/>
  <c r="C19" i="3"/>
  <c r="G18" i="2"/>
  <c r="C16" i="3"/>
  <c r="G8" i="2"/>
  <c r="C6" i="3"/>
  <c r="C23" i="1"/>
  <c r="B22" i="3" s="1"/>
  <c r="C20" i="1"/>
  <c r="B19" i="3" s="1"/>
  <c r="C17" i="1"/>
  <c r="B16" i="3" s="1"/>
  <c r="C14" i="1"/>
  <c r="B13" i="3" s="1"/>
  <c r="C11" i="1"/>
  <c r="B10" i="3" s="1"/>
  <c r="C8" i="1"/>
  <c r="B7" i="3" s="1"/>
  <c r="C22" i="1"/>
  <c r="B21" i="3" s="1"/>
  <c r="C19" i="1"/>
  <c r="B18" i="3" s="1"/>
  <c r="C16" i="1"/>
  <c r="B15" i="3" s="1"/>
  <c r="C13" i="1"/>
  <c r="B12" i="3" s="1"/>
  <c r="C10" i="1"/>
  <c r="B9" i="3" s="1"/>
  <c r="C7" i="1"/>
  <c r="B6" i="3" s="1"/>
  <c r="C21" i="1"/>
  <c r="B20" i="3" s="1"/>
  <c r="C18" i="1"/>
  <c r="B17" i="3" s="1"/>
  <c r="C15" i="1"/>
  <c r="B14" i="3" s="1"/>
  <c r="C12" i="1"/>
  <c r="B11" i="3" s="1"/>
  <c r="C9" i="1"/>
  <c r="B8" i="3" s="1"/>
  <c r="C24" i="2"/>
  <c r="D22" i="3" s="1"/>
  <c r="C11" i="2"/>
  <c r="D17" i="2"/>
  <c r="C22" i="2"/>
  <c r="D20" i="3" s="1"/>
  <c r="C16" i="2"/>
  <c r="D14" i="3" s="1"/>
  <c r="C10" i="2"/>
  <c r="D8" i="3" s="1"/>
  <c r="D22" i="2"/>
  <c r="D16" i="2"/>
  <c r="D10" i="2"/>
  <c r="C17" i="2"/>
  <c r="D15" i="3" s="1"/>
  <c r="D23" i="2"/>
  <c r="C21" i="2"/>
  <c r="D19" i="3" s="1"/>
  <c r="C15" i="2"/>
  <c r="D13" i="3" s="1"/>
  <c r="C9" i="2"/>
  <c r="D7" i="3" s="1"/>
  <c r="D15" i="2"/>
  <c r="D9" i="2"/>
  <c r="C12" i="2"/>
  <c r="D10" i="3" s="1"/>
  <c r="D12" i="2"/>
  <c r="C23" i="2"/>
  <c r="D21" i="3" s="1"/>
  <c r="C20" i="2"/>
  <c r="D18" i="3" s="1"/>
  <c r="C14" i="2"/>
  <c r="D12" i="3" s="1"/>
  <c r="C8" i="2"/>
  <c r="D6" i="3" s="1"/>
  <c r="D20" i="2"/>
  <c r="D14" i="2"/>
  <c r="C18" i="2"/>
  <c r="D16" i="3" s="1"/>
  <c r="C7" i="2"/>
  <c r="D5" i="3" s="1"/>
  <c r="C19" i="2"/>
  <c r="D17" i="3" s="1"/>
  <c r="C13" i="2"/>
  <c r="D11" i="3" s="1"/>
  <c r="D7" i="2"/>
  <c r="D19" i="2"/>
  <c r="D13" i="2"/>
  <c r="G17" i="2" l="1"/>
  <c r="C15" i="3"/>
  <c r="G13" i="2"/>
  <c r="C11" i="3"/>
  <c r="G22" i="2"/>
  <c r="C20" i="3"/>
  <c r="G16" i="2"/>
  <c r="C14" i="3"/>
  <c r="G12" i="2"/>
  <c r="C10" i="3"/>
  <c r="G15" i="2"/>
  <c r="C13" i="3"/>
  <c r="G14" i="2"/>
  <c r="C12" i="3"/>
  <c r="G10" i="2"/>
  <c r="C8" i="3"/>
  <c r="F11" i="2"/>
  <c r="I11" i="2" s="1"/>
  <c r="L11" i="2" s="1"/>
  <c r="D9" i="3"/>
  <c r="G19" i="2"/>
  <c r="C17" i="3"/>
  <c r="G7" i="2"/>
  <c r="C5" i="3"/>
  <c r="G20" i="2"/>
  <c r="C18" i="3"/>
  <c r="G23" i="2"/>
  <c r="C21" i="3"/>
  <c r="G9" i="2"/>
  <c r="C7" i="3"/>
  <c r="F22" i="2"/>
  <c r="I22" i="2" s="1"/>
  <c r="L22" i="2" s="1"/>
  <c r="F9" i="2"/>
  <c r="I9" i="2" s="1"/>
  <c r="L9" i="2" s="1"/>
  <c r="F21" i="2"/>
  <c r="I21" i="2" s="1"/>
  <c r="L21" i="2" s="1"/>
  <c r="F10" i="2"/>
  <c r="F13" i="2"/>
  <c r="I13" i="2" s="1"/>
  <c r="L13" i="2" s="1"/>
  <c r="F12" i="2"/>
  <c r="I12" i="2" s="1"/>
  <c r="L12" i="2" s="1"/>
  <c r="F16" i="2"/>
  <c r="I16" i="2" s="1"/>
  <c r="L16" i="2" s="1"/>
  <c r="K14" i="2"/>
  <c r="K8" i="2"/>
  <c r="K12" i="2"/>
  <c r="K21" i="2"/>
  <c r="K11" i="2"/>
  <c r="K7" i="2"/>
  <c r="K15" i="2"/>
  <c r="K20" i="2"/>
  <c r="F15" i="2"/>
  <c r="K10" i="2"/>
  <c r="K13" i="2"/>
  <c r="K18" i="2"/>
  <c r="F14" i="2"/>
  <c r="I14" i="2" s="1"/>
  <c r="L14" i="2" s="1"/>
  <c r="K16" i="2"/>
  <c r="K19" i="2"/>
  <c r="K23" i="2"/>
  <c r="K9" i="2"/>
  <c r="K17" i="2"/>
  <c r="K22" i="2"/>
  <c r="K24" i="2"/>
  <c r="F24" i="2"/>
  <c r="I24" i="2" s="1"/>
  <c r="L24" i="2" s="1"/>
  <c r="F7" i="2"/>
  <c r="I7" i="2" s="1"/>
  <c r="L7" i="2" s="1"/>
  <c r="F23" i="2"/>
  <c r="I23" i="2" s="1"/>
  <c r="L23" i="2" s="1"/>
  <c r="F20" i="2"/>
  <c r="I20" i="2" s="1"/>
  <c r="L20" i="2" s="1"/>
  <c r="F19" i="2"/>
  <c r="I19" i="2" s="1"/>
  <c r="L19" i="2" s="1"/>
  <c r="F8" i="2"/>
  <c r="I8" i="2" s="1"/>
  <c r="L8" i="2" s="1"/>
  <c r="F18" i="2"/>
  <c r="I18" i="2" s="1"/>
  <c r="L18" i="2" s="1"/>
  <c r="F17" i="2"/>
  <c r="I17" i="2" s="1"/>
  <c r="L17" i="2" s="1"/>
  <c r="I10" i="2" l="1"/>
  <c r="L10" i="2" s="1"/>
  <c r="I15" i="2"/>
  <c r="L15" i="2" s="1"/>
</calcChain>
</file>

<file path=xl/sharedStrings.xml><?xml version="1.0" encoding="utf-8"?>
<sst xmlns="http://schemas.openxmlformats.org/spreadsheetml/2006/main" count="28" uniqueCount="17">
  <si>
    <t>Global Equities</t>
  </si>
  <si>
    <t>Beg. Allocation</t>
  </si>
  <si>
    <t>End. Allocation</t>
  </si>
  <si>
    <t>Horizon</t>
  </si>
  <si>
    <t>Year</t>
  </si>
  <si>
    <t>Net Exposure</t>
  </si>
  <si>
    <t>Gross Exposure</t>
  </si>
  <si>
    <t>Long</t>
  </si>
  <si>
    <t>Short</t>
  </si>
  <si>
    <t>Min</t>
  </si>
  <si>
    <t>Max</t>
  </si>
  <si>
    <t>Min Multiplier:</t>
  </si>
  <si>
    <t>Max Multiplier:</t>
  </si>
  <si>
    <t>Target</t>
  </si>
  <si>
    <t>Global Equities Exposure</t>
  </si>
  <si>
    <t>Global Fixed Income,  Alternatives, and Reserve Exposure</t>
  </si>
  <si>
    <t>Global Fixed Income, Alternatives, and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</si>
</sst>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9" fontId="0" fillId="2" borderId="0" xfId="0" applyNumberFormat="1" applyFill="1" applyAlignment="1">
      <alignment horizontal="right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14" fontId="0" fillId="2" borderId="0" xfId="0" applyNumberFormat="1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0" fontId="0" fillId="2" borderId="1" xfId="0" applyFill="1" applyBorder="1"/>
    <xf numFmtId="0" fontId="0" fillId="2" borderId="0" xfId="0" applyFill="1" applyBorder="1" applyAlignment="1">
      <alignment horizontal="right" indent="1"/>
    </xf>
    <xf numFmtId="9" fontId="0" fillId="2" borderId="0" xfId="0" applyNumberFormat="1" applyFill="1" applyBorder="1"/>
    <xf numFmtId="0" fontId="0" fillId="2" borderId="1" xfId="0" applyFill="1" applyBorder="1" applyAlignment="1">
      <alignment horizontal="right" indent="1"/>
    </xf>
    <xf numFmtId="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/>
    <xf numFmtId="10" fontId="0" fillId="2" borderId="1" xfId="0" applyNumberFormat="1" applyFill="1" applyBorder="1"/>
    <xf numFmtId="10" fontId="0" fillId="2" borderId="1" xfId="1" applyNumberFormat="1" applyFont="1" applyFill="1" applyBorder="1"/>
    <xf numFmtId="0" fontId="4" fillId="3" borderId="1" xfId="2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5" fillId="2" borderId="1" xfId="0" applyFont="1" applyFill="1" applyBorder="1"/>
    <xf numFmtId="0" fontId="4" fillId="4" borderId="1" xfId="2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084A-1B49-46A1-B257-B42879DCEDBB}">
  <sheetPr>
    <tabColor theme="0"/>
  </sheetPr>
  <dimension ref="A1:E24"/>
  <sheetViews>
    <sheetView tabSelected="1" workbookViewId="0"/>
  </sheetViews>
  <sheetFormatPr defaultColWidth="0" defaultRowHeight="15" zeroHeight="1" x14ac:dyDescent="0.25"/>
  <cols>
    <col min="1" max="1" width="23.7109375" customWidth="1"/>
    <col min="2" max="3" width="20.7109375" customWidth="1"/>
    <col min="4" max="4" width="9.140625" customWidth="1"/>
    <col min="5" max="5" width="0" hidden="1" customWidth="1"/>
    <col min="6" max="16384" width="9.140625" hidden="1"/>
  </cols>
  <sheetData>
    <row r="1" spans="1:4" s="1" customFormat="1" ht="75" x14ac:dyDescent="0.25">
      <c r="A1" s="22"/>
      <c r="B1" s="28" t="s">
        <v>0</v>
      </c>
      <c r="C1" s="31" t="s">
        <v>16</v>
      </c>
      <c r="D1" s="22"/>
    </row>
    <row r="2" spans="1:4" s="1" customFormat="1" x14ac:dyDescent="0.25">
      <c r="A2" s="2" t="s">
        <v>1</v>
      </c>
      <c r="B2" s="7">
        <v>0.9</v>
      </c>
      <c r="C2" s="7">
        <v>0.1</v>
      </c>
      <c r="D2" s="3"/>
    </row>
    <row r="3" spans="1:4" s="1" customFormat="1" x14ac:dyDescent="0.25">
      <c r="A3" s="2" t="s">
        <v>2</v>
      </c>
      <c r="B3" s="7">
        <v>0.6</v>
      </c>
      <c r="C3" s="7">
        <v>0.4</v>
      </c>
      <c r="D3" s="3"/>
    </row>
    <row r="4" spans="1:4" s="1" customFormat="1" x14ac:dyDescent="0.25">
      <c r="A4" s="23" t="s">
        <v>3</v>
      </c>
      <c r="B4" s="23">
        <v>17</v>
      </c>
      <c r="C4" s="23">
        <f>$B$4</f>
        <v>17</v>
      </c>
      <c r="D4" s="24"/>
    </row>
    <row r="5" spans="1:4" s="1" customFormat="1" x14ac:dyDescent="0.25">
      <c r="A5" s="2"/>
      <c r="B5" s="3"/>
      <c r="C5" s="3"/>
      <c r="D5" s="3"/>
    </row>
    <row r="6" spans="1:4" x14ac:dyDescent="0.25">
      <c r="A6" s="4">
        <v>44561</v>
      </c>
      <c r="B6" s="5">
        <f>B$2-(B$2-B$3)/B$4*(YEAR($A6)-YEAR($A$6))</f>
        <v>0.9</v>
      </c>
      <c r="C6" s="5">
        <f t="shared" ref="C6" si="0">C$2-(C$2-C$3)/C$4*(YEAR($A6)-YEAR($A$6))</f>
        <v>0.1</v>
      </c>
      <c r="D6" s="6"/>
    </row>
    <row r="7" spans="1:4" x14ac:dyDescent="0.25">
      <c r="A7" s="4">
        <v>44926</v>
      </c>
      <c r="B7" s="5">
        <f t="shared" ref="B7:C23" si="1">B$2-(B$2-B$3)/B$4*(YEAR($A7)-YEAR($A$6))</f>
        <v>0.88235294117647056</v>
      </c>
      <c r="C7" s="5">
        <f t="shared" si="1"/>
        <v>0.11764705882352942</v>
      </c>
      <c r="D7" s="6"/>
    </row>
    <row r="8" spans="1:4" x14ac:dyDescent="0.25">
      <c r="A8" s="4">
        <v>45291</v>
      </c>
      <c r="B8" s="5">
        <f t="shared" si="1"/>
        <v>0.86470588235294121</v>
      </c>
      <c r="C8" s="5">
        <f t="shared" si="1"/>
        <v>0.13529411764705884</v>
      </c>
      <c r="D8" s="6"/>
    </row>
    <row r="9" spans="1:4" x14ac:dyDescent="0.25">
      <c r="A9" s="4">
        <v>45657</v>
      </c>
      <c r="B9" s="5">
        <f t="shared" si="1"/>
        <v>0.84705882352941175</v>
      </c>
      <c r="C9" s="5">
        <f t="shared" si="1"/>
        <v>0.15294117647058825</v>
      </c>
      <c r="D9" s="6"/>
    </row>
    <row r="10" spans="1:4" x14ac:dyDescent="0.25">
      <c r="A10" s="4">
        <v>46022</v>
      </c>
      <c r="B10" s="5">
        <f t="shared" si="1"/>
        <v>0.8294117647058824</v>
      </c>
      <c r="C10" s="5">
        <f t="shared" si="1"/>
        <v>0.17058823529411765</v>
      </c>
      <c r="D10" s="6"/>
    </row>
    <row r="11" spans="1:4" x14ac:dyDescent="0.25">
      <c r="A11" s="4">
        <v>46387</v>
      </c>
      <c r="B11" s="5">
        <f t="shared" si="1"/>
        <v>0.81176470588235294</v>
      </c>
      <c r="C11" s="5">
        <f t="shared" si="1"/>
        <v>0.18823529411764708</v>
      </c>
      <c r="D11" s="6"/>
    </row>
    <row r="12" spans="1:4" x14ac:dyDescent="0.25">
      <c r="A12" s="4">
        <v>46752</v>
      </c>
      <c r="B12" s="5">
        <f t="shared" si="1"/>
        <v>0.79411764705882359</v>
      </c>
      <c r="C12" s="5">
        <f t="shared" si="1"/>
        <v>0.20588235294117649</v>
      </c>
      <c r="D12" s="6"/>
    </row>
    <row r="13" spans="1:4" x14ac:dyDescent="0.25">
      <c r="A13" s="4">
        <v>47118</v>
      </c>
      <c r="B13" s="5">
        <f t="shared" si="1"/>
        <v>0.77647058823529413</v>
      </c>
      <c r="C13" s="5">
        <f t="shared" si="1"/>
        <v>0.22352941176470592</v>
      </c>
      <c r="D13" s="6"/>
    </row>
    <row r="14" spans="1:4" x14ac:dyDescent="0.25">
      <c r="A14" s="4">
        <v>47483</v>
      </c>
      <c r="B14" s="5">
        <f t="shared" si="1"/>
        <v>0.75882352941176467</v>
      </c>
      <c r="C14" s="5">
        <f t="shared" si="1"/>
        <v>0.24117647058823533</v>
      </c>
      <c r="D14" s="6"/>
    </row>
    <row r="15" spans="1:4" x14ac:dyDescent="0.25">
      <c r="A15" s="4">
        <v>47848</v>
      </c>
      <c r="B15" s="5">
        <f t="shared" si="1"/>
        <v>0.74117647058823533</v>
      </c>
      <c r="C15" s="5">
        <f t="shared" si="1"/>
        <v>0.25882352941176473</v>
      </c>
      <c r="D15" s="6"/>
    </row>
    <row r="16" spans="1:4" x14ac:dyDescent="0.25">
      <c r="A16" s="4">
        <v>48213</v>
      </c>
      <c r="B16" s="5">
        <f t="shared" si="1"/>
        <v>0.72352941176470587</v>
      </c>
      <c r="C16" s="5">
        <f t="shared" si="1"/>
        <v>0.27647058823529413</v>
      </c>
      <c r="D16" s="6"/>
    </row>
    <row r="17" spans="1:4" x14ac:dyDescent="0.25">
      <c r="A17" s="4">
        <v>48579</v>
      </c>
      <c r="B17" s="5">
        <f t="shared" si="1"/>
        <v>0.70588235294117641</v>
      </c>
      <c r="C17" s="5">
        <f t="shared" si="1"/>
        <v>0.29411764705882359</v>
      </c>
      <c r="D17" s="6"/>
    </row>
    <row r="18" spans="1:4" x14ac:dyDescent="0.25">
      <c r="A18" s="4">
        <v>48944</v>
      </c>
      <c r="B18" s="5">
        <f t="shared" si="1"/>
        <v>0.68823529411764706</v>
      </c>
      <c r="C18" s="5">
        <f t="shared" si="1"/>
        <v>0.31176470588235294</v>
      </c>
      <c r="D18" s="6"/>
    </row>
    <row r="19" spans="1:4" x14ac:dyDescent="0.25">
      <c r="A19" s="4">
        <v>49309</v>
      </c>
      <c r="B19" s="5">
        <f t="shared" si="1"/>
        <v>0.6705882352941176</v>
      </c>
      <c r="C19" s="5">
        <f t="shared" si="1"/>
        <v>0.3294117647058824</v>
      </c>
      <c r="D19" s="6"/>
    </row>
    <row r="20" spans="1:4" x14ac:dyDescent="0.25">
      <c r="A20" s="4">
        <v>49674</v>
      </c>
      <c r="B20" s="5">
        <f t="shared" si="1"/>
        <v>0.65294117647058825</v>
      </c>
      <c r="C20" s="5">
        <f t="shared" si="1"/>
        <v>0.34705882352941181</v>
      </c>
      <c r="D20" s="6"/>
    </row>
    <row r="21" spans="1:4" x14ac:dyDescent="0.25">
      <c r="A21" s="4">
        <v>50040</v>
      </c>
      <c r="B21" s="5">
        <f t="shared" si="1"/>
        <v>0.63529411764705879</v>
      </c>
      <c r="C21" s="5">
        <f t="shared" si="1"/>
        <v>0.36470588235294121</v>
      </c>
      <c r="D21" s="6"/>
    </row>
    <row r="22" spans="1:4" x14ac:dyDescent="0.25">
      <c r="A22" s="13">
        <v>50405</v>
      </c>
      <c r="B22" s="14">
        <f t="shared" si="1"/>
        <v>0.61764705882352944</v>
      </c>
      <c r="C22" s="14">
        <f t="shared" si="1"/>
        <v>0.38235294117647067</v>
      </c>
      <c r="D22" s="12"/>
    </row>
    <row r="23" spans="1:4" x14ac:dyDescent="0.25">
      <c r="A23" s="25">
        <v>50770</v>
      </c>
      <c r="B23" s="26">
        <f t="shared" si="1"/>
        <v>0.6</v>
      </c>
      <c r="C23" s="26">
        <f t="shared" si="1"/>
        <v>0.4</v>
      </c>
      <c r="D23" s="16"/>
    </row>
    <row r="24" spans="1:4" x14ac:dyDescent="0.25">
      <c r="A24" s="12"/>
      <c r="B24" s="12"/>
      <c r="C24" s="12"/>
      <c r="D24" s="12"/>
    </row>
  </sheetData>
  <hyperlinks>
    <hyperlink ref="B1" location="'Global Equities'!A1" display="Global Equities" xr:uid="{A9A8A7DD-8257-4E8C-B7BD-C9E5F3B82983}"/>
    <hyperlink ref="C1" location="'Global FI, Alts, and Reserve'!A1" display="Global Fixed Income, Alternatives, and Reserve" xr:uid="{8C7C0C6C-DECF-416D-8C26-35223B11C03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EFCE-C49A-42AD-B031-9B6E2964B9DD}">
  <sheetPr>
    <tabColor theme="7" tint="0.59999389629810485"/>
  </sheetPr>
  <dimension ref="A1:M25"/>
  <sheetViews>
    <sheetView workbookViewId="0"/>
  </sheetViews>
  <sheetFormatPr defaultColWidth="0" defaultRowHeight="15" zeroHeight="1" x14ac:dyDescent="0.25"/>
  <cols>
    <col min="1" max="1" width="17.5703125" customWidth="1"/>
    <col min="2" max="12" width="13.7109375" customWidth="1"/>
    <col min="13" max="13" width="9.140625" customWidth="1"/>
    <col min="14" max="16384" width="9.140625" hidden="1"/>
  </cols>
  <sheetData>
    <row r="1" spans="1:13" s="16" customFormat="1" ht="18.75" x14ac:dyDescent="0.3">
      <c r="A1" s="30" t="s">
        <v>14</v>
      </c>
    </row>
    <row r="2" spans="1:13" x14ac:dyDescent="0.25">
      <c r="A2" s="17" t="s">
        <v>11</v>
      </c>
      <c r="B2" s="18">
        <v>0.65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5">
      <c r="A3" s="19" t="s">
        <v>12</v>
      </c>
      <c r="B3" s="20">
        <v>1.1000000000000001</v>
      </c>
      <c r="C3" s="16"/>
      <c r="D3" s="16"/>
      <c r="E3" s="16"/>
      <c r="F3" s="21"/>
      <c r="G3" s="21"/>
      <c r="H3" s="16"/>
      <c r="I3" s="16"/>
      <c r="J3" s="16"/>
      <c r="K3" s="16"/>
      <c r="L3" s="16"/>
      <c r="M3" s="16"/>
    </row>
    <row r="4" spans="1:13" x14ac:dyDescent="0.25">
      <c r="A4" s="9"/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</row>
    <row r="5" spans="1:13" x14ac:dyDescent="0.25">
      <c r="A5" s="10"/>
      <c r="B5" s="32" t="s">
        <v>5</v>
      </c>
      <c r="C5" s="32"/>
      <c r="D5" s="32"/>
      <c r="E5" s="11"/>
      <c r="F5" s="32" t="s">
        <v>7</v>
      </c>
      <c r="G5" s="32"/>
      <c r="H5" s="32" t="s">
        <v>8</v>
      </c>
      <c r="I5" s="32"/>
      <c r="J5" s="11"/>
      <c r="K5" s="32" t="s">
        <v>6</v>
      </c>
      <c r="L5" s="32"/>
      <c r="M5" s="6"/>
    </row>
    <row r="6" spans="1:13" x14ac:dyDescent="0.25">
      <c r="A6" s="10" t="s">
        <v>4</v>
      </c>
      <c r="B6" s="10" t="s">
        <v>13</v>
      </c>
      <c r="C6" s="10" t="s">
        <v>9</v>
      </c>
      <c r="D6" s="10" t="s">
        <v>10</v>
      </c>
      <c r="E6" s="11"/>
      <c r="F6" s="10" t="s">
        <v>9</v>
      </c>
      <c r="G6" s="10" t="s">
        <v>10</v>
      </c>
      <c r="H6" s="10" t="s">
        <v>9</v>
      </c>
      <c r="I6" s="10" t="s">
        <v>10</v>
      </c>
      <c r="J6" s="11"/>
      <c r="K6" s="10" t="s">
        <v>9</v>
      </c>
      <c r="L6" s="10" t="s">
        <v>10</v>
      </c>
      <c r="M6" s="6"/>
    </row>
    <row r="7" spans="1:13" x14ac:dyDescent="0.25">
      <c r="A7" s="13">
        <f>'Target Allocation'!A6</f>
        <v>44561</v>
      </c>
      <c r="B7" s="14">
        <f>'Target Allocation'!B6</f>
        <v>0.9</v>
      </c>
      <c r="C7" s="15">
        <f>B7*$B$2</f>
        <v>0.58500000000000008</v>
      </c>
      <c r="D7" s="15">
        <f>B7*$B$3</f>
        <v>0.9900000000000001</v>
      </c>
      <c r="E7" s="12"/>
      <c r="F7" s="14">
        <f>C7</f>
        <v>0.58500000000000008</v>
      </c>
      <c r="G7" s="14">
        <f>D7</f>
        <v>0.9900000000000001</v>
      </c>
      <c r="H7" s="12">
        <v>0</v>
      </c>
      <c r="I7" s="15">
        <f>(G7-F7)*-1</f>
        <v>-0.40500000000000003</v>
      </c>
      <c r="J7" s="12"/>
      <c r="K7" s="14">
        <f>C7</f>
        <v>0.58500000000000008</v>
      </c>
      <c r="L7" s="14">
        <f>SUM(G7, ABS(I7))</f>
        <v>1.395</v>
      </c>
      <c r="M7" s="6"/>
    </row>
    <row r="8" spans="1:13" x14ac:dyDescent="0.25">
      <c r="A8" s="13">
        <f>'Target Allocation'!A7</f>
        <v>44926</v>
      </c>
      <c r="B8" s="14">
        <f>'Target Allocation'!B7</f>
        <v>0.88235294117647056</v>
      </c>
      <c r="C8" s="15">
        <f t="shared" ref="C8:C24" si="0">B8*$B$2</f>
        <v>0.57352941176470584</v>
      </c>
      <c r="D8" s="15">
        <f t="shared" ref="D8:D24" si="1">B8*$B$3</f>
        <v>0.97058823529411775</v>
      </c>
      <c r="E8" s="12"/>
      <c r="F8" s="14">
        <f t="shared" ref="F8:F24" si="2">C8</f>
        <v>0.57352941176470584</v>
      </c>
      <c r="G8" s="14">
        <f t="shared" ref="G8:G24" si="3">D8</f>
        <v>0.97058823529411775</v>
      </c>
      <c r="H8" s="12">
        <v>0</v>
      </c>
      <c r="I8" s="15">
        <f t="shared" ref="I8:I24" si="4">(G8-F8)*-1</f>
        <v>-0.39705882352941191</v>
      </c>
      <c r="J8" s="12"/>
      <c r="K8" s="14">
        <f t="shared" ref="K8:K24" si="5">C8</f>
        <v>0.57352941176470584</v>
      </c>
      <c r="L8" s="14">
        <f t="shared" ref="L8:L24" si="6">SUM(G8, ABS(I8))</f>
        <v>1.3676470588235297</v>
      </c>
      <c r="M8" s="6"/>
    </row>
    <row r="9" spans="1:13" x14ac:dyDescent="0.25">
      <c r="A9" s="13">
        <f>'Target Allocation'!A8</f>
        <v>45291</v>
      </c>
      <c r="B9" s="14">
        <f>'Target Allocation'!B8</f>
        <v>0.86470588235294121</v>
      </c>
      <c r="C9" s="15">
        <f t="shared" si="0"/>
        <v>0.56205882352941183</v>
      </c>
      <c r="D9" s="15">
        <f t="shared" si="1"/>
        <v>0.9511764705882354</v>
      </c>
      <c r="E9" s="12"/>
      <c r="F9" s="14">
        <f t="shared" si="2"/>
        <v>0.56205882352941183</v>
      </c>
      <c r="G9" s="14">
        <f t="shared" si="3"/>
        <v>0.9511764705882354</v>
      </c>
      <c r="H9" s="12">
        <v>0</v>
      </c>
      <c r="I9" s="15">
        <f t="shared" si="4"/>
        <v>-0.38911764705882357</v>
      </c>
      <c r="J9" s="12"/>
      <c r="K9" s="14">
        <f t="shared" si="5"/>
        <v>0.56205882352941183</v>
      </c>
      <c r="L9" s="14">
        <f t="shared" si="6"/>
        <v>1.3402941176470589</v>
      </c>
      <c r="M9" s="6"/>
    </row>
    <row r="10" spans="1:13" x14ac:dyDescent="0.25">
      <c r="A10" s="13">
        <f>'Target Allocation'!A9</f>
        <v>45657</v>
      </c>
      <c r="B10" s="14">
        <f>'Target Allocation'!B9</f>
        <v>0.84705882352941175</v>
      </c>
      <c r="C10" s="15">
        <f t="shared" si="0"/>
        <v>0.55058823529411771</v>
      </c>
      <c r="D10" s="15">
        <f t="shared" si="1"/>
        <v>0.93176470588235305</v>
      </c>
      <c r="E10" s="12"/>
      <c r="F10" s="14">
        <f t="shared" si="2"/>
        <v>0.55058823529411771</v>
      </c>
      <c r="G10" s="14">
        <f t="shared" si="3"/>
        <v>0.93176470588235305</v>
      </c>
      <c r="H10" s="12">
        <v>0</v>
      </c>
      <c r="I10" s="15">
        <f t="shared" si="4"/>
        <v>-0.38117647058823534</v>
      </c>
      <c r="J10" s="12"/>
      <c r="K10" s="14">
        <f t="shared" si="5"/>
        <v>0.55058823529411771</v>
      </c>
      <c r="L10" s="14">
        <f t="shared" si="6"/>
        <v>1.3129411764705883</v>
      </c>
      <c r="M10" s="6"/>
    </row>
    <row r="11" spans="1:13" x14ac:dyDescent="0.25">
      <c r="A11" s="13">
        <f>'Target Allocation'!A10</f>
        <v>46022</v>
      </c>
      <c r="B11" s="14">
        <f>'Target Allocation'!B10</f>
        <v>0.8294117647058824</v>
      </c>
      <c r="C11" s="15">
        <f t="shared" si="0"/>
        <v>0.53911764705882359</v>
      </c>
      <c r="D11" s="15">
        <f t="shared" si="1"/>
        <v>0.9123529411764707</v>
      </c>
      <c r="E11" s="12"/>
      <c r="F11" s="14">
        <f t="shared" si="2"/>
        <v>0.53911764705882359</v>
      </c>
      <c r="G11" s="14">
        <f t="shared" si="3"/>
        <v>0.9123529411764707</v>
      </c>
      <c r="H11" s="12">
        <v>0</v>
      </c>
      <c r="I11" s="15">
        <f t="shared" si="4"/>
        <v>-0.37323529411764711</v>
      </c>
      <c r="J11" s="12"/>
      <c r="K11" s="14">
        <f t="shared" si="5"/>
        <v>0.53911764705882359</v>
      </c>
      <c r="L11" s="14">
        <f t="shared" si="6"/>
        <v>1.2855882352941177</v>
      </c>
      <c r="M11" s="6"/>
    </row>
    <row r="12" spans="1:13" x14ac:dyDescent="0.25">
      <c r="A12" s="13">
        <f>'Target Allocation'!A11</f>
        <v>46387</v>
      </c>
      <c r="B12" s="14">
        <f>'Target Allocation'!B11</f>
        <v>0.81176470588235294</v>
      </c>
      <c r="C12" s="15">
        <f t="shared" si="0"/>
        <v>0.52764705882352947</v>
      </c>
      <c r="D12" s="15">
        <f t="shared" si="1"/>
        <v>0.89294117647058835</v>
      </c>
      <c r="E12" s="12"/>
      <c r="F12" s="14">
        <f t="shared" si="2"/>
        <v>0.52764705882352947</v>
      </c>
      <c r="G12" s="14">
        <f t="shared" si="3"/>
        <v>0.89294117647058835</v>
      </c>
      <c r="H12" s="12">
        <v>0</v>
      </c>
      <c r="I12" s="15">
        <f t="shared" si="4"/>
        <v>-0.36529411764705888</v>
      </c>
      <c r="J12" s="12"/>
      <c r="K12" s="14">
        <f t="shared" si="5"/>
        <v>0.52764705882352947</v>
      </c>
      <c r="L12" s="14">
        <f t="shared" si="6"/>
        <v>1.2582352941176471</v>
      </c>
      <c r="M12" s="6"/>
    </row>
    <row r="13" spans="1:13" x14ac:dyDescent="0.25">
      <c r="A13" s="13">
        <f>'Target Allocation'!A12</f>
        <v>46752</v>
      </c>
      <c r="B13" s="14">
        <f>'Target Allocation'!B12</f>
        <v>0.79411764705882359</v>
      </c>
      <c r="C13" s="15">
        <f t="shared" si="0"/>
        <v>0.51617647058823535</v>
      </c>
      <c r="D13" s="15">
        <f t="shared" si="1"/>
        <v>0.873529411764706</v>
      </c>
      <c r="E13" s="12"/>
      <c r="F13" s="14">
        <f t="shared" si="2"/>
        <v>0.51617647058823535</v>
      </c>
      <c r="G13" s="14">
        <f t="shared" si="3"/>
        <v>0.873529411764706</v>
      </c>
      <c r="H13" s="12">
        <v>0</v>
      </c>
      <c r="I13" s="15">
        <f t="shared" si="4"/>
        <v>-0.35735294117647065</v>
      </c>
      <c r="J13" s="12"/>
      <c r="K13" s="14">
        <f t="shared" si="5"/>
        <v>0.51617647058823535</v>
      </c>
      <c r="L13" s="14">
        <f t="shared" si="6"/>
        <v>1.2308823529411765</v>
      </c>
      <c r="M13" s="6"/>
    </row>
    <row r="14" spans="1:13" x14ac:dyDescent="0.25">
      <c r="A14" s="13">
        <f>'Target Allocation'!A13</f>
        <v>47118</v>
      </c>
      <c r="B14" s="14">
        <f>'Target Allocation'!B13</f>
        <v>0.77647058823529413</v>
      </c>
      <c r="C14" s="15">
        <f t="shared" si="0"/>
        <v>0.50470588235294123</v>
      </c>
      <c r="D14" s="15">
        <f t="shared" si="1"/>
        <v>0.85411764705882365</v>
      </c>
      <c r="E14" s="12"/>
      <c r="F14" s="14">
        <f t="shared" si="2"/>
        <v>0.50470588235294123</v>
      </c>
      <c r="G14" s="14">
        <f t="shared" si="3"/>
        <v>0.85411764705882365</v>
      </c>
      <c r="H14" s="12">
        <v>0</v>
      </c>
      <c r="I14" s="15">
        <f t="shared" si="4"/>
        <v>-0.34941176470588242</v>
      </c>
      <c r="J14" s="12"/>
      <c r="K14" s="14">
        <f t="shared" si="5"/>
        <v>0.50470588235294123</v>
      </c>
      <c r="L14" s="14">
        <f t="shared" si="6"/>
        <v>1.203529411764706</v>
      </c>
      <c r="M14" s="6"/>
    </row>
    <row r="15" spans="1:13" x14ac:dyDescent="0.25">
      <c r="A15" s="13">
        <f>'Target Allocation'!A14</f>
        <v>47483</v>
      </c>
      <c r="B15" s="14">
        <f>'Target Allocation'!B14</f>
        <v>0.75882352941176467</v>
      </c>
      <c r="C15" s="15">
        <f t="shared" si="0"/>
        <v>0.49323529411764705</v>
      </c>
      <c r="D15" s="15">
        <f t="shared" si="1"/>
        <v>0.83470588235294119</v>
      </c>
      <c r="E15" s="12"/>
      <c r="F15" s="14">
        <f t="shared" si="2"/>
        <v>0.49323529411764705</v>
      </c>
      <c r="G15" s="14">
        <f t="shared" si="3"/>
        <v>0.83470588235294119</v>
      </c>
      <c r="H15" s="12">
        <v>0</v>
      </c>
      <c r="I15" s="15">
        <f t="shared" si="4"/>
        <v>-0.34147058823529414</v>
      </c>
      <c r="J15" s="12"/>
      <c r="K15" s="14">
        <f t="shared" si="5"/>
        <v>0.49323529411764705</v>
      </c>
      <c r="L15" s="14">
        <f t="shared" si="6"/>
        <v>1.1761764705882354</v>
      </c>
      <c r="M15" s="6"/>
    </row>
    <row r="16" spans="1:13" x14ac:dyDescent="0.25">
      <c r="A16" s="13">
        <f>'Target Allocation'!A15</f>
        <v>47848</v>
      </c>
      <c r="B16" s="14">
        <f>'Target Allocation'!B15</f>
        <v>0.74117647058823533</v>
      </c>
      <c r="C16" s="15">
        <f t="shared" si="0"/>
        <v>0.48176470588235298</v>
      </c>
      <c r="D16" s="15">
        <f t="shared" si="1"/>
        <v>0.81529411764705895</v>
      </c>
      <c r="E16" s="12"/>
      <c r="F16" s="14">
        <f t="shared" si="2"/>
        <v>0.48176470588235298</v>
      </c>
      <c r="G16" s="14">
        <f t="shared" si="3"/>
        <v>0.81529411764705895</v>
      </c>
      <c r="H16" s="12">
        <v>0</v>
      </c>
      <c r="I16" s="15">
        <f t="shared" si="4"/>
        <v>-0.33352941176470596</v>
      </c>
      <c r="J16" s="12"/>
      <c r="K16" s="14">
        <f t="shared" si="5"/>
        <v>0.48176470588235298</v>
      </c>
      <c r="L16" s="14">
        <f t="shared" si="6"/>
        <v>1.1488235294117648</v>
      </c>
      <c r="M16" s="6"/>
    </row>
    <row r="17" spans="1:13" x14ac:dyDescent="0.25">
      <c r="A17" s="13">
        <f>'Target Allocation'!A16</f>
        <v>48213</v>
      </c>
      <c r="B17" s="14">
        <f>'Target Allocation'!B16</f>
        <v>0.72352941176470587</v>
      </c>
      <c r="C17" s="15">
        <f t="shared" si="0"/>
        <v>0.47029411764705881</v>
      </c>
      <c r="D17" s="15">
        <f t="shared" si="1"/>
        <v>0.79588235294117649</v>
      </c>
      <c r="E17" s="12"/>
      <c r="F17" s="14">
        <f t="shared" si="2"/>
        <v>0.47029411764705881</v>
      </c>
      <c r="G17" s="14">
        <f t="shared" si="3"/>
        <v>0.79588235294117649</v>
      </c>
      <c r="H17" s="12">
        <v>0</v>
      </c>
      <c r="I17" s="15">
        <f t="shared" si="4"/>
        <v>-0.32558823529411768</v>
      </c>
      <c r="J17" s="12"/>
      <c r="K17" s="14">
        <f t="shared" si="5"/>
        <v>0.47029411764705881</v>
      </c>
      <c r="L17" s="14">
        <f t="shared" si="6"/>
        <v>1.1214705882352942</v>
      </c>
      <c r="M17" s="6"/>
    </row>
    <row r="18" spans="1:13" x14ac:dyDescent="0.25">
      <c r="A18" s="13">
        <f>'Target Allocation'!A17</f>
        <v>48579</v>
      </c>
      <c r="B18" s="14">
        <f>'Target Allocation'!B17</f>
        <v>0.70588235294117641</v>
      </c>
      <c r="C18" s="15">
        <f t="shared" si="0"/>
        <v>0.45882352941176469</v>
      </c>
      <c r="D18" s="15">
        <f t="shared" si="1"/>
        <v>0.77647058823529413</v>
      </c>
      <c r="E18" s="12"/>
      <c r="F18" s="14">
        <f t="shared" si="2"/>
        <v>0.45882352941176469</v>
      </c>
      <c r="G18" s="14">
        <f t="shared" si="3"/>
        <v>0.77647058823529413</v>
      </c>
      <c r="H18" s="12">
        <v>0</v>
      </c>
      <c r="I18" s="15">
        <f t="shared" si="4"/>
        <v>-0.31764705882352945</v>
      </c>
      <c r="J18" s="12"/>
      <c r="K18" s="14">
        <f t="shared" si="5"/>
        <v>0.45882352941176469</v>
      </c>
      <c r="L18" s="14">
        <f t="shared" si="6"/>
        <v>1.0941176470588236</v>
      </c>
      <c r="M18" s="6"/>
    </row>
    <row r="19" spans="1:13" x14ac:dyDescent="0.25">
      <c r="A19" s="13">
        <f>'Target Allocation'!A18</f>
        <v>48944</v>
      </c>
      <c r="B19" s="14">
        <f>'Target Allocation'!B18</f>
        <v>0.68823529411764706</v>
      </c>
      <c r="C19" s="15">
        <f t="shared" si="0"/>
        <v>0.44735294117647062</v>
      </c>
      <c r="D19" s="15">
        <f t="shared" si="1"/>
        <v>0.75705882352941178</v>
      </c>
      <c r="E19" s="12"/>
      <c r="F19" s="14">
        <f t="shared" si="2"/>
        <v>0.44735294117647062</v>
      </c>
      <c r="G19" s="14">
        <f t="shared" si="3"/>
        <v>0.75705882352941178</v>
      </c>
      <c r="H19" s="12">
        <v>0</v>
      </c>
      <c r="I19" s="15">
        <f t="shared" si="4"/>
        <v>-0.30970588235294116</v>
      </c>
      <c r="J19" s="12"/>
      <c r="K19" s="14">
        <f t="shared" si="5"/>
        <v>0.44735294117647062</v>
      </c>
      <c r="L19" s="14">
        <f t="shared" si="6"/>
        <v>1.0667647058823531</v>
      </c>
      <c r="M19" s="6"/>
    </row>
    <row r="20" spans="1:13" x14ac:dyDescent="0.25">
      <c r="A20" s="13">
        <f>'Target Allocation'!A19</f>
        <v>49309</v>
      </c>
      <c r="B20" s="14">
        <f>'Target Allocation'!B19</f>
        <v>0.6705882352941176</v>
      </c>
      <c r="C20" s="15">
        <f t="shared" si="0"/>
        <v>0.43588235294117644</v>
      </c>
      <c r="D20" s="15">
        <f t="shared" si="1"/>
        <v>0.73764705882352943</v>
      </c>
      <c r="E20" s="12"/>
      <c r="F20" s="14">
        <f t="shared" si="2"/>
        <v>0.43588235294117644</v>
      </c>
      <c r="G20" s="14">
        <f t="shared" si="3"/>
        <v>0.73764705882352943</v>
      </c>
      <c r="H20" s="12">
        <v>0</v>
      </c>
      <c r="I20" s="15">
        <f t="shared" si="4"/>
        <v>-0.30176470588235299</v>
      </c>
      <c r="J20" s="12"/>
      <c r="K20" s="14">
        <f t="shared" si="5"/>
        <v>0.43588235294117644</v>
      </c>
      <c r="L20" s="14">
        <f t="shared" si="6"/>
        <v>1.0394117647058825</v>
      </c>
      <c r="M20" s="6"/>
    </row>
    <row r="21" spans="1:13" x14ac:dyDescent="0.25">
      <c r="A21" s="13">
        <f>'Target Allocation'!A20</f>
        <v>49674</v>
      </c>
      <c r="B21" s="14">
        <f>'Target Allocation'!B20</f>
        <v>0.65294117647058825</v>
      </c>
      <c r="C21" s="15">
        <f t="shared" si="0"/>
        <v>0.42441176470588238</v>
      </c>
      <c r="D21" s="15">
        <f t="shared" si="1"/>
        <v>0.71823529411764708</v>
      </c>
      <c r="E21" s="12"/>
      <c r="F21" s="14">
        <f t="shared" si="2"/>
        <v>0.42441176470588238</v>
      </c>
      <c r="G21" s="14">
        <f t="shared" si="3"/>
        <v>0.71823529411764708</v>
      </c>
      <c r="H21" s="12">
        <v>0</v>
      </c>
      <c r="I21" s="15">
        <f t="shared" si="4"/>
        <v>-0.29382352941176471</v>
      </c>
      <c r="J21" s="12"/>
      <c r="K21" s="14">
        <f t="shared" si="5"/>
        <v>0.42441176470588238</v>
      </c>
      <c r="L21" s="14">
        <f t="shared" si="6"/>
        <v>1.0120588235294119</v>
      </c>
      <c r="M21" s="6"/>
    </row>
    <row r="22" spans="1:13" x14ac:dyDescent="0.25">
      <c r="A22" s="13">
        <f>'Target Allocation'!A21</f>
        <v>50040</v>
      </c>
      <c r="B22" s="14">
        <f>'Target Allocation'!B21</f>
        <v>0.63529411764705879</v>
      </c>
      <c r="C22" s="15">
        <f t="shared" si="0"/>
        <v>0.4129411764705882</v>
      </c>
      <c r="D22" s="15">
        <f t="shared" si="1"/>
        <v>0.69882352941176473</v>
      </c>
      <c r="E22" s="12"/>
      <c r="F22" s="14">
        <f t="shared" si="2"/>
        <v>0.4129411764705882</v>
      </c>
      <c r="G22" s="14">
        <f t="shared" si="3"/>
        <v>0.69882352941176473</v>
      </c>
      <c r="H22" s="12">
        <v>0</v>
      </c>
      <c r="I22" s="15">
        <f t="shared" si="4"/>
        <v>-0.28588235294117653</v>
      </c>
      <c r="J22" s="12"/>
      <c r="K22" s="14">
        <f t="shared" si="5"/>
        <v>0.4129411764705882</v>
      </c>
      <c r="L22" s="14">
        <f t="shared" si="6"/>
        <v>0.98470588235294132</v>
      </c>
      <c r="M22" s="6"/>
    </row>
    <row r="23" spans="1:13" x14ac:dyDescent="0.25">
      <c r="A23" s="13">
        <f>'Target Allocation'!A22</f>
        <v>50405</v>
      </c>
      <c r="B23" s="14">
        <f>'Target Allocation'!B22</f>
        <v>0.61764705882352944</v>
      </c>
      <c r="C23" s="15">
        <f t="shared" si="0"/>
        <v>0.40147058823529413</v>
      </c>
      <c r="D23" s="15">
        <f t="shared" si="1"/>
        <v>0.67941176470588238</v>
      </c>
      <c r="E23" s="12"/>
      <c r="F23" s="14">
        <f t="shared" si="2"/>
        <v>0.40147058823529413</v>
      </c>
      <c r="G23" s="14">
        <f t="shared" si="3"/>
        <v>0.67941176470588238</v>
      </c>
      <c r="H23" s="12">
        <v>0</v>
      </c>
      <c r="I23" s="15">
        <f t="shared" si="4"/>
        <v>-0.27794117647058825</v>
      </c>
      <c r="J23" s="12"/>
      <c r="K23" s="14">
        <f t="shared" si="5"/>
        <v>0.40147058823529413</v>
      </c>
      <c r="L23" s="14">
        <f t="shared" si="6"/>
        <v>0.95735294117647063</v>
      </c>
      <c r="M23" s="6"/>
    </row>
    <row r="24" spans="1:13" x14ac:dyDescent="0.25">
      <c r="A24" s="25">
        <f>'Target Allocation'!A23</f>
        <v>50770</v>
      </c>
      <c r="B24" s="26">
        <f>'Target Allocation'!B23</f>
        <v>0.6</v>
      </c>
      <c r="C24" s="27">
        <f t="shared" si="0"/>
        <v>0.39</v>
      </c>
      <c r="D24" s="27">
        <f t="shared" si="1"/>
        <v>0.66</v>
      </c>
      <c r="E24" s="16"/>
      <c r="F24" s="26">
        <f t="shared" si="2"/>
        <v>0.39</v>
      </c>
      <c r="G24" s="26">
        <f t="shared" si="3"/>
        <v>0.66</v>
      </c>
      <c r="H24" s="16">
        <v>0</v>
      </c>
      <c r="I24" s="27">
        <f t="shared" si="4"/>
        <v>-0.27</v>
      </c>
      <c r="J24" s="16"/>
      <c r="K24" s="26">
        <f t="shared" si="5"/>
        <v>0.39</v>
      </c>
      <c r="L24" s="26">
        <f t="shared" si="6"/>
        <v>0.93</v>
      </c>
      <c r="M24" s="1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</sheetData>
  <mergeCells count="4">
    <mergeCell ref="F5:G5"/>
    <mergeCell ref="H5:I5"/>
    <mergeCell ref="B5:D5"/>
    <mergeCell ref="K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1EC2-E9D1-4AB8-ADA6-042C9D7FF645}">
  <sheetPr>
    <tabColor theme="8" tint="0.59999389629810485"/>
  </sheetPr>
  <dimension ref="A1:E23"/>
  <sheetViews>
    <sheetView workbookViewId="0"/>
  </sheetViews>
  <sheetFormatPr defaultColWidth="0" defaultRowHeight="15" customHeight="1" zeroHeight="1" x14ac:dyDescent="0.25"/>
  <cols>
    <col min="1" max="1" width="17.5703125" customWidth="1"/>
    <col min="2" max="4" width="14.7109375" customWidth="1"/>
    <col min="5" max="5" width="9.140625" customWidth="1"/>
    <col min="6" max="16384" width="9.140625" hidden="1"/>
  </cols>
  <sheetData>
    <row r="1" spans="1:5" ht="18.75" x14ac:dyDescent="0.3">
      <c r="A1" s="30" t="s">
        <v>15</v>
      </c>
      <c r="B1" s="30"/>
      <c r="C1" s="30"/>
      <c r="D1" s="30"/>
      <c r="E1" s="30"/>
    </row>
    <row r="2" spans="1:5" x14ac:dyDescent="0.25">
      <c r="A2" s="9"/>
      <c r="B2" s="6"/>
      <c r="C2" s="6"/>
      <c r="D2" s="6"/>
      <c r="E2" s="6"/>
    </row>
    <row r="3" spans="1:5" x14ac:dyDescent="0.25">
      <c r="A3" s="29"/>
      <c r="B3" s="33" t="s">
        <v>6</v>
      </c>
      <c r="C3" s="33"/>
      <c r="D3" s="33"/>
      <c r="E3" s="6"/>
    </row>
    <row r="4" spans="1:5" x14ac:dyDescent="0.25">
      <c r="A4" s="29" t="s">
        <v>4</v>
      </c>
      <c r="B4" s="29" t="s">
        <v>13</v>
      </c>
      <c r="C4" s="29" t="s">
        <v>9</v>
      </c>
      <c r="D4" s="29" t="s">
        <v>10</v>
      </c>
      <c r="E4" s="6"/>
    </row>
    <row r="5" spans="1:5" x14ac:dyDescent="0.25">
      <c r="A5" s="13">
        <f>'Target Allocation'!A6</f>
        <v>44561</v>
      </c>
      <c r="B5" s="14">
        <f>'Target Allocation'!C6</f>
        <v>0.1</v>
      </c>
      <c r="C5" s="15">
        <f>1-'Global Equities'!D7</f>
        <v>9.9999999999998979E-3</v>
      </c>
      <c r="D5" s="15">
        <f>1-'Global Equities'!C7</f>
        <v>0.41499999999999992</v>
      </c>
      <c r="E5" s="6"/>
    </row>
    <row r="6" spans="1:5" x14ac:dyDescent="0.25">
      <c r="A6" s="13">
        <f>'Target Allocation'!A7</f>
        <v>44926</v>
      </c>
      <c r="B6" s="14">
        <f>'Target Allocation'!C7</f>
        <v>0.11764705882352942</v>
      </c>
      <c r="C6" s="15">
        <f>1-'Global Equities'!D8</f>
        <v>2.9411764705882248E-2</v>
      </c>
      <c r="D6" s="15">
        <f>1-'Global Equities'!C8</f>
        <v>0.42647058823529416</v>
      </c>
      <c r="E6" s="6"/>
    </row>
    <row r="7" spans="1:5" x14ac:dyDescent="0.25">
      <c r="A7" s="13">
        <f>'Target Allocation'!A8</f>
        <v>45291</v>
      </c>
      <c r="B7" s="14">
        <f>'Target Allocation'!C8</f>
        <v>0.13529411764705884</v>
      </c>
      <c r="C7" s="15">
        <f>1-'Global Equities'!D9</f>
        <v>4.8823529411764599E-2</v>
      </c>
      <c r="D7" s="15">
        <f>1-'Global Equities'!C9</f>
        <v>0.43794117647058817</v>
      </c>
      <c r="E7" s="6"/>
    </row>
    <row r="8" spans="1:5" x14ac:dyDescent="0.25">
      <c r="A8" s="13">
        <f>'Target Allocation'!A9</f>
        <v>45657</v>
      </c>
      <c r="B8" s="14">
        <f>'Target Allocation'!C9</f>
        <v>0.15294117647058825</v>
      </c>
      <c r="C8" s="15">
        <f>1-'Global Equities'!D10</f>
        <v>6.823529411764695E-2</v>
      </c>
      <c r="D8" s="15">
        <f>1-'Global Equities'!C10</f>
        <v>0.44941176470588229</v>
      </c>
      <c r="E8" s="6"/>
    </row>
    <row r="9" spans="1:5" x14ac:dyDescent="0.25">
      <c r="A9" s="13">
        <f>'Target Allocation'!A10</f>
        <v>46022</v>
      </c>
      <c r="B9" s="14">
        <f>'Target Allocation'!C10</f>
        <v>0.17058823529411765</v>
      </c>
      <c r="C9" s="15">
        <f>1-'Global Equities'!D11</f>
        <v>8.76470588235293E-2</v>
      </c>
      <c r="D9" s="15">
        <f>1-'Global Equities'!C11</f>
        <v>0.46088235294117641</v>
      </c>
      <c r="E9" s="6"/>
    </row>
    <row r="10" spans="1:5" x14ac:dyDescent="0.25">
      <c r="A10" s="13">
        <f>'Target Allocation'!A11</f>
        <v>46387</v>
      </c>
      <c r="B10" s="14">
        <f>'Target Allocation'!C11</f>
        <v>0.18823529411764708</v>
      </c>
      <c r="C10" s="15">
        <f>1-'Global Equities'!D12</f>
        <v>0.10705882352941165</v>
      </c>
      <c r="D10" s="15">
        <f>1-'Global Equities'!C12</f>
        <v>0.47235294117647053</v>
      </c>
      <c r="E10" s="6"/>
    </row>
    <row r="11" spans="1:5" x14ac:dyDescent="0.25">
      <c r="A11" s="13">
        <f>'Target Allocation'!A12</f>
        <v>46752</v>
      </c>
      <c r="B11" s="14">
        <f>'Target Allocation'!C12</f>
        <v>0.20588235294117649</v>
      </c>
      <c r="C11" s="15">
        <f>1-'Global Equities'!D13</f>
        <v>0.126470588235294</v>
      </c>
      <c r="D11" s="15">
        <f>1-'Global Equities'!C13</f>
        <v>0.48382352941176465</v>
      </c>
      <c r="E11" s="6"/>
    </row>
    <row r="12" spans="1:5" x14ac:dyDescent="0.25">
      <c r="A12" s="13">
        <f>'Target Allocation'!A13</f>
        <v>47118</v>
      </c>
      <c r="B12" s="14">
        <f>'Target Allocation'!C13</f>
        <v>0.22352941176470592</v>
      </c>
      <c r="C12" s="15">
        <f>1-'Global Equities'!D14</f>
        <v>0.14588235294117635</v>
      </c>
      <c r="D12" s="15">
        <f>1-'Global Equities'!C14</f>
        <v>0.49529411764705877</v>
      </c>
      <c r="E12" s="6"/>
    </row>
    <row r="13" spans="1:5" x14ac:dyDescent="0.25">
      <c r="A13" s="13">
        <f>'Target Allocation'!A14</f>
        <v>47483</v>
      </c>
      <c r="B13" s="14">
        <f>'Target Allocation'!C14</f>
        <v>0.24117647058823533</v>
      </c>
      <c r="C13" s="15">
        <f>1-'Global Equities'!D15</f>
        <v>0.16529411764705881</v>
      </c>
      <c r="D13" s="15">
        <f>1-'Global Equities'!C15</f>
        <v>0.50676470588235301</v>
      </c>
      <c r="E13" s="6"/>
    </row>
    <row r="14" spans="1:5" x14ac:dyDescent="0.25">
      <c r="A14" s="13">
        <f>'Target Allocation'!A15</f>
        <v>47848</v>
      </c>
      <c r="B14" s="14">
        <f>'Target Allocation'!C15</f>
        <v>0.25882352941176473</v>
      </c>
      <c r="C14" s="15">
        <f>1-'Global Equities'!D16</f>
        <v>0.18470588235294105</v>
      </c>
      <c r="D14" s="15">
        <f>1-'Global Equities'!C16</f>
        <v>0.51823529411764702</v>
      </c>
      <c r="E14" s="6"/>
    </row>
    <row r="15" spans="1:5" x14ac:dyDescent="0.25">
      <c r="A15" s="13">
        <f>'Target Allocation'!A16</f>
        <v>48213</v>
      </c>
      <c r="B15" s="14">
        <f>'Target Allocation'!C16</f>
        <v>0.27647058823529413</v>
      </c>
      <c r="C15" s="15">
        <f>1-'Global Equities'!D17</f>
        <v>0.20411764705882351</v>
      </c>
      <c r="D15" s="15">
        <f>1-'Global Equities'!C17</f>
        <v>0.52970588235294125</v>
      </c>
      <c r="E15" s="6"/>
    </row>
    <row r="16" spans="1:5" x14ac:dyDescent="0.25">
      <c r="A16" s="13">
        <f>'Target Allocation'!A17</f>
        <v>48579</v>
      </c>
      <c r="B16" s="14">
        <f>'Target Allocation'!C17</f>
        <v>0.29411764705882359</v>
      </c>
      <c r="C16" s="15">
        <f>1-'Global Equities'!D18</f>
        <v>0.22352941176470587</v>
      </c>
      <c r="D16" s="15">
        <f>1-'Global Equities'!C18</f>
        <v>0.54117647058823537</v>
      </c>
      <c r="E16" s="6"/>
    </row>
    <row r="17" spans="1:5" x14ac:dyDescent="0.25">
      <c r="A17" s="13">
        <f>'Target Allocation'!A18</f>
        <v>48944</v>
      </c>
      <c r="B17" s="14">
        <f>'Target Allocation'!C18</f>
        <v>0.31176470588235294</v>
      </c>
      <c r="C17" s="15">
        <f>1-'Global Equities'!D19</f>
        <v>0.24294117647058822</v>
      </c>
      <c r="D17" s="15">
        <f>1-'Global Equities'!C19</f>
        <v>0.55264705882352938</v>
      </c>
      <c r="E17" s="6"/>
    </row>
    <row r="18" spans="1:5" x14ac:dyDescent="0.25">
      <c r="A18" s="13">
        <f>'Target Allocation'!A19</f>
        <v>49309</v>
      </c>
      <c r="B18" s="14">
        <f>'Target Allocation'!C19</f>
        <v>0.3294117647058824</v>
      </c>
      <c r="C18" s="15">
        <f>1-'Global Equities'!D20</f>
        <v>0.26235294117647057</v>
      </c>
      <c r="D18" s="15">
        <f>1-'Global Equities'!C20</f>
        <v>0.56411764705882361</v>
      </c>
      <c r="E18" s="6"/>
    </row>
    <row r="19" spans="1:5" x14ac:dyDescent="0.25">
      <c r="A19" s="13">
        <f>'Target Allocation'!A20</f>
        <v>49674</v>
      </c>
      <c r="B19" s="14">
        <f>'Target Allocation'!C20</f>
        <v>0.34705882352941181</v>
      </c>
      <c r="C19" s="15">
        <f>1-'Global Equities'!D21</f>
        <v>0.28176470588235292</v>
      </c>
      <c r="D19" s="15">
        <f>1-'Global Equities'!C21</f>
        <v>0.57558823529411762</v>
      </c>
      <c r="E19" s="6"/>
    </row>
    <row r="20" spans="1:5" x14ac:dyDescent="0.25">
      <c r="A20" s="13">
        <f>'Target Allocation'!A21</f>
        <v>50040</v>
      </c>
      <c r="B20" s="14">
        <f>'Target Allocation'!C21</f>
        <v>0.36470588235294121</v>
      </c>
      <c r="C20" s="15">
        <f>1-'Global Equities'!D22</f>
        <v>0.30117647058823527</v>
      </c>
      <c r="D20" s="15">
        <f>1-'Global Equities'!C22</f>
        <v>0.58705882352941186</v>
      </c>
      <c r="E20" s="6"/>
    </row>
    <row r="21" spans="1:5" x14ac:dyDescent="0.25">
      <c r="A21" s="13">
        <f>'Target Allocation'!A22</f>
        <v>50405</v>
      </c>
      <c r="B21" s="14">
        <f>'Target Allocation'!C22</f>
        <v>0.38235294117647067</v>
      </c>
      <c r="C21" s="15">
        <f>1-'Global Equities'!D23</f>
        <v>0.32058823529411762</v>
      </c>
      <c r="D21" s="15">
        <f>1-'Global Equities'!C23</f>
        <v>0.59852941176470587</v>
      </c>
      <c r="E21" s="6"/>
    </row>
    <row r="22" spans="1:5" x14ac:dyDescent="0.25">
      <c r="A22" s="25">
        <f>'Target Allocation'!A23</f>
        <v>50770</v>
      </c>
      <c r="B22" s="27">
        <f>'Target Allocation'!C23</f>
        <v>0.4</v>
      </c>
      <c r="C22" s="27">
        <f>1-'Global Equities'!D24</f>
        <v>0.33999999999999997</v>
      </c>
      <c r="D22" s="27">
        <f>1-'Global Equities'!C24</f>
        <v>0.61</v>
      </c>
      <c r="E22" s="16"/>
    </row>
    <row r="23" spans="1:5" x14ac:dyDescent="0.25">
      <c r="A23" s="6"/>
      <c r="B23" s="6"/>
      <c r="C23" s="6"/>
      <c r="D23" s="6"/>
      <c r="E23" s="6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Allocation</vt:lpstr>
      <vt:lpstr>Global Equities</vt:lpstr>
      <vt:lpstr>Global FI, Alts, and 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vitalik</dc:creator>
  <cp:lastModifiedBy>Vitaly Kuznetsov</cp:lastModifiedBy>
  <dcterms:created xsi:type="dcterms:W3CDTF">2021-04-18T14:20:03Z</dcterms:created>
  <dcterms:modified xsi:type="dcterms:W3CDTF">2021-10-28T17:14:15Z</dcterms:modified>
</cp:coreProperties>
</file>