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ANTHI\Desktop\Employees Excel sheets\April excel 2018\"/>
    </mc:Choice>
  </mc:AlternateContent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9" i="1" l="1"/>
  <c r="F41" i="1" s="1"/>
  <c r="G41" i="1" s="1"/>
  <c r="F34" i="1"/>
  <c r="F40" i="1" l="1"/>
  <c r="G40" i="1" s="1"/>
  <c r="F37" i="1"/>
  <c r="F39" i="1" s="1"/>
  <c r="F43" i="1" s="1"/>
  <c r="F36" i="1"/>
  <c r="F38" i="1" s="1"/>
  <c r="F42" i="1" s="1"/>
  <c r="F35" i="1"/>
</calcChain>
</file>

<file path=xl/comments1.xml><?xml version="1.0" encoding="utf-8"?>
<comments xmlns="http://schemas.openxmlformats.org/spreadsheetml/2006/main">
  <authors>
    <author>JAY</author>
  </authors>
  <commentList>
    <comment ref="C47" authorId="0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build done but amt deducted 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</commentList>
</comments>
</file>

<file path=xl/sharedStrings.xml><?xml version="1.0" encoding="utf-8"?>
<sst xmlns="http://schemas.openxmlformats.org/spreadsheetml/2006/main" count="143" uniqueCount="87">
  <si>
    <t>Build</t>
  </si>
  <si>
    <t>21,WARD CRES</t>
  </si>
  <si>
    <t>WT2</t>
  </si>
  <si>
    <t>JASMEET NCR</t>
  </si>
  <si>
    <t>53 RUTHERFORD RD MAREWA NAPIER</t>
  </si>
  <si>
    <t>3hrs</t>
  </si>
  <si>
    <t>58 RUTHERFORD RD MAREWA NAPIER</t>
  </si>
  <si>
    <t>4hrs</t>
  </si>
  <si>
    <t>Build &amp; Connect</t>
  </si>
  <si>
    <t>401,CORN WALL RD</t>
  </si>
  <si>
    <t>WT4</t>
  </si>
  <si>
    <t>46,HOLDEN ST</t>
  </si>
  <si>
    <t>2A,TANNER ST</t>
  </si>
  <si>
    <t>836,HUIA ST</t>
  </si>
  <si>
    <t>26,HIKANUI DR</t>
  </si>
  <si>
    <t>2/103,MURDOCH RD</t>
  </si>
  <si>
    <t>WT5</t>
  </si>
  <si>
    <t>139,HAROLD HOLT  AVE</t>
  </si>
  <si>
    <t>3/412,WHITE HEAD RD</t>
  </si>
  <si>
    <t>5,TRIPOLI ST</t>
  </si>
  <si>
    <t>623 FEDERICK ST</t>
  </si>
  <si>
    <t>5,BROOKVALE RD</t>
  </si>
  <si>
    <t>1000,LANE ST</t>
  </si>
  <si>
    <t>25,MORRIS SPENCE AVE</t>
  </si>
  <si>
    <t>OSB</t>
  </si>
  <si>
    <t>17,MC GRATH ST</t>
  </si>
  <si>
    <t>26B ASHRIDGE RD</t>
  </si>
  <si>
    <t>31A MURPHY RD</t>
  </si>
  <si>
    <t>WT3</t>
  </si>
  <si>
    <t>11 GILMOUR PL TARADALE</t>
  </si>
  <si>
    <t xml:space="preserve">B401/14 WEST QY AHURIRI NAPIER </t>
  </si>
  <si>
    <t>50 ALEXANDER AVE ONEKAWA</t>
  </si>
  <si>
    <t>14 BLEDISLOE RD MARAENUI</t>
  </si>
  <si>
    <t>WT1</t>
  </si>
  <si>
    <t>21 THOMPSON RD BLUFF HILL</t>
  </si>
  <si>
    <t>8 WYCLIFFE ST ONEKAWA</t>
  </si>
  <si>
    <t>63 COVERDALE ST ONEKAWA</t>
  </si>
  <si>
    <t>6 RIDGEWAY TCE TARADALE</t>
  </si>
  <si>
    <t xml:space="preserve">37 MCLAREN CRE ONEKAWA </t>
  </si>
  <si>
    <t>S9</t>
  </si>
  <si>
    <t>21 ASPIRING DVE PORAITI</t>
  </si>
  <si>
    <t>LL Order</t>
  </si>
  <si>
    <t>25 SANDERS AVE MAREWA</t>
  </si>
  <si>
    <t>LL</t>
  </si>
  <si>
    <t>Connect</t>
  </si>
  <si>
    <t xml:space="preserve">4 RIMU PL TARADALE </t>
  </si>
  <si>
    <t>CONNECT</t>
  </si>
  <si>
    <t xml:space="preserve">5 HYDERABAD RD MAREWA </t>
  </si>
  <si>
    <t>42 OLDHAM AVE ONEKAWA</t>
  </si>
  <si>
    <t>Date</t>
  </si>
  <si>
    <t>SO</t>
  </si>
  <si>
    <t>JOB TYPE</t>
  </si>
  <si>
    <t>ADDRESS</t>
  </si>
  <si>
    <t>Amount</t>
  </si>
  <si>
    <t>Notes</t>
  </si>
  <si>
    <t>Work Type</t>
  </si>
  <si>
    <t>pending</t>
  </si>
  <si>
    <t>paid only build</t>
  </si>
  <si>
    <t>from ganga's clip</t>
  </si>
  <si>
    <t>not listed</t>
  </si>
  <si>
    <t>total amount</t>
  </si>
  <si>
    <t>Invoice No</t>
  </si>
  <si>
    <t>Job ID</t>
  </si>
  <si>
    <t>Req ID</t>
  </si>
  <si>
    <t>Technician</t>
  </si>
  <si>
    <t>Skill Code</t>
  </si>
  <si>
    <t>Approved Date</t>
  </si>
  <si>
    <t>Completed Date</t>
  </si>
  <si>
    <t>Payment Code</t>
  </si>
  <si>
    <t>Variation Ref No</t>
  </si>
  <si>
    <t>Quantity</t>
  </si>
  <si>
    <t>Cost</t>
  </si>
  <si>
    <t>Invoice Value</t>
  </si>
  <si>
    <t>NGA_PS_14442018_78</t>
  </si>
  <si>
    <t>Prasannakumar Bayri</t>
  </si>
  <si>
    <t>P-NGA-BUILD ABF</t>
  </si>
  <si>
    <t>ZNGA561B</t>
  </si>
  <si>
    <t>NGA_PS_14442018_80</t>
  </si>
  <si>
    <t>P-NGA-CONNCT SDU</t>
  </si>
  <si>
    <t>X392N</t>
  </si>
  <si>
    <t>negative payments</t>
  </si>
  <si>
    <t>prasanna hours</t>
  </si>
  <si>
    <t>sai hours</t>
  </si>
  <si>
    <t>prasanna NCR amount (55%) of 131.25</t>
  </si>
  <si>
    <t>Sai NCR amount(55%) of 131.25</t>
  </si>
  <si>
    <t>total hours of prasanna</t>
  </si>
  <si>
    <t>total hours of 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</si>
</sst>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d/m/yy"/>
    <numFmt numFmtId="166" formatCode="&quot;$&quot;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5" fillId="4" borderId="1" xfId="1" applyNumberFormat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4" fillId="4" borderId="1" xfId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/>
    <xf numFmtId="1" fontId="8" fillId="0" borderId="3" xfId="0" applyNumberFormat="1" applyFont="1" applyBorder="1" applyAlignment="1"/>
    <xf numFmtId="0" fontId="9" fillId="6" borderId="3" xfId="0" applyFont="1" applyFill="1" applyBorder="1" applyAlignment="1"/>
    <xf numFmtId="15" fontId="8" fillId="0" borderId="3" xfId="0" applyNumberFormat="1" applyFont="1" applyBorder="1" applyAlignment="1"/>
    <xf numFmtId="2" fontId="8" fillId="0" borderId="3" xfId="0" applyNumberFormat="1" applyFont="1" applyBorder="1" applyAlignment="1"/>
    <xf numFmtId="166" fontId="8" fillId="0" borderId="3" xfId="0" applyNumberFormat="1" applyFont="1" applyBorder="1" applyAlignment="1"/>
    <xf numFmtId="0" fontId="8" fillId="0" borderId="3" xfId="0" applyFont="1" applyBorder="1" applyAlignment="1">
      <alignment wrapText="1"/>
    </xf>
    <xf numFmtId="1" fontId="8" fillId="0" borderId="3" xfId="0" applyNumberFormat="1" applyFont="1" applyBorder="1" applyAlignment="1">
      <alignment wrapText="1"/>
    </xf>
    <xf numFmtId="0" fontId="8" fillId="6" borderId="3" xfId="0" applyFont="1" applyFill="1" applyBorder="1" applyAlignment="1">
      <alignment wrapText="1"/>
    </xf>
    <xf numFmtId="15" fontId="8" fillId="0" borderId="3" xfId="0" applyNumberFormat="1" applyFont="1" applyBorder="1" applyAlignment="1">
      <alignment wrapText="1"/>
    </xf>
    <xf numFmtId="2" fontId="8" fillId="0" borderId="3" xfId="0" applyNumberFormat="1" applyFont="1" applyBorder="1" applyAlignment="1">
      <alignment wrapText="1"/>
    </xf>
    <xf numFmtId="166" fontId="8" fillId="0" borderId="3" xfId="0" applyNumberFormat="1" applyFont="1" applyBorder="1" applyAlignment="1">
      <alignment wrapText="1"/>
    </xf>
    <xf numFmtId="0" fontId="0" fillId="0" borderId="0" xfId="0" applyFill="1"/>
    <xf numFmtId="0" fontId="12" fillId="3" borderId="1" xfId="1" applyFont="1" applyFill="1" applyBorder="1" applyAlignment="1">
      <alignment horizontal="center"/>
    </xf>
    <xf numFmtId="9" fontId="12" fillId="3" borderId="1" xfId="1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165" fontId="4" fillId="2" borderId="4" xfId="1" applyNumberFormat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Fill="1"/>
    <xf numFmtId="0" fontId="1" fillId="3" borderId="1" xfId="0" applyFont="1" applyFill="1" applyBorder="1"/>
    <xf numFmtId="0" fontId="1" fillId="3" borderId="0" xfId="0" applyFont="1" applyFill="1" applyBorder="1"/>
    <xf numFmtId="0" fontId="1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abSelected="1" zoomScaleNormal="100" workbookViewId="0">
      <selection activeCell="B10" sqref="B10"/>
    </sheetView>
  </sheetViews>
  <sheetFormatPr defaultRowHeight="15" x14ac:dyDescent="0.25"/>
  <cols>
    <col min="1" max="1" width="8.140625" bestFit="1" customWidth="1"/>
    <col min="3" max="4" width="18.85546875" customWidth="1"/>
    <col min="5" max="5" width="36.7109375" bestFit="1" customWidth="1"/>
    <col min="6" max="6" width="11.85546875" customWidth="1"/>
    <col min="7" max="7" width="15.42578125" customWidth="1"/>
    <col min="12" max="12" width="11.42578125" bestFit="1" customWidth="1"/>
  </cols>
  <sheetData>
    <row r="1" spans="1:14" x14ac:dyDescent="0.25">
      <c r="A1" s="1" t="s">
        <v>49</v>
      </c>
      <c r="B1" s="1" t="s">
        <v>50</v>
      </c>
      <c r="C1" s="1" t="s">
        <v>51</v>
      </c>
      <c r="D1" s="34" t="s">
        <v>55</v>
      </c>
      <c r="E1" s="1" t="s">
        <v>52</v>
      </c>
      <c r="F1" s="1" t="s">
        <v>53</v>
      </c>
      <c r="G1" s="1" t="s">
        <v>54</v>
      </c>
    </row>
    <row r="2" spans="1:14" x14ac:dyDescent="0.25">
      <c r="A2" s="6">
        <v>43071</v>
      </c>
      <c r="B2" s="7">
        <v>4020329</v>
      </c>
      <c r="C2" s="7" t="s">
        <v>0</v>
      </c>
      <c r="D2" s="35" t="s">
        <v>2</v>
      </c>
      <c r="E2" s="7" t="s">
        <v>1</v>
      </c>
      <c r="F2" s="8">
        <v>0</v>
      </c>
      <c r="G2" s="8" t="s">
        <v>59</v>
      </c>
    </row>
    <row r="3" spans="1:14" ht="15.75" thickBot="1" x14ac:dyDescent="0.3">
      <c r="A3" s="30">
        <v>43175</v>
      </c>
      <c r="B3" s="31">
        <v>6504970</v>
      </c>
      <c r="C3" s="31" t="s">
        <v>8</v>
      </c>
      <c r="D3" s="32" t="s">
        <v>10</v>
      </c>
      <c r="E3" s="31" t="s">
        <v>9</v>
      </c>
      <c r="F3" s="33">
        <v>626.70000000000005</v>
      </c>
      <c r="G3" s="33"/>
    </row>
    <row r="4" spans="1:14" ht="15.75" thickBot="1" x14ac:dyDescent="0.3">
      <c r="A4" s="3">
        <v>43178</v>
      </c>
      <c r="B4" s="5">
        <v>6400042</v>
      </c>
      <c r="C4" s="5" t="s">
        <v>8</v>
      </c>
      <c r="D4" s="11" t="s">
        <v>2</v>
      </c>
      <c r="E4" s="5" t="s">
        <v>11</v>
      </c>
      <c r="F4" s="2">
        <v>433.57</v>
      </c>
      <c r="G4" s="2"/>
    </row>
    <row r="5" spans="1:14" ht="15.75" thickBot="1" x14ac:dyDescent="0.3">
      <c r="A5" s="3">
        <v>43178</v>
      </c>
      <c r="B5" s="5">
        <v>6416366</v>
      </c>
      <c r="C5" s="5" t="s">
        <v>8</v>
      </c>
      <c r="D5" s="11" t="s">
        <v>10</v>
      </c>
      <c r="E5" s="5" t="s">
        <v>12</v>
      </c>
      <c r="F5" s="2">
        <v>626.70000000000005</v>
      </c>
      <c r="G5" s="2"/>
    </row>
    <row r="6" spans="1:14" ht="15.75" thickBot="1" x14ac:dyDescent="0.3">
      <c r="A6" s="3">
        <v>43178</v>
      </c>
      <c r="B6" s="5">
        <v>6541376</v>
      </c>
      <c r="C6" s="5" t="s">
        <v>8</v>
      </c>
      <c r="D6" s="11" t="s">
        <v>10</v>
      </c>
      <c r="E6" s="5" t="s">
        <v>13</v>
      </c>
      <c r="F6" s="2">
        <v>626.70000000000005</v>
      </c>
      <c r="G6" s="2"/>
    </row>
    <row r="7" spans="1:14" ht="15.75" thickBot="1" x14ac:dyDescent="0.3">
      <c r="A7" s="3">
        <v>43179</v>
      </c>
      <c r="B7" s="5">
        <v>6579654</v>
      </c>
      <c r="C7" s="5" t="s">
        <v>8</v>
      </c>
      <c r="D7" s="11" t="s">
        <v>2</v>
      </c>
      <c r="E7" s="5" t="s">
        <v>14</v>
      </c>
      <c r="F7" s="2">
        <v>433.57</v>
      </c>
      <c r="G7" s="2"/>
      <c r="H7" s="9">
        <v>43160</v>
      </c>
      <c r="I7" s="10">
        <v>5312286</v>
      </c>
      <c r="J7" s="10" t="s">
        <v>3</v>
      </c>
      <c r="K7" s="12" t="s">
        <v>5</v>
      </c>
      <c r="L7" s="10" t="s">
        <v>4</v>
      </c>
      <c r="M7" s="8">
        <v>56.25</v>
      </c>
      <c r="N7" s="8"/>
    </row>
    <row r="8" spans="1:14" ht="15.75" thickBot="1" x14ac:dyDescent="0.3">
      <c r="A8" s="3">
        <v>43179</v>
      </c>
      <c r="B8" s="5">
        <v>6059910</v>
      </c>
      <c r="C8" s="5" t="s">
        <v>8</v>
      </c>
      <c r="D8" s="11" t="s">
        <v>16</v>
      </c>
      <c r="E8" s="5" t="s">
        <v>15</v>
      </c>
      <c r="F8" s="2">
        <v>881.69</v>
      </c>
      <c r="G8" s="2"/>
      <c r="H8" s="9">
        <v>43160</v>
      </c>
      <c r="I8" s="10">
        <v>4946103</v>
      </c>
      <c r="J8" s="10" t="s">
        <v>3</v>
      </c>
      <c r="K8" s="12" t="s">
        <v>7</v>
      </c>
      <c r="L8" s="10" t="s">
        <v>6</v>
      </c>
      <c r="M8" s="8">
        <v>75</v>
      </c>
      <c r="N8" s="8"/>
    </row>
    <row r="9" spans="1:14" ht="15.75" thickBot="1" x14ac:dyDescent="0.3">
      <c r="A9" s="3">
        <v>43180</v>
      </c>
      <c r="B9" s="5">
        <v>6564295</v>
      </c>
      <c r="C9" s="5" t="s">
        <v>8</v>
      </c>
      <c r="D9" s="11" t="s">
        <v>10</v>
      </c>
      <c r="E9" s="5" t="s">
        <v>17</v>
      </c>
      <c r="F9" s="2">
        <v>626.70000000000005</v>
      </c>
      <c r="G9" s="2"/>
      <c r="M9" s="37">
        <f>SUM(M7:M8)</f>
        <v>131.25</v>
      </c>
    </row>
    <row r="10" spans="1:14" ht="15.75" thickBot="1" x14ac:dyDescent="0.3">
      <c r="A10" s="3">
        <v>43181</v>
      </c>
      <c r="B10" s="5">
        <v>6507440</v>
      </c>
      <c r="C10" s="5" t="s">
        <v>8</v>
      </c>
      <c r="D10" s="11" t="s">
        <v>2</v>
      </c>
      <c r="E10" s="5" t="s">
        <v>18</v>
      </c>
      <c r="F10" s="2">
        <v>307.79000000000002</v>
      </c>
      <c r="G10" s="2"/>
    </row>
    <row r="11" spans="1:14" ht="15.75" thickBot="1" x14ac:dyDescent="0.3">
      <c r="A11" s="3">
        <v>43181</v>
      </c>
      <c r="B11" s="5">
        <v>6295363</v>
      </c>
      <c r="C11" s="5" t="s">
        <v>8</v>
      </c>
      <c r="D11" s="11" t="s">
        <v>10</v>
      </c>
      <c r="E11" s="5" t="s">
        <v>19</v>
      </c>
      <c r="F11" s="2">
        <v>626.70000000000005</v>
      </c>
      <c r="G11" s="2"/>
    </row>
    <row r="12" spans="1:14" ht="15.75" thickBot="1" x14ac:dyDescent="0.3">
      <c r="A12" s="3">
        <v>43182</v>
      </c>
      <c r="B12" s="4">
        <v>6535362</v>
      </c>
      <c r="C12" s="5" t="s">
        <v>8</v>
      </c>
      <c r="D12" s="11" t="s">
        <v>2</v>
      </c>
      <c r="E12" s="5" t="s">
        <v>20</v>
      </c>
      <c r="F12" s="2">
        <v>433.57</v>
      </c>
      <c r="G12" s="2"/>
    </row>
    <row r="13" spans="1:14" ht="15.75" thickBot="1" x14ac:dyDescent="0.3">
      <c r="A13" s="3">
        <v>43183</v>
      </c>
      <c r="B13" s="5">
        <v>6480994</v>
      </c>
      <c r="C13" s="5" t="s">
        <v>8</v>
      </c>
      <c r="D13" s="11" t="s">
        <v>10</v>
      </c>
      <c r="E13" s="5" t="s">
        <v>21</v>
      </c>
      <c r="F13" s="2">
        <v>626.70000000000005</v>
      </c>
      <c r="G13" s="2"/>
    </row>
    <row r="14" spans="1:14" ht="15.75" thickBot="1" x14ac:dyDescent="0.3">
      <c r="A14" s="3">
        <v>43185</v>
      </c>
      <c r="B14" s="5">
        <v>6342545</v>
      </c>
      <c r="C14" s="5" t="s">
        <v>8</v>
      </c>
      <c r="D14" s="11" t="s">
        <v>10</v>
      </c>
      <c r="E14" s="5" t="s">
        <v>22</v>
      </c>
      <c r="F14" s="2">
        <v>626.70000000000005</v>
      </c>
      <c r="G14" s="2"/>
    </row>
    <row r="15" spans="1:14" ht="15.75" thickBot="1" x14ac:dyDescent="0.3">
      <c r="A15" s="3">
        <v>43185</v>
      </c>
      <c r="B15" s="5">
        <v>6647501</v>
      </c>
      <c r="C15" s="5" t="s">
        <v>8</v>
      </c>
      <c r="D15" s="11" t="s">
        <v>10</v>
      </c>
      <c r="E15" s="5" t="s">
        <v>23</v>
      </c>
      <c r="F15" s="2">
        <v>626.70000000000005</v>
      </c>
      <c r="G15" s="2"/>
    </row>
    <row r="16" spans="1:14" ht="15.75" thickBot="1" x14ac:dyDescent="0.3">
      <c r="A16" s="3">
        <v>43186</v>
      </c>
      <c r="B16" s="5">
        <v>4973143</v>
      </c>
      <c r="C16" s="5" t="s">
        <v>24</v>
      </c>
      <c r="D16" s="11" t="s">
        <v>24</v>
      </c>
      <c r="E16" s="5" t="s">
        <v>25</v>
      </c>
      <c r="F16" s="2">
        <v>0</v>
      </c>
      <c r="G16" s="2" t="s">
        <v>56</v>
      </c>
    </row>
    <row r="17" spans="1:7" ht="15.75" thickBot="1" x14ac:dyDescent="0.3">
      <c r="A17" s="3">
        <v>43187</v>
      </c>
      <c r="B17" s="5">
        <v>6685239</v>
      </c>
      <c r="C17" s="5" t="s">
        <v>8</v>
      </c>
      <c r="D17" s="11" t="s">
        <v>10</v>
      </c>
      <c r="E17" s="5" t="s">
        <v>26</v>
      </c>
      <c r="F17" s="2">
        <v>383.5</v>
      </c>
      <c r="G17" s="2" t="s">
        <v>57</v>
      </c>
    </row>
    <row r="18" spans="1:7" ht="15.75" thickBot="1" x14ac:dyDescent="0.3">
      <c r="A18" s="3">
        <v>43187</v>
      </c>
      <c r="B18" s="5">
        <v>6417247</v>
      </c>
      <c r="C18" s="5" t="s">
        <v>0</v>
      </c>
      <c r="D18" s="11" t="s">
        <v>10</v>
      </c>
      <c r="E18" s="5" t="s">
        <v>27</v>
      </c>
      <c r="F18" s="2">
        <v>383.5</v>
      </c>
      <c r="G18" s="2" t="s">
        <v>58</v>
      </c>
    </row>
    <row r="19" spans="1:7" ht="15.75" thickBot="1" x14ac:dyDescent="0.3">
      <c r="A19" s="3">
        <v>43188</v>
      </c>
      <c r="B19" s="5">
        <v>4973143</v>
      </c>
      <c r="C19" s="5" t="s">
        <v>8</v>
      </c>
      <c r="D19" s="11" t="s">
        <v>28</v>
      </c>
      <c r="E19" s="5" t="s">
        <v>25</v>
      </c>
      <c r="F19" s="2">
        <v>498.69</v>
      </c>
      <c r="G19" s="2"/>
    </row>
    <row r="20" spans="1:7" ht="15.75" thickBot="1" x14ac:dyDescent="0.3">
      <c r="A20" s="3">
        <v>43193</v>
      </c>
      <c r="B20" s="5">
        <v>6265091</v>
      </c>
      <c r="C20" s="5" t="s">
        <v>0</v>
      </c>
      <c r="D20" s="11" t="s">
        <v>10</v>
      </c>
      <c r="E20" s="5" t="s">
        <v>29</v>
      </c>
      <c r="F20" s="2">
        <v>383.5</v>
      </c>
      <c r="G20" s="2"/>
    </row>
    <row r="21" spans="1:7" ht="15.75" thickBot="1" x14ac:dyDescent="0.3">
      <c r="A21" s="3">
        <v>43193</v>
      </c>
      <c r="B21" s="5">
        <v>5434190</v>
      </c>
      <c r="C21" s="5" t="s">
        <v>0</v>
      </c>
      <c r="D21" s="11" t="s">
        <v>2</v>
      </c>
      <c r="E21" s="5" t="s">
        <v>30</v>
      </c>
      <c r="F21" s="2">
        <v>194.94</v>
      </c>
      <c r="G21" s="2"/>
    </row>
    <row r="22" spans="1:7" ht="15.75" thickBot="1" x14ac:dyDescent="0.3">
      <c r="A22" s="3">
        <v>43194</v>
      </c>
      <c r="B22" s="5">
        <v>6744561</v>
      </c>
      <c r="C22" s="5" t="s">
        <v>0</v>
      </c>
      <c r="D22" s="11" t="s">
        <v>10</v>
      </c>
      <c r="E22" s="5" t="s">
        <v>31</v>
      </c>
      <c r="F22" s="2">
        <v>383.5</v>
      </c>
      <c r="G22" s="2"/>
    </row>
    <row r="23" spans="1:7" ht="15.75" thickBot="1" x14ac:dyDescent="0.3">
      <c r="A23" s="3">
        <v>43194</v>
      </c>
      <c r="B23" s="5">
        <v>6766157</v>
      </c>
      <c r="C23" s="5" t="s">
        <v>8</v>
      </c>
      <c r="D23" s="11" t="s">
        <v>33</v>
      </c>
      <c r="E23" s="5" t="s">
        <v>32</v>
      </c>
      <c r="F23" s="2">
        <v>414.92</v>
      </c>
      <c r="G23" s="2"/>
    </row>
    <row r="24" spans="1:7" ht="15.75" thickBot="1" x14ac:dyDescent="0.3">
      <c r="A24" s="3">
        <v>43195</v>
      </c>
      <c r="B24" s="5">
        <v>6779006</v>
      </c>
      <c r="C24" s="5" t="s">
        <v>8</v>
      </c>
      <c r="D24" s="11" t="s">
        <v>28</v>
      </c>
      <c r="E24" s="5" t="s">
        <v>34</v>
      </c>
      <c r="F24" s="2">
        <v>498.69</v>
      </c>
      <c r="G24" s="2"/>
    </row>
    <row r="25" spans="1:7" ht="15.75" thickBot="1" x14ac:dyDescent="0.3">
      <c r="A25" s="3">
        <v>43199</v>
      </c>
      <c r="B25" s="5">
        <v>6849977</v>
      </c>
      <c r="C25" s="5" t="s">
        <v>8</v>
      </c>
      <c r="D25" s="11" t="s">
        <v>2</v>
      </c>
      <c r="E25" s="5" t="s">
        <v>35</v>
      </c>
      <c r="F25" s="2">
        <v>433.57</v>
      </c>
      <c r="G25" s="2"/>
    </row>
    <row r="26" spans="1:7" ht="15.75" thickBot="1" x14ac:dyDescent="0.3">
      <c r="A26" s="3">
        <v>43200</v>
      </c>
      <c r="B26" s="5">
        <v>6766799</v>
      </c>
      <c r="C26" s="5" t="s">
        <v>8</v>
      </c>
      <c r="D26" s="11" t="s">
        <v>10</v>
      </c>
      <c r="E26" s="5" t="s">
        <v>36</v>
      </c>
      <c r="F26" s="2">
        <v>626.70000000000005</v>
      </c>
      <c r="G26" s="2"/>
    </row>
    <row r="27" spans="1:7" ht="15.75" thickBot="1" x14ac:dyDescent="0.3">
      <c r="A27" s="3">
        <v>43202</v>
      </c>
      <c r="B27" s="5">
        <v>6865018</v>
      </c>
      <c r="C27" s="5" t="s">
        <v>8</v>
      </c>
      <c r="D27" s="11" t="s">
        <v>28</v>
      </c>
      <c r="E27" s="5" t="s">
        <v>37</v>
      </c>
      <c r="F27" s="2">
        <v>498.69</v>
      </c>
      <c r="G27" s="2"/>
    </row>
    <row r="28" spans="1:7" ht="15.75" thickBot="1" x14ac:dyDescent="0.3">
      <c r="A28" s="3">
        <v>43202</v>
      </c>
      <c r="B28" s="5">
        <v>6908995</v>
      </c>
      <c r="C28" s="5" t="s">
        <v>8</v>
      </c>
      <c r="D28" s="11" t="s">
        <v>28</v>
      </c>
      <c r="E28" s="5" t="s">
        <v>38</v>
      </c>
      <c r="F28" s="2">
        <v>0</v>
      </c>
      <c r="G28" s="2" t="s">
        <v>56</v>
      </c>
    </row>
    <row r="29" spans="1:7" ht="15.75" thickBot="1" x14ac:dyDescent="0.3">
      <c r="A29" s="3">
        <v>43203</v>
      </c>
      <c r="B29" s="5">
        <v>6933071</v>
      </c>
      <c r="C29" s="5" t="s">
        <v>39</v>
      </c>
      <c r="D29" s="11" t="s">
        <v>39</v>
      </c>
      <c r="E29" s="5" t="s">
        <v>40</v>
      </c>
      <c r="F29" s="2">
        <v>225.02</v>
      </c>
      <c r="G29" s="2"/>
    </row>
    <row r="30" spans="1:7" ht="15.75" thickBot="1" x14ac:dyDescent="0.3">
      <c r="A30" s="3">
        <v>43203</v>
      </c>
      <c r="B30" s="5">
        <v>6954499</v>
      </c>
      <c r="C30" s="5" t="s">
        <v>41</v>
      </c>
      <c r="D30" s="11" t="s">
        <v>43</v>
      </c>
      <c r="E30" s="5" t="s">
        <v>42</v>
      </c>
      <c r="F30" s="2">
        <v>22.61</v>
      </c>
      <c r="G30" s="2"/>
    </row>
    <row r="31" spans="1:7" ht="15.75" thickBot="1" x14ac:dyDescent="0.3">
      <c r="A31" s="3">
        <v>43204</v>
      </c>
      <c r="B31" s="5">
        <v>6934269</v>
      </c>
      <c r="C31" s="5" t="s">
        <v>44</v>
      </c>
      <c r="D31" s="11" t="s">
        <v>46</v>
      </c>
      <c r="E31" s="5" t="s">
        <v>45</v>
      </c>
      <c r="F31" s="2">
        <v>205.64</v>
      </c>
      <c r="G31" s="2"/>
    </row>
    <row r="32" spans="1:7" ht="15.75" thickBot="1" x14ac:dyDescent="0.3">
      <c r="A32" s="3">
        <v>43207</v>
      </c>
      <c r="B32" s="5">
        <v>7039387</v>
      </c>
      <c r="C32" s="5" t="s">
        <v>8</v>
      </c>
      <c r="D32" s="11" t="s">
        <v>28</v>
      </c>
      <c r="E32" s="5" t="s">
        <v>47</v>
      </c>
      <c r="F32" s="2">
        <v>0</v>
      </c>
      <c r="G32" s="8" t="s">
        <v>56</v>
      </c>
    </row>
    <row r="33" spans="1:12" x14ac:dyDescent="0.25">
      <c r="A33" s="3">
        <v>43207</v>
      </c>
      <c r="B33" s="5">
        <v>6924847</v>
      </c>
      <c r="C33" s="5" t="s">
        <v>8</v>
      </c>
      <c r="D33" s="5"/>
      <c r="E33" s="5" t="s">
        <v>48</v>
      </c>
      <c r="F33" s="2">
        <v>0</v>
      </c>
      <c r="G33" s="8" t="s">
        <v>56</v>
      </c>
    </row>
    <row r="34" spans="1:12" x14ac:dyDescent="0.25">
      <c r="E34" s="27" t="s">
        <v>60</v>
      </c>
      <c r="F34" s="1">
        <f>SUM(F2:F33)</f>
        <v>12657.260000000002</v>
      </c>
    </row>
    <row r="35" spans="1:12" x14ac:dyDescent="0.25">
      <c r="A35" s="26"/>
      <c r="B35" s="26"/>
      <c r="C35" s="26"/>
      <c r="D35" s="26"/>
      <c r="E35" s="28">
        <v>0.4</v>
      </c>
      <c r="F35" s="1">
        <f>F34*0.4</f>
        <v>5062.9040000000014</v>
      </c>
      <c r="G35" s="38"/>
      <c r="H35" s="26"/>
    </row>
    <row r="36" spans="1:12" x14ac:dyDescent="0.25">
      <c r="A36" s="26"/>
      <c r="B36" s="26"/>
      <c r="C36" s="26"/>
      <c r="D36" s="26"/>
      <c r="E36" s="28">
        <v>0.22</v>
      </c>
      <c r="F36" s="1">
        <f>F34*0.22</f>
        <v>2784.5972000000006</v>
      </c>
      <c r="G36" s="38"/>
      <c r="H36" s="26"/>
    </row>
    <row r="37" spans="1:12" x14ac:dyDescent="0.25">
      <c r="A37" s="26"/>
      <c r="B37" s="26"/>
      <c r="C37" s="26"/>
      <c r="D37" s="26"/>
      <c r="E37" s="29">
        <v>0.18</v>
      </c>
      <c r="F37" s="1">
        <f>F34*0.18</f>
        <v>2278.3068000000003</v>
      </c>
      <c r="G37" s="38"/>
      <c r="H37" s="26"/>
    </row>
    <row r="38" spans="1:12" x14ac:dyDescent="0.25">
      <c r="A38" s="26"/>
      <c r="B38" s="26"/>
      <c r="C38" s="26"/>
      <c r="D38" s="26"/>
      <c r="E38" s="29" t="s">
        <v>81</v>
      </c>
      <c r="F38" s="1">
        <f>F36/18.75</f>
        <v>148.5118506666667</v>
      </c>
      <c r="G38" s="38"/>
      <c r="H38" s="26"/>
    </row>
    <row r="39" spans="1:12" x14ac:dyDescent="0.25">
      <c r="A39" s="26"/>
      <c r="B39" s="26"/>
      <c r="C39" s="26"/>
      <c r="D39" s="26"/>
      <c r="E39" s="29" t="s">
        <v>82</v>
      </c>
      <c r="F39" s="1">
        <f>F37/18.75</f>
        <v>121.50969600000002</v>
      </c>
      <c r="G39" s="38"/>
      <c r="H39" s="26"/>
    </row>
    <row r="40" spans="1:12" x14ac:dyDescent="0.25">
      <c r="A40" s="26"/>
      <c r="B40" s="26"/>
      <c r="C40" s="26"/>
      <c r="D40" s="26"/>
      <c r="E40" s="29" t="s">
        <v>83</v>
      </c>
      <c r="F40" s="1">
        <f>M9*0.55</f>
        <v>72.1875</v>
      </c>
      <c r="G40" s="39">
        <f>F40/18.75</f>
        <v>3.85</v>
      </c>
      <c r="H40" s="26"/>
    </row>
    <row r="41" spans="1:12" x14ac:dyDescent="0.25">
      <c r="A41" s="26"/>
      <c r="B41" s="26"/>
      <c r="C41" s="26"/>
      <c r="D41" s="26"/>
      <c r="E41" s="29" t="s">
        <v>84</v>
      </c>
      <c r="F41" s="1">
        <f>M9*0.45</f>
        <v>59.0625</v>
      </c>
      <c r="G41" s="39">
        <f>F41/18.75</f>
        <v>3.15</v>
      </c>
      <c r="H41" s="26"/>
    </row>
    <row r="42" spans="1:12" x14ac:dyDescent="0.25">
      <c r="A42" s="26"/>
      <c r="B42" s="26"/>
      <c r="C42" s="26"/>
      <c r="D42" s="26"/>
      <c r="E42" s="29" t="s">
        <v>85</v>
      </c>
      <c r="F42" s="1">
        <f>F38+G40</f>
        <v>152.3618506666667</v>
      </c>
      <c r="G42" s="40"/>
      <c r="H42" s="26"/>
    </row>
    <row r="43" spans="1:12" x14ac:dyDescent="0.25">
      <c r="E43" s="29" t="s">
        <v>86</v>
      </c>
      <c r="F43" s="39">
        <f>F39+G41</f>
        <v>124.65969600000003</v>
      </c>
      <c r="G43" s="41"/>
    </row>
    <row r="44" spans="1:12" x14ac:dyDescent="0.25">
      <c r="E44" s="36" t="s">
        <v>80</v>
      </c>
    </row>
    <row r="46" spans="1:12" x14ac:dyDescent="0.25">
      <c r="A46" s="13" t="s">
        <v>61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  <c r="H46" s="13" t="s">
        <v>68</v>
      </c>
      <c r="I46" s="13" t="s">
        <v>69</v>
      </c>
      <c r="J46" s="13" t="s">
        <v>70</v>
      </c>
      <c r="K46" s="13" t="s">
        <v>71</v>
      </c>
      <c r="L46" s="13" t="s">
        <v>72</v>
      </c>
    </row>
    <row r="47" spans="1:12" x14ac:dyDescent="0.25">
      <c r="A47" s="14" t="s">
        <v>73</v>
      </c>
      <c r="B47" s="15">
        <v>2206070</v>
      </c>
      <c r="C47" s="16">
        <v>5054531</v>
      </c>
      <c r="D47" s="14" t="s">
        <v>74</v>
      </c>
      <c r="E47" s="14" t="s">
        <v>75</v>
      </c>
      <c r="F47" s="17">
        <v>43179</v>
      </c>
      <c r="G47" s="17">
        <v>43179</v>
      </c>
      <c r="H47" s="14" t="s">
        <v>76</v>
      </c>
      <c r="I47" s="14"/>
      <c r="J47" s="18">
        <v>-1</v>
      </c>
      <c r="K47" s="19">
        <v>194.94</v>
      </c>
      <c r="L47" s="19">
        <v>-194.94</v>
      </c>
    </row>
    <row r="48" spans="1:12" ht="39" x14ac:dyDescent="0.25">
      <c r="A48" s="20" t="s">
        <v>77</v>
      </c>
      <c r="B48" s="21">
        <v>2236716</v>
      </c>
      <c r="C48" s="22">
        <v>5668521</v>
      </c>
      <c r="D48" s="20" t="s">
        <v>74</v>
      </c>
      <c r="E48" s="20" t="s">
        <v>78</v>
      </c>
      <c r="F48" s="23">
        <v>43193</v>
      </c>
      <c r="G48" s="23">
        <v>43193</v>
      </c>
      <c r="H48" s="20" t="s">
        <v>79</v>
      </c>
      <c r="I48" s="20"/>
      <c r="J48" s="24">
        <v>-12.03</v>
      </c>
      <c r="K48" s="25">
        <v>11.79</v>
      </c>
      <c r="L48" s="25">
        <v>-141.83000000000001</v>
      </c>
    </row>
  </sheetData>
  <conditionalFormatting sqref="I7:I8 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HP</cp:lastModifiedBy>
  <dcterms:created xsi:type="dcterms:W3CDTF">2018-04-20T01:37:10Z</dcterms:created>
  <dcterms:modified xsi:type="dcterms:W3CDTF">2018-05-09T07:00:15Z</dcterms:modified>
</cp:coreProperties>
</file>