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J-KARM" sheetId="1" r:id="rId1"/>
    <sheet name="GANGA" sheetId="2" r:id="rId2"/>
    <sheet name="GUR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9" i="2" l="1"/>
  <c r="J69" i="2" s="1"/>
  <c r="J70" i="2" s="1"/>
  <c r="I52" i="2" l="1"/>
  <c r="J52" i="2" s="1"/>
  <c r="I51" i="2"/>
  <c r="J51" i="2" s="1"/>
  <c r="I30" i="2" l="1"/>
  <c r="I31" i="2" s="1"/>
  <c r="J31" i="2" s="1"/>
  <c r="I32" i="2" l="1"/>
  <c r="J32" i="2" s="1"/>
  <c r="K5" i="2" l="1"/>
  <c r="I5" i="2"/>
  <c r="I7" i="2" s="1"/>
  <c r="I4" i="2"/>
  <c r="I6" i="2" s="1"/>
  <c r="K3" i="2"/>
  <c r="I3" i="2"/>
  <c r="I111" i="1" l="1"/>
  <c r="H111" i="1"/>
  <c r="H110" i="1"/>
  <c r="I110" i="1" s="1"/>
  <c r="H74" i="1"/>
  <c r="I74" i="1" s="1"/>
  <c r="I73" i="1"/>
  <c r="H73" i="1"/>
  <c r="H6" i="1"/>
  <c r="H8" i="1" s="1"/>
  <c r="H5" i="1"/>
  <c r="H7" i="1" l="1"/>
</calcChain>
</file>

<file path=xl/comments1.xml><?xml version="1.0" encoding="utf-8"?>
<comments xmlns="http://schemas.openxmlformats.org/spreadsheetml/2006/main">
  <authors>
    <author>Author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reason for amount deduction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PAID 414 TO DJ, NOW DEDUCT 150$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Author:
just done connect, but we paid for both bc. Deduct for build</t>
        </r>
      </text>
    </comment>
    <comment ref="L6" authorId="0" shapeId="0">
      <text>
        <r>
          <rPr>
            <b/>
            <sz val="9"/>
            <color indexed="8"/>
            <rFont val="Tahoma"/>
            <family val="2"/>
          </rPr>
          <t>Author: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reason to deduct from an OSB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O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pay for setup box and 750 code total 90$ but paid 158</t>
        </r>
      </text>
    </comment>
    <comment ref="O5" authorId="0" shapeId="0">
      <text>
        <r>
          <rPr>
            <b/>
            <sz val="9"/>
            <color indexed="8"/>
            <rFont val="Tahoma"/>
            <family val="2"/>
          </rPr>
          <t>Author: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deducted for wiring integration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deducted for wiring integration 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do SM turns to haul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400.58
 AND PAY 307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433 AND PAY 307</t>
        </r>
      </text>
    </comment>
    <comment ref="O11" authorId="0" shapeId="0">
      <text>
        <r>
          <rPr>
            <b/>
            <sz val="9"/>
            <color indexed="8"/>
            <rFont val="Tahoma"/>
            <family val="2"/>
          </rPr>
          <t>Author:</t>
        </r>
        <r>
          <rPr>
            <sz val="9"/>
            <color indexed="8"/>
            <rFont val="Tahoma"/>
            <family val="2"/>
          </rPr>
          <t xml:space="preserve">
PAID 168 TO GANGA FOR PV ORDER. BUT DEDUCT 146 IN NEXT PAY</t>
        </r>
      </text>
    </comment>
  </commentList>
</comments>
</file>

<file path=xl/sharedStrings.xml><?xml version="1.0" encoding="utf-8"?>
<sst xmlns="http://schemas.openxmlformats.org/spreadsheetml/2006/main" count="731" uniqueCount="408">
  <si>
    <t>S/O</t>
  </si>
  <si>
    <t>Address</t>
  </si>
  <si>
    <t>Work type</t>
  </si>
  <si>
    <t>Payment</t>
  </si>
  <si>
    <t>NOTES</t>
  </si>
  <si>
    <t xml:space="preserve">28 camron st </t>
  </si>
  <si>
    <t>osb</t>
  </si>
  <si>
    <t xml:space="preserve">9 willo place </t>
  </si>
  <si>
    <t>drill build connect</t>
  </si>
  <si>
    <t xml:space="preserve">19 jackson st </t>
  </si>
  <si>
    <t>aerial build connect</t>
  </si>
  <si>
    <t>372 church st</t>
  </si>
  <si>
    <t>hauling build connect</t>
  </si>
  <si>
    <t>9 grandi ave</t>
  </si>
  <si>
    <t>grass  trench build connect</t>
  </si>
  <si>
    <t xml:space="preserve">200 dugls </t>
  </si>
  <si>
    <t>108 melcombe</t>
  </si>
  <si>
    <t xml:space="preserve">grass trench build </t>
  </si>
  <si>
    <t>paid for LL</t>
  </si>
  <si>
    <t>350 havelock st</t>
  </si>
  <si>
    <t>grasstrench build connect</t>
  </si>
  <si>
    <t>218walnut ave</t>
  </si>
  <si>
    <t>sm build connect</t>
  </si>
  <si>
    <t>8 hillier place</t>
  </si>
  <si>
    <t>15 davedson</t>
  </si>
  <si>
    <t>7 beach rd</t>
  </si>
  <si>
    <t>16 hillier place</t>
  </si>
  <si>
    <t>LL</t>
  </si>
  <si>
    <t>Claimed for PV order</t>
  </si>
  <si>
    <t>140 a wai iti rd</t>
  </si>
  <si>
    <t>36 cambridge</t>
  </si>
  <si>
    <t>40a allens rd</t>
  </si>
  <si>
    <t>13a wilken st</t>
  </si>
  <si>
    <t>20 gilbrith st</t>
  </si>
  <si>
    <t>9 kerr st</t>
  </si>
  <si>
    <t>grass trench build connect</t>
  </si>
  <si>
    <t xml:space="preserve">13 osborn grove </t>
  </si>
  <si>
    <t xml:space="preserve">grass trench build connect </t>
  </si>
  <si>
    <t>29 alleson st</t>
  </si>
  <si>
    <t xml:space="preserve">60 bruicfield </t>
  </si>
  <si>
    <t>PV</t>
  </si>
  <si>
    <t>5 beauvais st</t>
  </si>
  <si>
    <t>S9</t>
  </si>
  <si>
    <t>19a anne st</t>
  </si>
  <si>
    <t xml:space="preserve">drill build connect </t>
  </si>
  <si>
    <t>77   trevrs r</t>
  </si>
  <si>
    <t xml:space="preserve">8 clark st </t>
  </si>
  <si>
    <t xml:space="preserve">26 millier st </t>
  </si>
  <si>
    <t xml:space="preserve">pending </t>
  </si>
  <si>
    <t>Date</t>
  </si>
  <si>
    <t>19-3-18</t>
  </si>
  <si>
    <t>21-3-18</t>
  </si>
  <si>
    <t>22-3-18</t>
  </si>
  <si>
    <t>23-3-18</t>
  </si>
  <si>
    <t>24-3-18</t>
  </si>
  <si>
    <t>26-3-18</t>
  </si>
  <si>
    <t>28-3-18</t>
  </si>
  <si>
    <t>13-4-18</t>
  </si>
  <si>
    <t>16-4-18</t>
  </si>
  <si>
    <t>total amount</t>
  </si>
  <si>
    <t>hours for karmjeet</t>
  </si>
  <si>
    <t>hours for DJ</t>
  </si>
  <si>
    <t>NGA_PS_14442018_73</t>
  </si>
  <si>
    <t>Karmjeet Singh</t>
  </si>
  <si>
    <t>P-NGA-CONNCT SDU</t>
  </si>
  <si>
    <t>ZNGA561B</t>
  </si>
  <si>
    <t>NGA_PS_14442018_76</t>
  </si>
  <si>
    <t>Daljinder Singh</t>
  </si>
  <si>
    <t>P-NGA-BUILD ABF</t>
  </si>
  <si>
    <t>ZNGA564B</t>
  </si>
  <si>
    <t>NGA_PS_14442018_69</t>
  </si>
  <si>
    <t>X392N</t>
  </si>
  <si>
    <t>NGA_PS_14442018_78</t>
  </si>
  <si>
    <t>ZNGA561BC</t>
  </si>
  <si>
    <t>NGA_PS_14442018_79</t>
  </si>
  <si>
    <t>P-NGA-OSB REMED-ABF</t>
  </si>
  <si>
    <t>NGA-F03577</t>
  </si>
  <si>
    <t>NGA_PS_14442018_81</t>
  </si>
  <si>
    <t>NEGATIVE PAYMENTS</t>
  </si>
  <si>
    <t>3 queens dev</t>
  </si>
  <si>
    <t>grass trench  build connect</t>
  </si>
  <si>
    <t>19-2-2018</t>
  </si>
  <si>
    <t>66 bridge st</t>
  </si>
  <si>
    <t>SM build connect</t>
  </si>
  <si>
    <t xml:space="preserve">88 princes st </t>
  </si>
  <si>
    <t>20-2-2018</t>
  </si>
  <si>
    <t xml:space="preserve">40 short st </t>
  </si>
  <si>
    <t>21-2-2018</t>
  </si>
  <si>
    <t xml:space="preserve">18 cather wood ave </t>
  </si>
  <si>
    <t>customer cancle</t>
  </si>
  <si>
    <t>37 tucker st</t>
  </si>
  <si>
    <t>22-2-2018</t>
  </si>
  <si>
    <t>15 davidson</t>
  </si>
  <si>
    <t>23-2-2018</t>
  </si>
  <si>
    <t>55 middle rd</t>
  </si>
  <si>
    <t>3 burton pl</t>
  </si>
  <si>
    <t>26-2-2018</t>
  </si>
  <si>
    <t>81 alford forest</t>
  </si>
  <si>
    <t>270 moore st</t>
  </si>
  <si>
    <t>grass  build connect</t>
  </si>
  <si>
    <t>94 princes st</t>
  </si>
  <si>
    <t>27-2-2018</t>
  </si>
  <si>
    <t xml:space="preserve">8 geofring </t>
  </si>
  <si>
    <t>16 reighten drv</t>
  </si>
  <si>
    <t xml:space="preserve">17 aitken </t>
  </si>
  <si>
    <t xml:space="preserve">customer cancle </t>
  </si>
  <si>
    <t>146 alferd forest rd</t>
  </si>
  <si>
    <t xml:space="preserve">pv </t>
  </si>
  <si>
    <t>155 a carmode</t>
  </si>
  <si>
    <t>12 william st</t>
  </si>
  <si>
    <t>pv</t>
  </si>
  <si>
    <t>118a creek rd</t>
  </si>
  <si>
    <t>grass build connect</t>
  </si>
  <si>
    <t xml:space="preserve">47 catherwood </t>
  </si>
  <si>
    <t>83a travers rd</t>
  </si>
  <si>
    <t xml:space="preserve">93 dobson </t>
  </si>
  <si>
    <t xml:space="preserve">9 davdson </t>
  </si>
  <si>
    <t xml:space="preserve">hauling build , </t>
  </si>
  <si>
    <t>13-3-2018</t>
  </si>
  <si>
    <t>pending</t>
  </si>
  <si>
    <t xml:space="preserve">67 cox st </t>
  </si>
  <si>
    <t xml:space="preserve">hauling build connect </t>
  </si>
  <si>
    <t>14-3-2018</t>
  </si>
  <si>
    <t>28 glassy drive</t>
  </si>
  <si>
    <t xml:space="preserve">14 orr st </t>
  </si>
  <si>
    <t xml:space="preserve">sm build connect </t>
  </si>
  <si>
    <t>15-3-2018</t>
  </si>
  <si>
    <t xml:space="preserve">94 creek rd </t>
  </si>
  <si>
    <t xml:space="preserve">47a archibuild st </t>
  </si>
  <si>
    <t>191 walnut ave</t>
  </si>
  <si>
    <t xml:space="preserve">125b harrison </t>
  </si>
  <si>
    <t>16-3-2018</t>
  </si>
  <si>
    <t>69a tarbottons st</t>
  </si>
  <si>
    <t>s9</t>
  </si>
  <si>
    <t>40 bruicfield st</t>
  </si>
  <si>
    <t>aerial  build connect</t>
  </si>
  <si>
    <t xml:space="preserve">14 john st </t>
  </si>
  <si>
    <t xml:space="preserve">aerial build connect </t>
  </si>
  <si>
    <t>17-3-2018</t>
  </si>
  <si>
    <t xml:space="preserve">172 grove st </t>
  </si>
  <si>
    <t xml:space="preserve">150 harrison </t>
  </si>
  <si>
    <t>15 duglt as s</t>
  </si>
  <si>
    <t xml:space="preserve">18 west park close </t>
  </si>
  <si>
    <t xml:space="preserve">SM build connect </t>
  </si>
  <si>
    <t>38 andrew st</t>
  </si>
  <si>
    <t>customer cancel</t>
  </si>
  <si>
    <t>22-1-18</t>
  </si>
  <si>
    <t>141 trevors rd</t>
  </si>
  <si>
    <t>9 hug st</t>
  </si>
  <si>
    <t>57 suffolk st</t>
  </si>
  <si>
    <t>23-1-18</t>
  </si>
  <si>
    <t xml:space="preserve">only connect </t>
  </si>
  <si>
    <t>22 canada st</t>
  </si>
  <si>
    <t>24-1-18</t>
  </si>
  <si>
    <t>21 bidwill st</t>
  </si>
  <si>
    <t xml:space="preserve">2 mere mere st </t>
  </si>
  <si>
    <t>25-1-18</t>
  </si>
  <si>
    <t>63 avenue rd</t>
  </si>
  <si>
    <t xml:space="preserve">36 york st </t>
  </si>
  <si>
    <t>26-1-18</t>
  </si>
  <si>
    <t>153 north st</t>
  </si>
  <si>
    <t>26 dee st</t>
  </si>
  <si>
    <t>29-1-18</t>
  </si>
  <si>
    <t>104 le cren</t>
  </si>
  <si>
    <t>30-1-18</t>
  </si>
  <si>
    <t xml:space="preserve">67 creek road </t>
  </si>
  <si>
    <t>21 bird st</t>
  </si>
  <si>
    <t xml:space="preserve">67 belt road </t>
  </si>
  <si>
    <t>10 moore st</t>
  </si>
  <si>
    <t>grass trench build connect+ pv order</t>
  </si>
  <si>
    <t>8 bouverei st</t>
  </si>
  <si>
    <t>2 setup box install</t>
  </si>
  <si>
    <t>6 wellington st</t>
  </si>
  <si>
    <t xml:space="preserve">11 todd place </t>
  </si>
  <si>
    <t>18 nelson st</t>
  </si>
  <si>
    <t xml:space="preserve">393 west st </t>
  </si>
  <si>
    <t>connect</t>
  </si>
  <si>
    <t>33 bathurst st</t>
  </si>
  <si>
    <t xml:space="preserve">121 middle rd </t>
  </si>
  <si>
    <t>161 middle rd</t>
  </si>
  <si>
    <t>13-2-18</t>
  </si>
  <si>
    <t xml:space="preserve">53 albert st </t>
  </si>
  <si>
    <t>28 church st</t>
  </si>
  <si>
    <t>15 cavindish st</t>
  </si>
  <si>
    <t>44 albert st</t>
  </si>
  <si>
    <t xml:space="preserve">9 beauvais place </t>
  </si>
  <si>
    <t>14-2-18</t>
  </si>
  <si>
    <t>39 grove st</t>
  </si>
  <si>
    <t>94 walker st</t>
  </si>
  <si>
    <t xml:space="preserve">9 porter st </t>
  </si>
  <si>
    <t xml:space="preserve">38 bathurst st </t>
  </si>
  <si>
    <t>11 bridge st</t>
  </si>
  <si>
    <t>16-2-18</t>
  </si>
  <si>
    <t xml:space="preserve">6 ferrier st </t>
  </si>
  <si>
    <t xml:space="preserve">Previous paid 498.69as a surface mount </t>
  </si>
  <si>
    <t>78 william st</t>
  </si>
  <si>
    <t>set up box</t>
  </si>
  <si>
    <t>28-12-17</t>
  </si>
  <si>
    <t>15 eton st</t>
  </si>
  <si>
    <t>29-12-17</t>
  </si>
  <si>
    <t xml:space="preserve">54 havelock </t>
  </si>
  <si>
    <t xml:space="preserve">19 soundrus road </t>
  </si>
  <si>
    <t xml:space="preserve">156 thomson st </t>
  </si>
  <si>
    <t xml:space="preserve">4 birch side </t>
  </si>
  <si>
    <t xml:space="preserve">3 tarbottons rd </t>
  </si>
  <si>
    <t xml:space="preserve">52 pages rd </t>
  </si>
  <si>
    <t>haulin g build coinnect</t>
  </si>
  <si>
    <t xml:space="preserve">14 russal </t>
  </si>
  <si>
    <t xml:space="preserve">132 a north st </t>
  </si>
  <si>
    <t>13-1-18</t>
  </si>
  <si>
    <t xml:space="preserve">15 smithrum </t>
  </si>
  <si>
    <t>15-1-18</t>
  </si>
  <si>
    <t xml:space="preserve">60 cooner st </t>
  </si>
  <si>
    <t>16-1-18</t>
  </si>
  <si>
    <t xml:space="preserve">142 le cre </t>
  </si>
  <si>
    <t xml:space="preserve">Grass trench build connect </t>
  </si>
  <si>
    <t>17-1-18</t>
  </si>
  <si>
    <t xml:space="preserve">4 miller st </t>
  </si>
  <si>
    <t xml:space="preserve">131 belt road </t>
  </si>
  <si>
    <t>FEB PAY</t>
  </si>
  <si>
    <t>TOTAL AMOUNT</t>
  </si>
  <si>
    <t>Hours</t>
  </si>
  <si>
    <t>20% Karm</t>
  </si>
  <si>
    <t>20% DJ</t>
  </si>
  <si>
    <t>JAN PAY</t>
  </si>
  <si>
    <t>SO</t>
  </si>
  <si>
    <t>Type</t>
  </si>
  <si>
    <t>Amount</t>
  </si>
  <si>
    <t>19/03/18</t>
  </si>
  <si>
    <t>18 oldham ave</t>
  </si>
  <si>
    <t>b@c</t>
  </si>
  <si>
    <t>ariel</t>
  </si>
  <si>
    <t>73 Seddon cre</t>
  </si>
  <si>
    <t>hauling</t>
  </si>
  <si>
    <t>72 Rutherford rd</t>
  </si>
  <si>
    <t>grass trench</t>
  </si>
  <si>
    <t>20/03/18</t>
  </si>
  <si>
    <t>9 James foley ave</t>
  </si>
  <si>
    <t>21/03/18</t>
  </si>
  <si>
    <t>9 James foley</t>
  </si>
  <si>
    <t>14 Daewin cre</t>
  </si>
  <si>
    <t>23/03/18</t>
  </si>
  <si>
    <t>45 Duart rd</t>
  </si>
  <si>
    <t>osb@b@c</t>
  </si>
  <si>
    <t>24/03/18</t>
  </si>
  <si>
    <t>74 Morris spence Ave</t>
  </si>
  <si>
    <t>44 coverdale st</t>
  </si>
  <si>
    <t>26/03/18</t>
  </si>
  <si>
    <t>160 Waghorne st</t>
  </si>
  <si>
    <t>surfacemount</t>
  </si>
  <si>
    <t>28/03/18</t>
  </si>
  <si>
    <t>33 Rutherford rd</t>
  </si>
  <si>
    <t>build</t>
  </si>
  <si>
    <t>31A Murphy rd</t>
  </si>
  <si>
    <t>0404/18</t>
  </si>
  <si>
    <t>302 Kennedy rd</t>
  </si>
  <si>
    <t>24 williams st</t>
  </si>
  <si>
    <t>5 Benmore pl</t>
  </si>
  <si>
    <t>66 Rutherford rd</t>
  </si>
  <si>
    <t>11 Oxford st</t>
  </si>
  <si>
    <t>11 Ewan pl</t>
  </si>
  <si>
    <t>84 Swansea rd</t>
  </si>
  <si>
    <t>13/04/18</t>
  </si>
  <si>
    <t>122 Thompson rd</t>
  </si>
  <si>
    <t>4 Rimu pl</t>
  </si>
  <si>
    <t>17/03/18</t>
  </si>
  <si>
    <t>23 oldham ave</t>
  </si>
  <si>
    <t>18/04/18</t>
  </si>
  <si>
    <t>47a napier rd</t>
  </si>
  <si>
    <t>505 albert st</t>
  </si>
  <si>
    <t>total amount for Avi &amp; Ganga</t>
  </si>
  <si>
    <t>total amount for  Ganga &amp; Dinesh</t>
  </si>
  <si>
    <t>20% for Ganga</t>
  </si>
  <si>
    <t>40% for Ganga</t>
  </si>
  <si>
    <t>20% for Avi</t>
  </si>
  <si>
    <t>hours for ganga</t>
  </si>
  <si>
    <t>hours for Ganga</t>
  </si>
  <si>
    <t>hours for Avi</t>
  </si>
  <si>
    <t>now rtotal</t>
  </si>
  <si>
    <t>Notes</t>
  </si>
  <si>
    <t>paid for osb &amp; connect build already paid</t>
  </si>
  <si>
    <t>prasanna done build</t>
  </si>
  <si>
    <t>from 4/4/18 ganga only</t>
  </si>
  <si>
    <t>paid above</t>
  </si>
  <si>
    <t>only connect</t>
  </si>
  <si>
    <t>Connect done by prasanna</t>
  </si>
  <si>
    <t>Invoice No</t>
  </si>
  <si>
    <t>Job ID</t>
  </si>
  <si>
    <t>Req ID</t>
  </si>
  <si>
    <t>Technician</t>
  </si>
  <si>
    <t>Skill Code</t>
  </si>
  <si>
    <t>Approved Date</t>
  </si>
  <si>
    <t>Completed Date</t>
  </si>
  <si>
    <t>Payment Code</t>
  </si>
  <si>
    <t>Quantity</t>
  </si>
  <si>
    <t>Cost</t>
  </si>
  <si>
    <t>Invoice Value</t>
  </si>
  <si>
    <t>Ganga Reddy Nimmala</t>
  </si>
  <si>
    <t>NGA-750</t>
  </si>
  <si>
    <t>ZNGA563BC</t>
  </si>
  <si>
    <t>NGA_PS_14442018_74</t>
  </si>
  <si>
    <t>NGA_PS_14442018_77</t>
  </si>
  <si>
    <t>ZNGA562BC</t>
  </si>
  <si>
    <t>NGA_PS_14442018_68</t>
  </si>
  <si>
    <t>NGA_PS_14442018_70</t>
  </si>
  <si>
    <t>NGA-751</t>
  </si>
  <si>
    <t>19/02/18</t>
  </si>
  <si>
    <t>6 Lucy rd</t>
  </si>
  <si>
    <t>concrete cut</t>
  </si>
  <si>
    <t>21/02/18</t>
  </si>
  <si>
    <t>25 Harold holt ave</t>
  </si>
  <si>
    <t>36 Toop st</t>
  </si>
  <si>
    <t>22/02/18</t>
  </si>
  <si>
    <t>61A Avondale rd</t>
  </si>
  <si>
    <t>23/02/18</t>
  </si>
  <si>
    <t>21 Latham st</t>
  </si>
  <si>
    <t>26/02/18</t>
  </si>
  <si>
    <t>78 lipscombe cre</t>
  </si>
  <si>
    <t>surface mount</t>
  </si>
  <si>
    <t>paid only for hauling</t>
  </si>
  <si>
    <t>27/02/18</t>
  </si>
  <si>
    <t>22 windsor tce</t>
  </si>
  <si>
    <t>42 peterhead ave</t>
  </si>
  <si>
    <t>7 Aspiring dr</t>
  </si>
  <si>
    <t>77 upham cre</t>
  </si>
  <si>
    <t>19 upham cre</t>
  </si>
  <si>
    <t>pv order</t>
  </si>
  <si>
    <t>6 Forsyth st</t>
  </si>
  <si>
    <t>12 Wycliff st</t>
  </si>
  <si>
    <t>5 Balquhidder</t>
  </si>
  <si>
    <t>45 Russel rd</t>
  </si>
  <si>
    <t>436 Gloucester st</t>
  </si>
  <si>
    <t>14/03/18</t>
  </si>
  <si>
    <t>3 oldham ave</t>
  </si>
  <si>
    <t>15/03/18</t>
  </si>
  <si>
    <t>8 Cranby cre</t>
  </si>
  <si>
    <t>16/03/18</t>
  </si>
  <si>
    <t>b</t>
  </si>
  <si>
    <t xml:space="preserve">connect pending </t>
  </si>
  <si>
    <t>18 Oldham ave</t>
  </si>
  <si>
    <t>20% for Avinash</t>
  </si>
  <si>
    <t>MARCH PAY</t>
  </si>
  <si>
    <t>APRIL PAY</t>
  </si>
  <si>
    <t>19/01/18</t>
  </si>
  <si>
    <t>9 Porter dr</t>
  </si>
  <si>
    <t>25/01/18</t>
  </si>
  <si>
    <t>64 barton ave</t>
  </si>
  <si>
    <t>26/01/18</t>
  </si>
  <si>
    <t>connect closed on 02/09.18</t>
  </si>
  <si>
    <t>148 guppy rd</t>
  </si>
  <si>
    <t>connect closed on 02/001/18</t>
  </si>
  <si>
    <t>29/01/18</t>
  </si>
  <si>
    <t>49 Duart rd</t>
  </si>
  <si>
    <t>30/01/18</t>
  </si>
  <si>
    <t>20 Aspiring dr</t>
  </si>
  <si>
    <t>connect closed on 02/07/18</t>
  </si>
  <si>
    <t>31/01/18</t>
  </si>
  <si>
    <t>33 frickleton st</t>
  </si>
  <si>
    <t>connect closed on 02/01/18</t>
  </si>
  <si>
    <t>906 Nelson st</t>
  </si>
  <si>
    <t>135 nelson cre</t>
  </si>
  <si>
    <t>connect closed on02/02/18</t>
  </si>
  <si>
    <t>14 west quay</t>
  </si>
  <si>
    <t>19 bright cre</t>
  </si>
  <si>
    <t>51 douglas mclean</t>
  </si>
  <si>
    <t>connect closed on 02/12/18</t>
  </si>
  <si>
    <t>4 maxwell pl</t>
  </si>
  <si>
    <t>connect closed on 02/15/18</t>
  </si>
  <si>
    <t>116 bluffhill rd</t>
  </si>
  <si>
    <t>25 harold holt ave</t>
  </si>
  <si>
    <t>106 dickens st</t>
  </si>
  <si>
    <t>connect closed  on 02/16/18</t>
  </si>
  <si>
    <t>5 maxwell pl</t>
  </si>
  <si>
    <t>124 Tait dve</t>
  </si>
  <si>
    <t>GANGA</t>
  </si>
  <si>
    <t>AVI</t>
  </si>
  <si>
    <t>HOURS</t>
  </si>
  <si>
    <t>19/12/17</t>
  </si>
  <si>
    <t>24A Russel rd</t>
  </si>
  <si>
    <t>last time only build paid</t>
  </si>
  <si>
    <t>20/12/17</t>
  </si>
  <si>
    <t>59 vigour brown</t>
  </si>
  <si>
    <t>only build paid last time</t>
  </si>
  <si>
    <t>19 foster tce</t>
  </si>
  <si>
    <t>13/12/17</t>
  </si>
  <si>
    <t>5 chauser st</t>
  </si>
  <si>
    <t>NOT LISTED</t>
  </si>
  <si>
    <t>21/12/17</t>
  </si>
  <si>
    <t>CONNECT</t>
  </si>
  <si>
    <t>27/12/17</t>
  </si>
  <si>
    <t>76 Ericson rd</t>
  </si>
  <si>
    <t>29A Cranby cr</t>
  </si>
  <si>
    <t>28/12/17</t>
  </si>
  <si>
    <t>27 james foley</t>
  </si>
  <si>
    <t>3 Cape pl</t>
  </si>
  <si>
    <t>19 Armour pl</t>
  </si>
  <si>
    <t>228 te awa ave</t>
  </si>
  <si>
    <t>811 Eaton rd</t>
  </si>
  <si>
    <t>801 matai st</t>
  </si>
  <si>
    <t>13/01/18</t>
  </si>
  <si>
    <t>6 portland pl</t>
  </si>
  <si>
    <t>15/01/18</t>
  </si>
  <si>
    <t>81 latham st</t>
  </si>
  <si>
    <t>16/01/18</t>
  </si>
  <si>
    <t>99 waghorne st</t>
  </si>
  <si>
    <t>17/01/18</t>
  </si>
  <si>
    <t>23 cassino cr</t>
  </si>
  <si>
    <t>18/01/18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</si>
</sst>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$&quot;0.00"/>
    <numFmt numFmtId="165" formatCode="&quot;$&quot;#,##0.00"/>
    <numFmt numFmtId="166" formatCode="m/d/yy;@"/>
    <numFmt numFmtId="167" formatCode="mm/dd/yy"/>
    <numFmt numFmtId="168" formatCode="mm/dd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/>
  </cellStyleXfs>
  <cellXfs count="12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6" xfId="0" applyFont="1" applyBorder="1" applyAlignment="1"/>
    <xf numFmtId="1" fontId="4" fillId="0" borderId="6" xfId="0" applyNumberFormat="1" applyFont="1" applyBorder="1" applyAlignment="1"/>
    <xf numFmtId="0" fontId="4" fillId="3" borderId="6" xfId="0" applyFont="1" applyFill="1" applyBorder="1" applyAlignment="1"/>
    <xf numFmtId="15" fontId="4" fillId="0" borderId="6" xfId="0" applyNumberFormat="1" applyFont="1" applyBorder="1" applyAlignment="1"/>
    <xf numFmtId="2" fontId="4" fillId="0" borderId="6" xfId="0" applyNumberFormat="1" applyFont="1" applyBorder="1" applyAlignment="1"/>
    <xf numFmtId="164" fontId="4" fillId="0" borderId="6" xfId="0" applyNumberFormat="1" applyFont="1" applyBorder="1" applyAlignment="1"/>
    <xf numFmtId="0" fontId="5" fillId="3" borderId="6" xfId="0" applyFont="1" applyFill="1" applyBorder="1" applyAlignment="1"/>
    <xf numFmtId="0" fontId="6" fillId="4" borderId="6" xfId="0" applyFont="1" applyFill="1" applyBorder="1" applyAlignment="1"/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7" xfId="0" applyFont="1" applyBorder="1" applyAlignment="1">
      <alignment horizontal="center"/>
    </xf>
    <xf numFmtId="165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0" fillId="2" borderId="1" xfId="0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2" borderId="7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>
      <alignment horizontal="center"/>
    </xf>
    <xf numFmtId="166" fontId="0" fillId="2" borderId="2" xfId="0" applyNumberFormat="1" applyFont="1" applyFill="1" applyBorder="1" applyAlignment="1">
      <alignment horizontal="center"/>
    </xf>
    <xf numFmtId="166" fontId="0" fillId="0" borderId="0" xfId="0" applyNumberFormat="1"/>
    <xf numFmtId="0" fontId="11" fillId="2" borderId="1" xfId="0" applyFont="1" applyFill="1" applyBorder="1" applyAlignment="1">
      <alignment horizontal="center"/>
    </xf>
    <xf numFmtId="0" fontId="0" fillId="0" borderId="1" xfId="0" applyBorder="1" applyAlignment="1"/>
    <xf numFmtId="9" fontId="0" fillId="0" borderId="1" xfId="0" applyNumberFormat="1" applyBorder="1" applyAlignment="1">
      <alignment horizontal="center"/>
    </xf>
    <xf numFmtId="0" fontId="14" fillId="2" borderId="1" xfId="1" applyFont="1" applyFill="1" applyBorder="1" applyAlignment="1">
      <alignment horizontal="center"/>
    </xf>
    <xf numFmtId="9" fontId="14" fillId="2" borderId="1" xfId="1" applyNumberFormat="1" applyFont="1" applyFill="1" applyBorder="1" applyAlignment="1">
      <alignment horizontal="center"/>
    </xf>
    <xf numFmtId="0" fontId="13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2" borderId="1" xfId="0" applyFont="1" applyFill="1" applyBorder="1" applyAlignment="1">
      <alignment horizontal="center" wrapText="1"/>
    </xf>
    <xf numFmtId="0" fontId="12" fillId="0" borderId="1" xfId="1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3" fillId="2" borderId="1" xfId="1" applyFont="1" applyFill="1" applyBorder="1" applyAlignment="1">
      <alignment horizontal="center" wrapText="1"/>
    </xf>
    <xf numFmtId="0" fontId="15" fillId="2" borderId="1" xfId="1" applyFont="1" applyFill="1" applyBorder="1" applyAlignment="1">
      <alignment horizontal="center" wrapText="1"/>
    </xf>
    <xf numFmtId="0" fontId="12" fillId="2" borderId="1" xfId="1" applyFont="1" applyFill="1" applyBorder="1" applyAlignment="1">
      <alignment horizontal="center" wrapText="1"/>
    </xf>
    <xf numFmtId="167" fontId="13" fillId="0" borderId="1" xfId="1" applyNumberFormat="1" applyFont="1" applyBorder="1" applyAlignment="1">
      <alignment horizontal="center" wrapText="1"/>
    </xf>
    <xf numFmtId="168" fontId="13" fillId="0" borderId="1" xfId="1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4" fillId="2" borderId="1" xfId="1" applyFont="1" applyFill="1" applyBorder="1" applyAlignment="1">
      <alignment horizontal="center" wrapText="1"/>
    </xf>
    <xf numFmtId="0" fontId="17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9" fillId="0" borderId="1" xfId="1" applyFont="1" applyBorder="1" applyAlignment="1">
      <alignment horizontal="center"/>
    </xf>
    <xf numFmtId="0" fontId="18" fillId="0" borderId="1" xfId="1" applyFont="1" applyBorder="1" applyAlignment="1">
      <alignment horizontal="center"/>
    </xf>
    <xf numFmtId="167" fontId="19" fillId="0" borderId="1" xfId="1" applyNumberFormat="1" applyFont="1" applyBorder="1" applyAlignment="1">
      <alignment horizontal="center"/>
    </xf>
    <xf numFmtId="0" fontId="19" fillId="2" borderId="1" xfId="1" applyFont="1" applyFill="1" applyBorder="1" applyAlignment="1">
      <alignment horizontal="center"/>
    </xf>
    <xf numFmtId="0" fontId="13" fillId="0" borderId="2" xfId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9" fillId="0" borderId="12" xfId="1" applyFont="1" applyBorder="1" applyAlignment="1">
      <alignment horizontal="center"/>
    </xf>
    <xf numFmtId="0" fontId="13" fillId="0" borderId="7" xfId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13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21" fillId="0" borderId="9" xfId="0" applyFont="1" applyBorder="1" applyAlignment="1">
      <alignment horizontal="center" wrapText="1"/>
    </xf>
    <xf numFmtId="0" fontId="20" fillId="0" borderId="9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3" fillId="2" borderId="1" xfId="1" applyFont="1" applyFill="1" applyBorder="1" applyAlignment="1">
      <alignment horizontal="center"/>
    </xf>
    <xf numFmtId="0" fontId="19" fillId="0" borderId="2" xfId="1" applyFont="1" applyBorder="1" applyAlignment="1">
      <alignment horizontal="center"/>
    </xf>
    <xf numFmtId="0" fontId="19" fillId="2" borderId="2" xfId="1" applyFont="1" applyFill="1" applyBorder="1" applyAlignment="1">
      <alignment horizontal="center"/>
    </xf>
    <xf numFmtId="0" fontId="19" fillId="0" borderId="7" xfId="1" applyFont="1" applyBorder="1" applyAlignment="1">
      <alignment horizontal="center"/>
    </xf>
    <xf numFmtId="0" fontId="13" fillId="2" borderId="11" xfId="1" applyFont="1" applyFill="1" applyBorder="1" applyAlignment="1">
      <alignment horizontal="center"/>
    </xf>
    <xf numFmtId="0" fontId="2" fillId="0" borderId="0" xfId="0" applyFont="1"/>
    <xf numFmtId="0" fontId="13" fillId="2" borderId="14" xfId="1" applyFont="1" applyFill="1" applyBorder="1" applyAlignment="1">
      <alignment horizontal="center"/>
    </xf>
    <xf numFmtId="0" fontId="13" fillId="0" borderId="12" xfId="1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2" fillId="0" borderId="1" xfId="1" applyFont="1" applyFill="1" applyBorder="1" applyAlignment="1">
      <alignment horizontal="center"/>
    </xf>
    <xf numFmtId="167" fontId="13" fillId="0" borderId="1" xfId="1" applyNumberFormat="1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15" fillId="0" borderId="1" xfId="1" applyFont="1" applyFill="1" applyBorder="1" applyAlignment="1">
      <alignment horizontal="center"/>
    </xf>
    <xf numFmtId="0" fontId="0" fillId="0" borderId="0" xfId="0" applyFill="1"/>
    <xf numFmtId="0" fontId="13" fillId="0" borderId="2" xfId="1" applyFont="1" applyFill="1" applyBorder="1" applyAlignment="1">
      <alignment horizontal="center"/>
    </xf>
    <xf numFmtId="167" fontId="13" fillId="0" borderId="2" xfId="1" applyNumberFormat="1" applyFont="1" applyFill="1" applyBorder="1" applyAlignment="1">
      <alignment horizontal="center"/>
    </xf>
    <xf numFmtId="0" fontId="12" fillId="0" borderId="2" xfId="1" applyFont="1" applyFill="1" applyBorder="1" applyAlignment="1">
      <alignment horizontal="center"/>
    </xf>
    <xf numFmtId="0" fontId="13" fillId="0" borderId="7" xfId="1" applyFont="1" applyFill="1" applyBorder="1" applyAlignment="1">
      <alignment horizontal="center"/>
    </xf>
    <xf numFmtId="167" fontId="13" fillId="0" borderId="7" xfId="1" applyNumberFormat="1" applyFont="1" applyFill="1" applyBorder="1" applyAlignment="1">
      <alignment horizontal="center"/>
    </xf>
    <xf numFmtId="0" fontId="12" fillId="0" borderId="7" xfId="1" applyFont="1" applyFill="1" applyBorder="1" applyAlignment="1">
      <alignment horizontal="center"/>
    </xf>
    <xf numFmtId="0" fontId="13" fillId="2" borderId="1" xfId="1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center"/>
    </xf>
  </cellXfs>
  <cellStyles count="2">
    <cellStyle name="Normal" xfId="0" builtinId="0"/>
    <cellStyle name="Normal 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9"/>
  <sheetViews>
    <sheetView topLeftCell="A104" workbookViewId="0">
      <selection activeCell="A125" sqref="A125"/>
    </sheetView>
  </sheetViews>
  <sheetFormatPr defaultRowHeight="15" x14ac:dyDescent="0.25"/>
  <cols>
    <col min="2" max="2" width="23.5703125" customWidth="1"/>
    <col min="3" max="3" width="25.85546875" customWidth="1"/>
    <col min="4" max="4" width="16.140625" customWidth="1"/>
    <col min="5" max="5" width="13.28515625" style="51" customWidth="1"/>
    <col min="6" max="6" width="30.85546875" customWidth="1"/>
    <col min="7" max="7" width="20" customWidth="1"/>
    <col min="8" max="8" width="14.140625" customWidth="1"/>
    <col min="10" max="10" width="20.7109375" customWidth="1"/>
    <col min="11" max="11" width="8" bestFit="1" customWidth="1"/>
    <col min="13" max="13" width="15" customWidth="1"/>
    <col min="17" max="17" width="11.5703125" customWidth="1"/>
  </cols>
  <sheetData>
    <row r="1" spans="1:20" ht="18.75" x14ac:dyDescent="0.3">
      <c r="A1" s="1" t="s">
        <v>0</v>
      </c>
      <c r="B1" s="1" t="s">
        <v>1</v>
      </c>
      <c r="C1" s="1" t="s">
        <v>2</v>
      </c>
      <c r="D1" s="2" t="s">
        <v>3</v>
      </c>
      <c r="E1" s="41" t="s">
        <v>49</v>
      </c>
      <c r="F1" s="3" t="s">
        <v>4</v>
      </c>
      <c r="M1" s="72" t="s">
        <v>78</v>
      </c>
      <c r="N1" s="73"/>
      <c r="O1" s="74"/>
    </row>
    <row r="2" spans="1:20" x14ac:dyDescent="0.25">
      <c r="A2" s="4">
        <v>5975469</v>
      </c>
      <c r="B2" s="4" t="s">
        <v>5</v>
      </c>
      <c r="C2" s="4" t="s">
        <v>6</v>
      </c>
      <c r="D2" s="4">
        <v>1336.16</v>
      </c>
      <c r="E2" s="42" t="s">
        <v>50</v>
      </c>
      <c r="F2" s="4"/>
      <c r="J2" s="10" t="s">
        <v>62</v>
      </c>
      <c r="K2" s="11">
        <v>2200464</v>
      </c>
      <c r="L2" s="12">
        <v>4908717</v>
      </c>
      <c r="M2" s="10" t="s">
        <v>63</v>
      </c>
      <c r="N2" s="10" t="s">
        <v>64</v>
      </c>
      <c r="O2" s="13">
        <v>43145</v>
      </c>
      <c r="P2" s="13">
        <v>43145</v>
      </c>
      <c r="Q2" s="10" t="s">
        <v>65</v>
      </c>
      <c r="R2" s="14">
        <v>-1</v>
      </c>
      <c r="S2" s="15">
        <v>194.94</v>
      </c>
      <c r="T2" s="15">
        <v>-194.94</v>
      </c>
    </row>
    <row r="3" spans="1:20" x14ac:dyDescent="0.25">
      <c r="A3" s="5">
        <v>6154399</v>
      </c>
      <c r="B3" s="4" t="s">
        <v>7</v>
      </c>
      <c r="C3" s="4" t="s">
        <v>8</v>
      </c>
      <c r="D3" s="4">
        <v>881.69</v>
      </c>
      <c r="E3" s="42" t="s">
        <v>50</v>
      </c>
      <c r="F3" s="4"/>
      <c r="J3" s="10" t="s">
        <v>66</v>
      </c>
      <c r="K3" s="11">
        <v>1872496</v>
      </c>
      <c r="L3" s="12">
        <v>8876418</v>
      </c>
      <c r="M3" s="10" t="s">
        <v>67</v>
      </c>
      <c r="N3" s="10" t="s">
        <v>68</v>
      </c>
      <c r="O3" s="13">
        <v>43165</v>
      </c>
      <c r="P3" s="13">
        <v>43165</v>
      </c>
      <c r="Q3" s="10" t="s">
        <v>69</v>
      </c>
      <c r="R3" s="14">
        <v>-1</v>
      </c>
      <c r="S3" s="15">
        <v>625.48</v>
      </c>
      <c r="T3" s="15">
        <v>-625.48</v>
      </c>
    </row>
    <row r="4" spans="1:20" x14ac:dyDescent="0.25">
      <c r="A4" s="5">
        <v>6093072</v>
      </c>
      <c r="B4" s="4" t="s">
        <v>9</v>
      </c>
      <c r="C4" s="4" t="s">
        <v>10</v>
      </c>
      <c r="D4" s="4">
        <v>414.92</v>
      </c>
      <c r="E4" s="42" t="s">
        <v>50</v>
      </c>
      <c r="F4" s="4"/>
      <c r="G4" s="7" t="s">
        <v>59</v>
      </c>
      <c r="H4" s="7">
        <v>12638.97</v>
      </c>
      <c r="J4" s="10" t="s">
        <v>70</v>
      </c>
      <c r="K4" s="11">
        <v>2068501</v>
      </c>
      <c r="L4" s="12">
        <v>2060073</v>
      </c>
      <c r="M4" s="10" t="s">
        <v>67</v>
      </c>
      <c r="N4" s="10" t="s">
        <v>68</v>
      </c>
      <c r="O4" s="13">
        <v>43118</v>
      </c>
      <c r="P4" s="13">
        <v>43118</v>
      </c>
      <c r="Q4" s="10" t="s">
        <v>71</v>
      </c>
      <c r="R4" s="14">
        <v>-12.79</v>
      </c>
      <c r="S4" s="15">
        <v>11.79</v>
      </c>
      <c r="T4" s="15">
        <v>-150.79</v>
      </c>
    </row>
    <row r="5" spans="1:20" x14ac:dyDescent="0.25">
      <c r="A5" s="5">
        <v>6154318</v>
      </c>
      <c r="B5" s="4" t="s">
        <v>11</v>
      </c>
      <c r="C5" s="4" t="s">
        <v>12</v>
      </c>
      <c r="D5" s="4">
        <v>433.57</v>
      </c>
      <c r="E5" s="42" t="s">
        <v>50</v>
      </c>
      <c r="F5" s="4"/>
      <c r="G5" s="8">
        <v>0.4</v>
      </c>
      <c r="H5" s="9">
        <f>H4*0.4</f>
        <v>5055.5879999999997</v>
      </c>
      <c r="J5" s="10" t="s">
        <v>72</v>
      </c>
      <c r="K5" s="11">
        <v>2261700</v>
      </c>
      <c r="L5" s="16">
        <v>6166910</v>
      </c>
      <c r="M5" s="10" t="s">
        <v>63</v>
      </c>
      <c r="N5" s="10" t="s">
        <v>64</v>
      </c>
      <c r="O5" s="13">
        <v>43180</v>
      </c>
      <c r="P5" s="13">
        <v>43180</v>
      </c>
      <c r="Q5" s="10" t="s">
        <v>73</v>
      </c>
      <c r="R5" s="14">
        <v>-1</v>
      </c>
      <c r="S5" s="15">
        <v>433.57</v>
      </c>
      <c r="T5" s="15">
        <v>-433.57</v>
      </c>
    </row>
    <row r="6" spans="1:20" x14ac:dyDescent="0.25">
      <c r="A6" s="5">
        <v>5972099</v>
      </c>
      <c r="B6" s="4" t="s">
        <v>13</v>
      </c>
      <c r="C6" s="4" t="s">
        <v>14</v>
      </c>
      <c r="D6" s="4">
        <v>626.70000000000005</v>
      </c>
      <c r="E6" s="42" t="s">
        <v>51</v>
      </c>
      <c r="F6" s="4"/>
      <c r="G6" s="8">
        <v>0.2</v>
      </c>
      <c r="H6" s="9">
        <f>H4*0.2</f>
        <v>2527.7939999999999</v>
      </c>
      <c r="J6" s="10" t="s">
        <v>74</v>
      </c>
      <c r="K6" s="11">
        <v>2085835</v>
      </c>
      <c r="L6" s="17">
        <v>2375884</v>
      </c>
      <c r="M6" s="10" t="s">
        <v>67</v>
      </c>
      <c r="N6" s="10" t="s">
        <v>75</v>
      </c>
      <c r="O6" s="13">
        <v>43186</v>
      </c>
      <c r="P6" s="13">
        <v>43186</v>
      </c>
      <c r="Q6" s="10" t="s">
        <v>76</v>
      </c>
      <c r="R6" s="14">
        <v>-16</v>
      </c>
      <c r="S6" s="15">
        <v>11.93</v>
      </c>
      <c r="T6" s="15">
        <v>-190.88</v>
      </c>
    </row>
    <row r="7" spans="1:20" x14ac:dyDescent="0.25">
      <c r="A7" s="5">
        <v>6405075</v>
      </c>
      <c r="B7" s="4" t="s">
        <v>15</v>
      </c>
      <c r="C7" s="4" t="s">
        <v>12</v>
      </c>
      <c r="D7" s="4">
        <v>433.57</v>
      </c>
      <c r="E7" s="42" t="s">
        <v>51</v>
      </c>
      <c r="F7" s="4"/>
      <c r="G7" s="9" t="s">
        <v>60</v>
      </c>
      <c r="H7" s="9">
        <f>H6/21.5</f>
        <v>117.57181395348836</v>
      </c>
      <c r="J7" s="10" t="s">
        <v>77</v>
      </c>
      <c r="K7" s="11">
        <v>2157875</v>
      </c>
      <c r="L7" s="12">
        <v>4082109</v>
      </c>
      <c r="M7" s="10" t="s">
        <v>67</v>
      </c>
      <c r="N7" s="10" t="s">
        <v>75</v>
      </c>
      <c r="O7" s="13">
        <v>43199</v>
      </c>
      <c r="P7" s="13">
        <v>43199</v>
      </c>
      <c r="Q7" s="10" t="s">
        <v>76</v>
      </c>
      <c r="R7" s="14">
        <v>-12</v>
      </c>
      <c r="S7" s="15">
        <v>11.93</v>
      </c>
      <c r="T7" s="15">
        <v>-143.16</v>
      </c>
    </row>
    <row r="8" spans="1:20" x14ac:dyDescent="0.25">
      <c r="A8" s="5">
        <v>6213339</v>
      </c>
      <c r="B8" s="4" t="s">
        <v>16</v>
      </c>
      <c r="C8" s="4" t="s">
        <v>17</v>
      </c>
      <c r="D8" s="4">
        <v>90</v>
      </c>
      <c r="E8" s="42" t="s">
        <v>52</v>
      </c>
      <c r="F8" s="6" t="s">
        <v>18</v>
      </c>
      <c r="G8" s="9" t="s">
        <v>61</v>
      </c>
      <c r="H8" s="9">
        <f>H6/21.5</f>
        <v>117.57181395348836</v>
      </c>
    </row>
    <row r="9" spans="1:20" x14ac:dyDescent="0.25">
      <c r="A9" s="5">
        <v>6177189</v>
      </c>
      <c r="B9" s="4" t="s">
        <v>19</v>
      </c>
      <c r="C9" s="4" t="s">
        <v>20</v>
      </c>
      <c r="D9" s="4">
        <v>626.70000000000005</v>
      </c>
      <c r="E9" s="42" t="s">
        <v>52</v>
      </c>
      <c r="F9" s="4"/>
    </row>
    <row r="10" spans="1:20" x14ac:dyDescent="0.25">
      <c r="A10" s="5">
        <v>6676403</v>
      </c>
      <c r="B10" s="4" t="s">
        <v>21</v>
      </c>
      <c r="C10" s="4" t="s">
        <v>22</v>
      </c>
      <c r="D10" s="4">
        <v>498.69</v>
      </c>
      <c r="E10" s="42" t="s">
        <v>53</v>
      </c>
      <c r="F10" s="4"/>
    </row>
    <row r="11" spans="1:20" x14ac:dyDescent="0.25">
      <c r="A11" s="5">
        <v>6415794</v>
      </c>
      <c r="B11" s="4" t="s">
        <v>23</v>
      </c>
      <c r="C11" s="4" t="s">
        <v>20</v>
      </c>
      <c r="D11" s="4">
        <v>626.70000000000005</v>
      </c>
      <c r="E11" s="42" t="s">
        <v>54</v>
      </c>
      <c r="F11" s="4"/>
    </row>
    <row r="12" spans="1:20" x14ac:dyDescent="0.25">
      <c r="A12" s="5">
        <v>5527486</v>
      </c>
      <c r="B12" s="4" t="s">
        <v>24</v>
      </c>
      <c r="C12" s="4" t="s">
        <v>22</v>
      </c>
      <c r="D12" s="4">
        <v>498.69</v>
      </c>
      <c r="E12" s="42" t="s">
        <v>54</v>
      </c>
      <c r="F12" s="4"/>
    </row>
    <row r="13" spans="1:20" x14ac:dyDescent="0.25">
      <c r="A13" s="5">
        <v>6104432</v>
      </c>
      <c r="B13" s="4" t="s">
        <v>25</v>
      </c>
      <c r="C13" s="4" t="s">
        <v>22</v>
      </c>
      <c r="D13" s="4">
        <v>498.69</v>
      </c>
      <c r="E13" s="42" t="s">
        <v>55</v>
      </c>
      <c r="F13" s="4"/>
    </row>
    <row r="14" spans="1:20" x14ac:dyDescent="0.25">
      <c r="A14" s="5">
        <v>6687565</v>
      </c>
      <c r="B14" s="4" t="s">
        <v>26</v>
      </c>
      <c r="C14" s="4" t="s">
        <v>27</v>
      </c>
      <c r="D14" s="4">
        <v>168</v>
      </c>
      <c r="E14" s="42" t="s">
        <v>55</v>
      </c>
      <c r="F14" s="6" t="s">
        <v>28</v>
      </c>
    </row>
    <row r="15" spans="1:20" x14ac:dyDescent="0.25">
      <c r="A15" s="4">
        <v>5963628</v>
      </c>
      <c r="B15" s="4" t="s">
        <v>29</v>
      </c>
      <c r="C15" s="4" t="s">
        <v>12</v>
      </c>
      <c r="D15" s="4">
        <v>433.57</v>
      </c>
      <c r="E15" s="42" t="s">
        <v>56</v>
      </c>
      <c r="F15" s="4"/>
    </row>
    <row r="16" spans="1:20" x14ac:dyDescent="0.25">
      <c r="A16" s="4">
        <v>6647819</v>
      </c>
      <c r="B16" s="4" t="s">
        <v>30</v>
      </c>
      <c r="C16" s="4" t="s">
        <v>12</v>
      </c>
      <c r="D16" s="4">
        <v>433.57</v>
      </c>
      <c r="E16" s="42" t="s">
        <v>56</v>
      </c>
      <c r="F16" s="4"/>
    </row>
    <row r="17" spans="1:6" x14ac:dyDescent="0.25">
      <c r="A17" s="4">
        <v>6438480</v>
      </c>
      <c r="B17" s="4" t="s">
        <v>31</v>
      </c>
      <c r="C17" s="4" t="s">
        <v>12</v>
      </c>
      <c r="D17" s="4">
        <v>433.57</v>
      </c>
      <c r="E17" s="42">
        <v>43163</v>
      </c>
      <c r="F17" s="4"/>
    </row>
    <row r="18" spans="1:6" x14ac:dyDescent="0.25">
      <c r="A18" s="4">
        <v>4074172</v>
      </c>
      <c r="B18" s="4" t="s">
        <v>32</v>
      </c>
      <c r="C18" s="4" t="s">
        <v>22</v>
      </c>
      <c r="D18" s="4">
        <v>498.69</v>
      </c>
      <c r="E18" s="42">
        <v>43163</v>
      </c>
      <c r="F18" s="4"/>
    </row>
    <row r="19" spans="1:6" x14ac:dyDescent="0.25">
      <c r="A19" s="4">
        <v>6816392</v>
      </c>
      <c r="B19" s="4" t="s">
        <v>33</v>
      </c>
      <c r="C19" s="4" t="s">
        <v>27</v>
      </c>
      <c r="D19" s="4">
        <v>90</v>
      </c>
      <c r="E19" s="42">
        <v>43194</v>
      </c>
      <c r="F19" s="4"/>
    </row>
    <row r="20" spans="1:6" x14ac:dyDescent="0.25">
      <c r="A20" s="4">
        <v>6105958</v>
      </c>
      <c r="B20" s="4" t="s">
        <v>34</v>
      </c>
      <c r="C20" s="4" t="s">
        <v>35</v>
      </c>
      <c r="D20" s="4">
        <v>626.70000000000005</v>
      </c>
      <c r="E20" s="42">
        <v>43224</v>
      </c>
      <c r="F20" s="4"/>
    </row>
    <row r="21" spans="1:6" x14ac:dyDescent="0.25">
      <c r="A21" s="4">
        <v>6875743</v>
      </c>
      <c r="B21" s="4" t="s">
        <v>36</v>
      </c>
      <c r="C21" s="4" t="s">
        <v>37</v>
      </c>
      <c r="D21" s="4">
        <v>626.70000000000005</v>
      </c>
      <c r="E21" s="42">
        <v>43377</v>
      </c>
      <c r="F21" s="4"/>
    </row>
    <row r="22" spans="1:6" x14ac:dyDescent="0.25">
      <c r="A22" s="4">
        <v>6879615</v>
      </c>
      <c r="B22" s="4" t="s">
        <v>38</v>
      </c>
      <c r="C22" s="4" t="s">
        <v>22</v>
      </c>
      <c r="D22" s="4">
        <v>498.69</v>
      </c>
      <c r="E22" s="42">
        <v>43408</v>
      </c>
      <c r="F22" s="4"/>
    </row>
    <row r="23" spans="1:6" x14ac:dyDescent="0.25">
      <c r="A23" s="4">
        <v>6926941</v>
      </c>
      <c r="B23" s="4" t="s">
        <v>39</v>
      </c>
      <c r="C23" s="4" t="s">
        <v>40</v>
      </c>
      <c r="D23" s="4">
        <v>168</v>
      </c>
      <c r="E23" s="42">
        <v>43408</v>
      </c>
      <c r="F23" s="4"/>
    </row>
    <row r="24" spans="1:6" x14ac:dyDescent="0.25">
      <c r="A24" s="4">
        <v>6904171</v>
      </c>
      <c r="B24" s="4" t="s">
        <v>41</v>
      </c>
      <c r="C24" s="4" t="s">
        <v>42</v>
      </c>
      <c r="D24" s="4">
        <v>225.02</v>
      </c>
      <c r="E24" s="42">
        <v>43408</v>
      </c>
      <c r="F24" s="4"/>
    </row>
    <row r="25" spans="1:6" x14ac:dyDescent="0.25">
      <c r="A25" s="4">
        <v>6755778</v>
      </c>
      <c r="B25" s="4" t="s">
        <v>43</v>
      </c>
      <c r="C25" s="4" t="s">
        <v>44</v>
      </c>
      <c r="D25" s="4">
        <v>881.69</v>
      </c>
      <c r="E25" s="42">
        <v>43408</v>
      </c>
      <c r="F25" s="4"/>
    </row>
    <row r="26" spans="1:6" x14ac:dyDescent="0.25">
      <c r="A26" s="4">
        <v>6909116</v>
      </c>
      <c r="B26" s="4" t="s">
        <v>45</v>
      </c>
      <c r="C26" s="4" t="s">
        <v>22</v>
      </c>
      <c r="D26" s="4">
        <v>498.69</v>
      </c>
      <c r="E26" s="42" t="s">
        <v>57</v>
      </c>
      <c r="F26" s="4"/>
    </row>
    <row r="27" spans="1:6" x14ac:dyDescent="0.25">
      <c r="A27" s="4">
        <v>6586338</v>
      </c>
      <c r="B27" s="4" t="s">
        <v>46</v>
      </c>
      <c r="C27" s="4" t="s">
        <v>27</v>
      </c>
      <c r="D27" s="4">
        <v>90</v>
      </c>
      <c r="E27" s="42" t="s">
        <v>57</v>
      </c>
      <c r="F27" s="4"/>
    </row>
    <row r="28" spans="1:6" x14ac:dyDescent="0.25">
      <c r="A28" s="4">
        <v>6847243</v>
      </c>
      <c r="B28" s="4" t="s">
        <v>47</v>
      </c>
      <c r="C28" s="4" t="s">
        <v>22</v>
      </c>
      <c r="D28" s="4">
        <v>0</v>
      </c>
      <c r="E28" s="42" t="s">
        <v>58</v>
      </c>
      <c r="F28" s="6" t="s">
        <v>48</v>
      </c>
    </row>
    <row r="29" spans="1:6" x14ac:dyDescent="0.25">
      <c r="A29" s="18">
        <v>5660707</v>
      </c>
      <c r="B29" s="18" t="s">
        <v>79</v>
      </c>
      <c r="C29" s="18" t="s">
        <v>80</v>
      </c>
      <c r="D29" s="19">
        <v>626.70000000000005</v>
      </c>
      <c r="E29" s="43" t="s">
        <v>81</v>
      </c>
      <c r="F29" s="20"/>
    </row>
    <row r="30" spans="1:6" x14ac:dyDescent="0.25">
      <c r="A30" s="18">
        <v>5523120</v>
      </c>
      <c r="B30" s="18" t="s">
        <v>82</v>
      </c>
      <c r="C30" s="18" t="s">
        <v>83</v>
      </c>
      <c r="D30" s="19">
        <v>498.69</v>
      </c>
      <c r="E30" s="43"/>
      <c r="F30" s="20"/>
    </row>
    <row r="31" spans="1:6" x14ac:dyDescent="0.25">
      <c r="A31" s="18">
        <v>5500197</v>
      </c>
      <c r="B31" s="18" t="s">
        <v>84</v>
      </c>
      <c r="C31" s="18" t="s">
        <v>12</v>
      </c>
      <c r="D31" s="19">
        <v>433.57</v>
      </c>
      <c r="E31" s="43" t="s">
        <v>85</v>
      </c>
      <c r="F31" s="20"/>
    </row>
    <row r="32" spans="1:6" x14ac:dyDescent="0.25">
      <c r="A32" s="18">
        <v>5657000</v>
      </c>
      <c r="B32" s="18" t="s">
        <v>86</v>
      </c>
      <c r="C32" s="18" t="s">
        <v>83</v>
      </c>
      <c r="D32" s="19">
        <v>498.69</v>
      </c>
      <c r="E32" s="43" t="s">
        <v>87</v>
      </c>
      <c r="F32" s="20"/>
    </row>
    <row r="33" spans="1:6" x14ac:dyDescent="0.25">
      <c r="A33" s="18">
        <v>5523964</v>
      </c>
      <c r="B33" s="18" t="s">
        <v>88</v>
      </c>
      <c r="C33" s="18" t="s">
        <v>89</v>
      </c>
      <c r="D33" s="19">
        <v>0</v>
      </c>
      <c r="E33" s="43"/>
      <c r="F33" s="20"/>
    </row>
    <row r="34" spans="1:6" x14ac:dyDescent="0.25">
      <c r="A34" s="18">
        <v>5523457</v>
      </c>
      <c r="B34" s="18" t="s">
        <v>90</v>
      </c>
      <c r="C34" s="18" t="s">
        <v>44</v>
      </c>
      <c r="D34" s="19">
        <v>881.69</v>
      </c>
      <c r="E34" s="43" t="s">
        <v>91</v>
      </c>
      <c r="F34" s="20"/>
    </row>
    <row r="35" spans="1:6" x14ac:dyDescent="0.25">
      <c r="A35" s="18">
        <v>5527486</v>
      </c>
      <c r="B35" s="18" t="s">
        <v>92</v>
      </c>
      <c r="C35" s="18" t="s">
        <v>89</v>
      </c>
      <c r="D35" s="19">
        <v>0</v>
      </c>
      <c r="E35" s="43" t="s">
        <v>93</v>
      </c>
      <c r="F35" s="20"/>
    </row>
    <row r="36" spans="1:6" x14ac:dyDescent="0.25">
      <c r="A36" s="18">
        <v>5505294</v>
      </c>
      <c r="B36" s="18" t="s">
        <v>94</v>
      </c>
      <c r="C36" s="18" t="s">
        <v>35</v>
      </c>
      <c r="D36" s="19">
        <v>626.70000000000005</v>
      </c>
      <c r="E36" s="43"/>
      <c r="F36" s="20"/>
    </row>
    <row r="37" spans="1:6" x14ac:dyDescent="0.25">
      <c r="A37" s="18">
        <v>5527112</v>
      </c>
      <c r="B37" s="18" t="s">
        <v>95</v>
      </c>
      <c r="C37" s="18" t="s">
        <v>35</v>
      </c>
      <c r="D37" s="19">
        <v>626.70000000000005</v>
      </c>
      <c r="E37" s="43" t="s">
        <v>96</v>
      </c>
      <c r="F37" s="20"/>
    </row>
    <row r="38" spans="1:6" x14ac:dyDescent="0.25">
      <c r="A38" s="18">
        <v>2959353</v>
      </c>
      <c r="B38" s="18" t="s">
        <v>97</v>
      </c>
      <c r="C38" s="18" t="s">
        <v>8</v>
      </c>
      <c r="D38" s="19">
        <v>881.69</v>
      </c>
      <c r="E38" s="43"/>
      <c r="F38" s="20"/>
    </row>
    <row r="39" spans="1:6" x14ac:dyDescent="0.25">
      <c r="A39" s="18">
        <v>5859108</v>
      </c>
      <c r="B39" s="18" t="s">
        <v>98</v>
      </c>
      <c r="C39" s="18" t="s">
        <v>99</v>
      </c>
      <c r="D39" s="19">
        <v>626.70000000000005</v>
      </c>
      <c r="E39" s="43"/>
      <c r="F39" s="20"/>
    </row>
    <row r="40" spans="1:6" x14ac:dyDescent="0.25">
      <c r="A40" s="18">
        <v>5517188</v>
      </c>
      <c r="B40" s="18" t="s">
        <v>100</v>
      </c>
      <c r="C40" s="18" t="s">
        <v>10</v>
      </c>
      <c r="D40" s="19">
        <v>414.92</v>
      </c>
      <c r="E40" s="43" t="s">
        <v>101</v>
      </c>
      <c r="F40" s="20"/>
    </row>
    <row r="41" spans="1:6" x14ac:dyDescent="0.25">
      <c r="A41" s="18">
        <v>5875204</v>
      </c>
      <c r="B41" s="18" t="s">
        <v>102</v>
      </c>
      <c r="C41" s="18" t="s">
        <v>12</v>
      </c>
      <c r="D41" s="19">
        <v>433.57</v>
      </c>
      <c r="E41" s="43"/>
      <c r="F41" s="20"/>
    </row>
    <row r="42" spans="1:6" x14ac:dyDescent="0.25">
      <c r="A42" s="18">
        <v>5523952</v>
      </c>
      <c r="B42" s="18" t="s">
        <v>103</v>
      </c>
      <c r="C42" s="18" t="s">
        <v>35</v>
      </c>
      <c r="D42" s="19">
        <v>626.70000000000005</v>
      </c>
      <c r="E42" s="43">
        <v>43134</v>
      </c>
      <c r="F42" s="20"/>
    </row>
    <row r="43" spans="1:6" x14ac:dyDescent="0.25">
      <c r="A43" s="18">
        <v>5527719</v>
      </c>
      <c r="B43" s="18" t="s">
        <v>104</v>
      </c>
      <c r="C43" s="18" t="s">
        <v>105</v>
      </c>
      <c r="D43" s="19">
        <v>0</v>
      </c>
      <c r="E43" s="43"/>
      <c r="F43" s="20"/>
    </row>
    <row r="44" spans="1:6" x14ac:dyDescent="0.25">
      <c r="A44" s="18">
        <v>6160606</v>
      </c>
      <c r="B44" s="18" t="s">
        <v>106</v>
      </c>
      <c r="C44" s="18" t="s">
        <v>107</v>
      </c>
      <c r="D44" s="19">
        <v>168</v>
      </c>
      <c r="E44" s="43">
        <v>43162</v>
      </c>
      <c r="F44" s="20"/>
    </row>
    <row r="45" spans="1:6" x14ac:dyDescent="0.25">
      <c r="A45" s="18">
        <v>6193115</v>
      </c>
      <c r="B45" s="18" t="s">
        <v>108</v>
      </c>
      <c r="C45" s="18" t="s">
        <v>12</v>
      </c>
      <c r="D45" s="19">
        <v>433.57</v>
      </c>
      <c r="E45" s="43">
        <v>43254</v>
      </c>
      <c r="F45" s="20"/>
    </row>
    <row r="46" spans="1:6" x14ac:dyDescent="0.25">
      <c r="A46" s="18">
        <v>6233369</v>
      </c>
      <c r="B46" s="18" t="s">
        <v>109</v>
      </c>
      <c r="C46" s="18" t="s">
        <v>110</v>
      </c>
      <c r="D46" s="19">
        <v>82</v>
      </c>
      <c r="E46" s="43"/>
      <c r="F46" s="20"/>
    </row>
    <row r="47" spans="1:6" x14ac:dyDescent="0.25">
      <c r="A47" s="18">
        <v>6170092</v>
      </c>
      <c r="B47" s="18" t="s">
        <v>111</v>
      </c>
      <c r="C47" s="18" t="s">
        <v>112</v>
      </c>
      <c r="D47" s="19">
        <v>626.70000000000005</v>
      </c>
      <c r="E47" s="43">
        <v>43284</v>
      </c>
      <c r="F47" s="20"/>
    </row>
    <row r="48" spans="1:6" x14ac:dyDescent="0.25">
      <c r="A48" s="18">
        <v>5904926</v>
      </c>
      <c r="B48" s="18" t="s">
        <v>113</v>
      </c>
      <c r="C48" s="18" t="s">
        <v>112</v>
      </c>
      <c r="D48" s="19">
        <v>626.70000000000005</v>
      </c>
      <c r="E48" s="43"/>
      <c r="F48" s="20"/>
    </row>
    <row r="49" spans="1:6" x14ac:dyDescent="0.25">
      <c r="A49" s="18">
        <v>6166910</v>
      </c>
      <c r="B49" s="18" t="s">
        <v>114</v>
      </c>
      <c r="C49" s="18" t="s">
        <v>12</v>
      </c>
      <c r="D49" s="19">
        <v>433.57</v>
      </c>
      <c r="E49" s="43">
        <v>43315</v>
      </c>
      <c r="F49" s="20"/>
    </row>
    <row r="50" spans="1:6" x14ac:dyDescent="0.25">
      <c r="A50" s="18">
        <v>6225477</v>
      </c>
      <c r="B50" s="18" t="s">
        <v>115</v>
      </c>
      <c r="C50" s="18" t="s">
        <v>8</v>
      </c>
      <c r="D50" s="19">
        <v>626.70000000000005</v>
      </c>
      <c r="E50" s="43">
        <v>43346</v>
      </c>
      <c r="F50" s="20"/>
    </row>
    <row r="51" spans="1:6" x14ac:dyDescent="0.25">
      <c r="A51" s="18">
        <v>6032053</v>
      </c>
      <c r="B51" s="18" t="s">
        <v>116</v>
      </c>
      <c r="C51" s="18" t="s">
        <v>27</v>
      </c>
      <c r="D51" s="19">
        <v>90</v>
      </c>
      <c r="E51" s="43">
        <v>43437</v>
      </c>
      <c r="F51" s="20"/>
    </row>
    <row r="52" spans="1:6" x14ac:dyDescent="0.25">
      <c r="A52" s="18">
        <v>5975469</v>
      </c>
      <c r="B52" s="18" t="s">
        <v>5</v>
      </c>
      <c r="C52" s="18" t="s">
        <v>117</v>
      </c>
      <c r="D52" s="19">
        <v>194.94</v>
      </c>
      <c r="E52" s="43" t="s">
        <v>118</v>
      </c>
      <c r="F52" s="20"/>
    </row>
    <row r="53" spans="1:6" x14ac:dyDescent="0.25">
      <c r="A53" s="18">
        <v>5975469</v>
      </c>
      <c r="B53" s="18" t="s">
        <v>5</v>
      </c>
      <c r="C53" s="18" t="s">
        <v>6</v>
      </c>
      <c r="D53" s="19">
        <v>0</v>
      </c>
      <c r="E53" s="43"/>
      <c r="F53" s="21" t="s">
        <v>119</v>
      </c>
    </row>
    <row r="54" spans="1:6" x14ac:dyDescent="0.25">
      <c r="A54" s="18">
        <v>6143332</v>
      </c>
      <c r="B54" s="18" t="s">
        <v>120</v>
      </c>
      <c r="C54" s="18" t="s">
        <v>121</v>
      </c>
      <c r="D54" s="19">
        <v>433.57</v>
      </c>
      <c r="E54" s="43" t="s">
        <v>122</v>
      </c>
      <c r="F54" s="20"/>
    </row>
    <row r="55" spans="1:6" x14ac:dyDescent="0.25">
      <c r="A55" s="18">
        <v>6290265</v>
      </c>
      <c r="B55" s="18" t="s">
        <v>123</v>
      </c>
      <c r="C55" s="18" t="s">
        <v>44</v>
      </c>
      <c r="D55" s="19">
        <v>881.69</v>
      </c>
      <c r="E55" s="43"/>
      <c r="F55" s="20"/>
    </row>
    <row r="56" spans="1:6" x14ac:dyDescent="0.25">
      <c r="A56" s="18">
        <v>6478170</v>
      </c>
      <c r="B56" s="18" t="s">
        <v>124</v>
      </c>
      <c r="C56" s="18" t="s">
        <v>125</v>
      </c>
      <c r="D56" s="19">
        <v>498.69</v>
      </c>
      <c r="E56" s="43" t="s">
        <v>126</v>
      </c>
      <c r="F56" s="20"/>
    </row>
    <row r="57" spans="1:6" x14ac:dyDescent="0.25">
      <c r="A57" s="18">
        <v>6305063</v>
      </c>
      <c r="B57" s="18" t="s">
        <v>127</v>
      </c>
      <c r="C57" s="18" t="s">
        <v>12</v>
      </c>
      <c r="D57" s="19">
        <v>433.57</v>
      </c>
      <c r="E57" s="43"/>
      <c r="F57" s="20"/>
    </row>
    <row r="58" spans="1:6" x14ac:dyDescent="0.25">
      <c r="A58" s="18">
        <v>6432554</v>
      </c>
      <c r="B58" s="18" t="s">
        <v>128</v>
      </c>
      <c r="C58" s="18" t="s">
        <v>27</v>
      </c>
      <c r="D58" s="19">
        <v>90</v>
      </c>
      <c r="E58" s="43"/>
      <c r="F58" s="20"/>
    </row>
    <row r="59" spans="1:6" x14ac:dyDescent="0.25">
      <c r="A59" s="18">
        <v>6171247</v>
      </c>
      <c r="B59" s="18" t="s">
        <v>129</v>
      </c>
      <c r="C59" s="18" t="s">
        <v>44</v>
      </c>
      <c r="D59" s="19">
        <v>881.69</v>
      </c>
      <c r="E59" s="43"/>
      <c r="F59" s="20"/>
    </row>
    <row r="60" spans="1:6" x14ac:dyDescent="0.25">
      <c r="A60" s="18">
        <v>5942384</v>
      </c>
      <c r="B60" s="18" t="s">
        <v>130</v>
      </c>
      <c r="C60" s="18" t="s">
        <v>10</v>
      </c>
      <c r="D60" s="19">
        <v>414.92</v>
      </c>
      <c r="E60" s="43" t="s">
        <v>131</v>
      </c>
      <c r="F60" s="20"/>
    </row>
    <row r="61" spans="1:6" x14ac:dyDescent="0.25">
      <c r="A61" s="18">
        <v>6226512</v>
      </c>
      <c r="B61" s="18" t="s">
        <v>132</v>
      </c>
      <c r="C61" s="18" t="s">
        <v>133</v>
      </c>
      <c r="D61" s="19">
        <v>225.02</v>
      </c>
      <c r="E61" s="43"/>
      <c r="F61" s="20"/>
    </row>
    <row r="62" spans="1:6" x14ac:dyDescent="0.25">
      <c r="A62" s="18">
        <v>6359223</v>
      </c>
      <c r="B62" s="18" t="s">
        <v>134</v>
      </c>
      <c r="C62" s="18" t="s">
        <v>135</v>
      </c>
      <c r="D62" s="19">
        <v>414.92</v>
      </c>
      <c r="E62" s="43"/>
      <c r="F62" s="20"/>
    </row>
    <row r="63" spans="1:6" x14ac:dyDescent="0.25">
      <c r="A63" s="18">
        <v>6045913</v>
      </c>
      <c r="B63" s="18" t="s">
        <v>136</v>
      </c>
      <c r="C63" s="18" t="s">
        <v>137</v>
      </c>
      <c r="D63" s="19">
        <v>414.92</v>
      </c>
      <c r="E63" s="43" t="s">
        <v>138</v>
      </c>
      <c r="F63" s="20"/>
    </row>
    <row r="64" spans="1:6" x14ac:dyDescent="0.25">
      <c r="A64" s="18">
        <v>5702621</v>
      </c>
      <c r="B64" s="18" t="s">
        <v>139</v>
      </c>
      <c r="C64" s="18" t="s">
        <v>137</v>
      </c>
      <c r="D64" s="19">
        <v>414.92</v>
      </c>
      <c r="E64" s="43"/>
      <c r="F64" s="20"/>
    </row>
    <row r="65" spans="1:9" x14ac:dyDescent="0.25">
      <c r="A65" s="18">
        <v>6373837</v>
      </c>
      <c r="B65" s="18" t="s">
        <v>140</v>
      </c>
      <c r="C65" s="18" t="s">
        <v>112</v>
      </c>
      <c r="D65" s="19">
        <v>626.70000000000005</v>
      </c>
      <c r="E65" s="43"/>
      <c r="F65" s="20"/>
    </row>
    <row r="66" spans="1:9" x14ac:dyDescent="0.25">
      <c r="A66" s="22">
        <v>6415903</v>
      </c>
      <c r="B66" s="22" t="s">
        <v>141</v>
      </c>
      <c r="C66" s="22" t="s">
        <v>133</v>
      </c>
      <c r="D66" s="23">
        <v>225.02</v>
      </c>
      <c r="E66" s="44"/>
      <c r="F66" s="24"/>
    </row>
    <row r="67" spans="1:9" ht="15.75" thickBot="1" x14ac:dyDescent="0.3">
      <c r="A67" s="25">
        <v>2439106</v>
      </c>
      <c r="B67" s="25" t="s">
        <v>142</v>
      </c>
      <c r="C67" s="25" t="s">
        <v>143</v>
      </c>
      <c r="D67" s="26">
        <v>498.69</v>
      </c>
      <c r="E67" s="45"/>
      <c r="F67" s="27"/>
    </row>
    <row r="68" spans="1:9" ht="15.75" thickTop="1" x14ac:dyDescent="0.25">
      <c r="A68" s="28">
        <v>5211342</v>
      </c>
      <c r="B68" s="28" t="s">
        <v>144</v>
      </c>
      <c r="C68" s="28" t="s">
        <v>145</v>
      </c>
      <c r="D68" s="29">
        <v>0</v>
      </c>
      <c r="E68" s="46" t="s">
        <v>146</v>
      </c>
      <c r="F68" s="30"/>
    </row>
    <row r="69" spans="1:9" x14ac:dyDescent="0.25">
      <c r="A69" s="18">
        <v>5212583</v>
      </c>
      <c r="B69" s="18" t="s">
        <v>147</v>
      </c>
      <c r="C69" s="18" t="s">
        <v>12</v>
      </c>
      <c r="D69" s="19">
        <v>433.57</v>
      </c>
      <c r="E69" s="43"/>
      <c r="F69" s="20"/>
    </row>
    <row r="70" spans="1:9" x14ac:dyDescent="0.25">
      <c r="A70" s="18">
        <v>4860183</v>
      </c>
      <c r="B70" s="18" t="s">
        <v>148</v>
      </c>
      <c r="C70" s="18" t="s">
        <v>83</v>
      </c>
      <c r="D70" s="19">
        <v>498.69</v>
      </c>
      <c r="E70" s="43"/>
      <c r="F70" s="20"/>
    </row>
    <row r="71" spans="1:9" x14ac:dyDescent="0.25">
      <c r="A71" s="18">
        <v>4703341</v>
      </c>
      <c r="B71" s="18" t="s">
        <v>149</v>
      </c>
      <c r="C71" s="18" t="s">
        <v>12</v>
      </c>
      <c r="D71" s="19">
        <v>205.64</v>
      </c>
      <c r="E71" s="43" t="s">
        <v>150</v>
      </c>
      <c r="F71" s="21" t="s">
        <v>151</v>
      </c>
      <c r="G71" s="75" t="s">
        <v>219</v>
      </c>
      <c r="H71" s="76"/>
      <c r="I71" s="76"/>
    </row>
    <row r="72" spans="1:9" ht="15.75" x14ac:dyDescent="0.25">
      <c r="A72" s="18">
        <v>4826572</v>
      </c>
      <c r="B72" s="18" t="s">
        <v>152</v>
      </c>
      <c r="C72" s="18" t="s">
        <v>10</v>
      </c>
      <c r="D72" s="19">
        <v>414.92</v>
      </c>
      <c r="E72" s="43" t="s">
        <v>153</v>
      </c>
      <c r="F72" s="20"/>
      <c r="G72" s="52" t="s">
        <v>220</v>
      </c>
      <c r="H72" s="3">
        <v>13702.59</v>
      </c>
      <c r="I72" s="3" t="s">
        <v>221</v>
      </c>
    </row>
    <row r="73" spans="1:9" x14ac:dyDescent="0.25">
      <c r="A73" s="18">
        <v>4879394</v>
      </c>
      <c r="B73" s="18" t="s">
        <v>154</v>
      </c>
      <c r="C73" s="18" t="s">
        <v>10</v>
      </c>
      <c r="D73" s="19">
        <v>414.92</v>
      </c>
      <c r="E73" s="43"/>
      <c r="F73" s="20"/>
      <c r="G73" s="4" t="s">
        <v>222</v>
      </c>
      <c r="H73" s="4">
        <f>H72*0.2</f>
        <v>2740.518</v>
      </c>
      <c r="I73" s="53">
        <f>H73/21.5</f>
        <v>127.46595348837209</v>
      </c>
    </row>
    <row r="74" spans="1:9" x14ac:dyDescent="0.25">
      <c r="A74" s="18">
        <v>4892860</v>
      </c>
      <c r="B74" s="18" t="s">
        <v>155</v>
      </c>
      <c r="C74" s="18" t="s">
        <v>35</v>
      </c>
      <c r="D74" s="19">
        <v>626.70000000000005</v>
      </c>
      <c r="E74" s="43" t="s">
        <v>156</v>
      </c>
      <c r="F74" s="20"/>
      <c r="G74" s="54" t="s">
        <v>223</v>
      </c>
      <c r="H74" s="4">
        <f>H72*0.2</f>
        <v>2740.518</v>
      </c>
      <c r="I74" s="53">
        <f>H74/21.5</f>
        <v>127.46595348837209</v>
      </c>
    </row>
    <row r="75" spans="1:9" x14ac:dyDescent="0.25">
      <c r="A75" s="18">
        <v>4878300</v>
      </c>
      <c r="B75" s="18" t="s">
        <v>157</v>
      </c>
      <c r="C75" s="18" t="s">
        <v>12</v>
      </c>
      <c r="D75" s="19">
        <v>433.57</v>
      </c>
      <c r="E75" s="43"/>
      <c r="F75" s="20"/>
    </row>
    <row r="76" spans="1:9" x14ac:dyDescent="0.25">
      <c r="A76" s="18">
        <v>4864676</v>
      </c>
      <c r="B76" s="18" t="s">
        <v>158</v>
      </c>
      <c r="C76" s="18" t="s">
        <v>10</v>
      </c>
      <c r="D76" s="19">
        <v>414.92</v>
      </c>
      <c r="E76" s="43" t="s">
        <v>159</v>
      </c>
      <c r="F76" s="20"/>
    </row>
    <row r="77" spans="1:9" x14ac:dyDescent="0.25">
      <c r="A77" s="18">
        <v>4833410</v>
      </c>
      <c r="B77" s="18" t="s">
        <v>160</v>
      </c>
      <c r="C77" s="18" t="s">
        <v>145</v>
      </c>
      <c r="D77" s="19">
        <v>0</v>
      </c>
      <c r="E77" s="43"/>
      <c r="F77" s="20"/>
    </row>
    <row r="78" spans="1:9" x14ac:dyDescent="0.25">
      <c r="A78" s="18">
        <v>4929135</v>
      </c>
      <c r="B78" s="18" t="s">
        <v>161</v>
      </c>
      <c r="C78" s="18" t="s">
        <v>10</v>
      </c>
      <c r="D78" s="19">
        <v>414.92</v>
      </c>
      <c r="E78" s="43" t="s">
        <v>162</v>
      </c>
      <c r="F78" s="20"/>
    </row>
    <row r="79" spans="1:9" x14ac:dyDescent="0.25">
      <c r="A79" s="18">
        <v>5472010</v>
      </c>
      <c r="B79" s="18" t="s">
        <v>163</v>
      </c>
      <c r="C79" s="18" t="s">
        <v>110</v>
      </c>
      <c r="D79" s="19">
        <v>168</v>
      </c>
      <c r="E79" s="43" t="s">
        <v>164</v>
      </c>
      <c r="F79" s="20"/>
    </row>
    <row r="80" spans="1:9" x14ac:dyDescent="0.25">
      <c r="A80" s="18">
        <v>5472151</v>
      </c>
      <c r="B80" s="18" t="s">
        <v>165</v>
      </c>
      <c r="C80" s="18" t="s">
        <v>145</v>
      </c>
      <c r="D80" s="19">
        <v>0</v>
      </c>
      <c r="E80" s="43">
        <v>43102</v>
      </c>
      <c r="F80" s="20"/>
    </row>
    <row r="81" spans="1:6" x14ac:dyDescent="0.25">
      <c r="A81" s="18">
        <v>5539624</v>
      </c>
      <c r="B81" s="18" t="s">
        <v>166</v>
      </c>
      <c r="C81" s="18" t="s">
        <v>27</v>
      </c>
      <c r="D81" s="19">
        <v>90</v>
      </c>
      <c r="E81" s="43">
        <v>43133</v>
      </c>
      <c r="F81" s="20"/>
    </row>
    <row r="82" spans="1:6" x14ac:dyDescent="0.25">
      <c r="A82" s="18">
        <v>5576650</v>
      </c>
      <c r="B82" s="18" t="s">
        <v>167</v>
      </c>
      <c r="C82" s="18" t="s">
        <v>42</v>
      </c>
      <c r="D82" s="19">
        <v>225.02</v>
      </c>
      <c r="E82" s="43"/>
      <c r="F82" s="20"/>
    </row>
    <row r="83" spans="1:6" x14ac:dyDescent="0.25">
      <c r="A83" s="18">
        <v>4869563</v>
      </c>
      <c r="B83" s="18" t="s">
        <v>168</v>
      </c>
      <c r="C83" s="18" t="s">
        <v>169</v>
      </c>
      <c r="D83" s="19">
        <v>694</v>
      </c>
      <c r="E83" s="43"/>
      <c r="F83" s="20"/>
    </row>
    <row r="84" spans="1:6" x14ac:dyDescent="0.25">
      <c r="A84" s="31">
        <v>5516561</v>
      </c>
      <c r="B84" s="31" t="s">
        <v>170</v>
      </c>
      <c r="C84" s="31" t="s">
        <v>171</v>
      </c>
      <c r="D84" s="32">
        <v>216</v>
      </c>
      <c r="E84" s="47">
        <v>43161</v>
      </c>
      <c r="F84" s="33"/>
    </row>
    <row r="85" spans="1:6" x14ac:dyDescent="0.25">
      <c r="A85" s="18">
        <v>4929040</v>
      </c>
      <c r="B85" s="18" t="s">
        <v>172</v>
      </c>
      <c r="C85" s="18" t="s">
        <v>22</v>
      </c>
      <c r="D85" s="19">
        <v>498.69</v>
      </c>
      <c r="E85" s="43">
        <v>43222</v>
      </c>
      <c r="F85" s="20"/>
    </row>
    <row r="86" spans="1:6" x14ac:dyDescent="0.25">
      <c r="A86" s="18">
        <v>5472335</v>
      </c>
      <c r="B86" s="18" t="s">
        <v>173</v>
      </c>
      <c r="C86" s="18" t="s">
        <v>145</v>
      </c>
      <c r="D86" s="19">
        <v>0</v>
      </c>
      <c r="E86" s="43"/>
      <c r="F86" s="20"/>
    </row>
    <row r="87" spans="1:6" x14ac:dyDescent="0.25">
      <c r="A87" s="18">
        <v>5431493</v>
      </c>
      <c r="B87" s="18" t="s">
        <v>174</v>
      </c>
      <c r="C87" s="18" t="s">
        <v>112</v>
      </c>
      <c r="D87" s="19">
        <v>626.70000000000005</v>
      </c>
      <c r="E87" s="43">
        <v>43314</v>
      </c>
      <c r="F87" s="20"/>
    </row>
    <row r="88" spans="1:6" x14ac:dyDescent="0.25">
      <c r="A88" s="18">
        <v>5404623</v>
      </c>
      <c r="B88" s="18" t="s">
        <v>175</v>
      </c>
      <c r="C88" s="18" t="s">
        <v>176</v>
      </c>
      <c r="D88" s="19">
        <v>205.64</v>
      </c>
      <c r="E88" s="43"/>
      <c r="F88" s="20"/>
    </row>
    <row r="89" spans="1:6" x14ac:dyDescent="0.25">
      <c r="A89" s="18">
        <v>5468918</v>
      </c>
      <c r="B89" s="18" t="s">
        <v>177</v>
      </c>
      <c r="C89" s="18" t="s">
        <v>83</v>
      </c>
      <c r="D89" s="19">
        <v>498.69</v>
      </c>
      <c r="E89" s="43">
        <v>43345</v>
      </c>
      <c r="F89" s="20"/>
    </row>
    <row r="90" spans="1:6" x14ac:dyDescent="0.25">
      <c r="A90" s="18">
        <v>5506743</v>
      </c>
      <c r="B90" s="18" t="s">
        <v>178</v>
      </c>
      <c r="C90" s="18" t="s">
        <v>10</v>
      </c>
      <c r="D90" s="19">
        <v>414.92</v>
      </c>
      <c r="E90" s="43">
        <v>43436</v>
      </c>
      <c r="F90" s="20"/>
    </row>
    <row r="91" spans="1:6" x14ac:dyDescent="0.25">
      <c r="A91" s="18">
        <v>5604828</v>
      </c>
      <c r="B91" s="18" t="s">
        <v>179</v>
      </c>
      <c r="C91" s="18" t="s">
        <v>35</v>
      </c>
      <c r="D91" s="19">
        <v>626.70000000000005</v>
      </c>
      <c r="E91" s="43" t="s">
        <v>180</v>
      </c>
      <c r="F91" s="20"/>
    </row>
    <row r="92" spans="1:6" x14ac:dyDescent="0.25">
      <c r="A92" s="18">
        <v>5609379</v>
      </c>
      <c r="B92" s="18" t="s">
        <v>181</v>
      </c>
      <c r="C92" s="18" t="s">
        <v>112</v>
      </c>
      <c r="D92" s="19">
        <v>626.70000000000005</v>
      </c>
      <c r="E92" s="43"/>
      <c r="F92" s="20"/>
    </row>
    <row r="93" spans="1:6" x14ac:dyDescent="0.25">
      <c r="A93" s="18">
        <v>5409549</v>
      </c>
      <c r="B93" s="18" t="s">
        <v>182</v>
      </c>
      <c r="C93" s="18" t="s">
        <v>112</v>
      </c>
      <c r="D93" s="19">
        <v>626.70000000000005</v>
      </c>
      <c r="E93" s="43"/>
      <c r="F93" s="20"/>
    </row>
    <row r="94" spans="1:6" x14ac:dyDescent="0.25">
      <c r="A94" s="18">
        <v>5168534</v>
      </c>
      <c r="B94" s="18" t="s">
        <v>183</v>
      </c>
      <c r="C94" s="18" t="s">
        <v>112</v>
      </c>
      <c r="D94" s="19">
        <v>626.70000000000005</v>
      </c>
      <c r="E94" s="43"/>
      <c r="F94" s="20"/>
    </row>
    <row r="95" spans="1:6" x14ac:dyDescent="0.25">
      <c r="A95" s="18">
        <v>5510664</v>
      </c>
      <c r="B95" s="18" t="s">
        <v>184</v>
      </c>
      <c r="C95" s="18" t="s">
        <v>112</v>
      </c>
      <c r="D95" s="19">
        <v>626.70000000000005</v>
      </c>
      <c r="E95" s="43"/>
      <c r="F95" s="20"/>
    </row>
    <row r="96" spans="1:6" x14ac:dyDescent="0.25">
      <c r="A96" s="18">
        <v>5300188</v>
      </c>
      <c r="B96" s="18" t="s">
        <v>185</v>
      </c>
      <c r="C96" s="18" t="s">
        <v>12</v>
      </c>
      <c r="D96" s="19">
        <v>433.57</v>
      </c>
      <c r="E96" s="43" t="s">
        <v>186</v>
      </c>
      <c r="F96" s="20"/>
    </row>
    <row r="97" spans="1:9" x14ac:dyDescent="0.25">
      <c r="A97" s="18">
        <v>5846254</v>
      </c>
      <c r="B97" s="18" t="s">
        <v>187</v>
      </c>
      <c r="C97" s="18" t="s">
        <v>110</v>
      </c>
      <c r="D97" s="19">
        <v>90</v>
      </c>
      <c r="E97" s="43"/>
      <c r="F97" s="20"/>
    </row>
    <row r="98" spans="1:9" x14ac:dyDescent="0.25">
      <c r="A98" s="18">
        <v>5527840</v>
      </c>
      <c r="B98" s="18" t="s">
        <v>188</v>
      </c>
      <c r="C98" s="18" t="s">
        <v>112</v>
      </c>
      <c r="D98" s="19">
        <v>626.70000000000005</v>
      </c>
      <c r="E98" s="43"/>
      <c r="F98" s="20"/>
    </row>
    <row r="99" spans="1:9" x14ac:dyDescent="0.25">
      <c r="A99" s="18">
        <v>5659916</v>
      </c>
      <c r="B99" s="18" t="s">
        <v>189</v>
      </c>
      <c r="C99" s="18" t="s">
        <v>112</v>
      </c>
      <c r="D99" s="19">
        <v>626.70000000000005</v>
      </c>
      <c r="E99" s="43">
        <v>43146</v>
      </c>
      <c r="F99" s="20"/>
    </row>
    <row r="100" spans="1:9" x14ac:dyDescent="0.25">
      <c r="A100" s="18">
        <v>5500956</v>
      </c>
      <c r="B100" s="18" t="s">
        <v>190</v>
      </c>
      <c r="C100" s="18" t="s">
        <v>22</v>
      </c>
      <c r="D100" s="19">
        <v>498.69</v>
      </c>
      <c r="E100" s="43"/>
      <c r="F100" s="20"/>
    </row>
    <row r="101" spans="1:9" x14ac:dyDescent="0.25">
      <c r="A101" s="22">
        <v>5501542</v>
      </c>
      <c r="B101" s="22" t="s">
        <v>191</v>
      </c>
      <c r="C101" s="22" t="s">
        <v>10</v>
      </c>
      <c r="D101" s="23">
        <v>414.92</v>
      </c>
      <c r="E101" s="44" t="s">
        <v>192</v>
      </c>
      <c r="F101" s="24"/>
    </row>
    <row r="102" spans="1:9" ht="15.75" thickBot="1" x14ac:dyDescent="0.3">
      <c r="A102" s="34">
        <v>4982457</v>
      </c>
      <c r="B102" s="34" t="s">
        <v>193</v>
      </c>
      <c r="C102" s="34" t="s">
        <v>44</v>
      </c>
      <c r="D102" s="26">
        <v>383</v>
      </c>
      <c r="E102" s="48">
        <v>42979</v>
      </c>
      <c r="F102" s="35" t="s">
        <v>194</v>
      </c>
    </row>
    <row r="103" spans="1:9" ht="15.75" thickTop="1" x14ac:dyDescent="0.25">
      <c r="A103" s="18">
        <v>4924844</v>
      </c>
      <c r="B103" s="18" t="s">
        <v>195</v>
      </c>
      <c r="C103" s="18" t="s">
        <v>196</v>
      </c>
      <c r="D103" s="19">
        <v>90</v>
      </c>
      <c r="E103" s="43" t="s">
        <v>197</v>
      </c>
      <c r="F103" s="20"/>
    </row>
    <row r="104" spans="1:9" x14ac:dyDescent="0.25">
      <c r="A104" s="18">
        <v>4872781</v>
      </c>
      <c r="B104" s="18" t="s">
        <v>198</v>
      </c>
      <c r="C104" s="18" t="s">
        <v>121</v>
      </c>
      <c r="D104" s="19">
        <v>433.57</v>
      </c>
      <c r="E104" s="43" t="s">
        <v>199</v>
      </c>
      <c r="F104" s="20"/>
    </row>
    <row r="105" spans="1:9" x14ac:dyDescent="0.25">
      <c r="A105" s="18">
        <v>3996416</v>
      </c>
      <c r="B105" s="18" t="s">
        <v>200</v>
      </c>
      <c r="C105" s="18" t="s">
        <v>176</v>
      </c>
      <c r="D105" s="19">
        <v>205.64</v>
      </c>
      <c r="E105" s="43"/>
      <c r="F105" s="20"/>
    </row>
    <row r="106" spans="1:9" x14ac:dyDescent="0.25">
      <c r="A106" s="18">
        <v>4840045</v>
      </c>
      <c r="B106" s="18" t="s">
        <v>201</v>
      </c>
      <c r="C106" s="18" t="s">
        <v>37</v>
      </c>
      <c r="D106" s="19">
        <v>626.70000000000005</v>
      </c>
      <c r="E106" s="43">
        <v>43191</v>
      </c>
      <c r="F106" s="20"/>
    </row>
    <row r="107" spans="1:9" x14ac:dyDescent="0.25">
      <c r="A107" s="18">
        <v>4918880</v>
      </c>
      <c r="B107" s="18" t="s">
        <v>202</v>
      </c>
      <c r="C107" s="18" t="s">
        <v>137</v>
      </c>
      <c r="D107" s="19">
        <v>414.92</v>
      </c>
      <c r="E107" s="43"/>
      <c r="F107" s="20"/>
    </row>
    <row r="108" spans="1:9" x14ac:dyDescent="0.25">
      <c r="A108" s="36">
        <v>4839820</v>
      </c>
      <c r="B108" s="36" t="s">
        <v>203</v>
      </c>
      <c r="C108" s="36" t="s">
        <v>121</v>
      </c>
      <c r="D108" s="37">
        <v>433.57</v>
      </c>
      <c r="E108" s="49">
        <v>43221</v>
      </c>
      <c r="F108" s="20"/>
      <c r="G108" s="75" t="s">
        <v>224</v>
      </c>
      <c r="H108" s="76"/>
      <c r="I108" s="76"/>
    </row>
    <row r="109" spans="1:9" ht="15.75" x14ac:dyDescent="0.25">
      <c r="A109" s="18">
        <v>5062255</v>
      </c>
      <c r="B109" s="18" t="s">
        <v>204</v>
      </c>
      <c r="C109" s="18" t="s">
        <v>110</v>
      </c>
      <c r="D109" s="19">
        <v>82</v>
      </c>
      <c r="E109" s="43">
        <v>43313</v>
      </c>
      <c r="F109" s="20"/>
      <c r="G109" s="52" t="s">
        <v>220</v>
      </c>
      <c r="H109" s="3">
        <v>5444.31</v>
      </c>
      <c r="I109" s="3" t="s">
        <v>221</v>
      </c>
    </row>
    <row r="110" spans="1:9" x14ac:dyDescent="0.25">
      <c r="A110" s="18">
        <v>4982457</v>
      </c>
      <c r="B110" s="18" t="s">
        <v>193</v>
      </c>
      <c r="C110" s="18" t="s">
        <v>44</v>
      </c>
      <c r="D110" s="19">
        <v>498.69</v>
      </c>
      <c r="E110" s="43">
        <v>43344</v>
      </c>
      <c r="F110" s="20"/>
      <c r="G110" s="4" t="s">
        <v>222</v>
      </c>
      <c r="H110" s="4">
        <f>H109*0.2</f>
        <v>1088.8620000000001</v>
      </c>
      <c r="I110" s="53">
        <f>H110/21.5</f>
        <v>50.644744186046516</v>
      </c>
    </row>
    <row r="111" spans="1:9" x14ac:dyDescent="0.25">
      <c r="A111" s="18">
        <v>5022666</v>
      </c>
      <c r="B111" s="18" t="s">
        <v>205</v>
      </c>
      <c r="C111" s="18" t="s">
        <v>206</v>
      </c>
      <c r="D111" s="19">
        <v>433.57</v>
      </c>
      <c r="E111" s="43"/>
      <c r="F111" s="20"/>
      <c r="G111" s="54" t="s">
        <v>223</v>
      </c>
      <c r="H111" s="4">
        <f>H109*0.2</f>
        <v>1088.8620000000001</v>
      </c>
      <c r="I111" s="53">
        <f>H111/21.5</f>
        <v>50.644744186046516</v>
      </c>
    </row>
    <row r="112" spans="1:9" x14ac:dyDescent="0.25">
      <c r="A112" s="18">
        <v>4967490</v>
      </c>
      <c r="B112" s="18" t="s">
        <v>207</v>
      </c>
      <c r="C112" s="18" t="s">
        <v>143</v>
      </c>
      <c r="D112" s="19">
        <v>498.69</v>
      </c>
      <c r="E112" s="43">
        <v>43405</v>
      </c>
      <c r="F112" s="20"/>
    </row>
    <row r="113" spans="1:6" x14ac:dyDescent="0.25">
      <c r="A113" s="18">
        <v>4685642</v>
      </c>
      <c r="B113" s="18" t="s">
        <v>208</v>
      </c>
      <c r="C113" s="18" t="s">
        <v>121</v>
      </c>
      <c r="D113" s="19">
        <v>433.57</v>
      </c>
      <c r="E113" s="43" t="s">
        <v>209</v>
      </c>
      <c r="F113" s="20"/>
    </row>
    <row r="114" spans="1:6" x14ac:dyDescent="0.25">
      <c r="A114" s="18">
        <v>5079530</v>
      </c>
      <c r="B114" s="18" t="s">
        <v>210</v>
      </c>
      <c r="C114" s="18" t="s">
        <v>143</v>
      </c>
      <c r="D114" s="19">
        <v>498.69</v>
      </c>
      <c r="E114" s="43" t="s">
        <v>211</v>
      </c>
      <c r="F114" s="20"/>
    </row>
    <row r="115" spans="1:6" x14ac:dyDescent="0.25">
      <c r="A115" s="18">
        <v>4834565</v>
      </c>
      <c r="B115" s="18" t="s">
        <v>212</v>
      </c>
      <c r="C115" s="18" t="s">
        <v>105</v>
      </c>
      <c r="D115" s="19">
        <v>0</v>
      </c>
      <c r="E115" s="43" t="s">
        <v>213</v>
      </c>
      <c r="F115" s="20"/>
    </row>
    <row r="116" spans="1:6" x14ac:dyDescent="0.25">
      <c r="A116" s="18">
        <v>4834906</v>
      </c>
      <c r="B116" s="18" t="s">
        <v>214</v>
      </c>
      <c r="C116" s="18" t="s">
        <v>215</v>
      </c>
      <c r="D116" s="19">
        <v>626.70000000000005</v>
      </c>
      <c r="E116" s="43" t="s">
        <v>216</v>
      </c>
      <c r="F116" s="20"/>
    </row>
    <row r="117" spans="1:6" x14ac:dyDescent="0.25">
      <c r="A117" s="38">
        <v>4858531</v>
      </c>
      <c r="B117" s="38" t="s">
        <v>217</v>
      </c>
      <c r="C117" s="38" t="s">
        <v>40</v>
      </c>
      <c r="D117" s="39">
        <v>168</v>
      </c>
      <c r="E117" s="50"/>
      <c r="F117" s="24"/>
    </row>
    <row r="118" spans="1:6" ht="15.75" thickBot="1" x14ac:dyDescent="0.3">
      <c r="A118" s="34">
        <v>3349940</v>
      </c>
      <c r="B118" s="34" t="s">
        <v>218</v>
      </c>
      <c r="C118" s="34" t="s">
        <v>89</v>
      </c>
      <c r="D118" s="40">
        <v>0</v>
      </c>
      <c r="E118" s="48"/>
      <c r="F118" s="27"/>
    </row>
    <row r="119" spans="1:6" ht="15.75" thickTop="1" x14ac:dyDescent="0.25"/>
  </sheetData>
  <mergeCells count="3">
    <mergeCell ref="M1:O1"/>
    <mergeCell ref="G71:I71"/>
    <mergeCell ref="G108:I108"/>
  </mergeCells>
  <conditionalFormatting sqref="A68:A101">
    <cfRule type="duplicateValues" dxfId="6" priority="2"/>
  </conditionalFormatting>
  <conditionalFormatting sqref="A102">
    <cfRule type="duplicateValues" dxfId="5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6"/>
  <sheetViews>
    <sheetView tabSelected="1" workbookViewId="0">
      <selection activeCell="C11" sqref="C11"/>
    </sheetView>
  </sheetViews>
  <sheetFormatPr defaultRowHeight="15" x14ac:dyDescent="0.25"/>
  <cols>
    <col min="1" max="1" width="11.28515625" customWidth="1"/>
    <col min="2" max="2" width="21" customWidth="1"/>
    <col min="3" max="3" width="11" customWidth="1"/>
    <col min="4" max="4" width="12.85546875" customWidth="1"/>
    <col min="5" max="5" width="11.7109375" customWidth="1"/>
    <col min="6" max="6" width="12.5703125" customWidth="1"/>
    <col min="7" max="7" width="30" customWidth="1"/>
    <col min="8" max="8" width="22.85546875" customWidth="1"/>
    <col min="10" max="10" width="19.7109375" customWidth="1"/>
    <col min="12" max="12" width="5.7109375" customWidth="1"/>
    <col min="15" max="15" width="8" bestFit="1" customWidth="1"/>
    <col min="17" max="17" width="11.28515625" customWidth="1"/>
  </cols>
  <sheetData>
    <row r="1" spans="1:23" ht="38.25" x14ac:dyDescent="0.35">
      <c r="A1" s="61" t="s">
        <v>225</v>
      </c>
      <c r="B1" s="61" t="s">
        <v>1</v>
      </c>
      <c r="C1" s="61" t="s">
        <v>226</v>
      </c>
      <c r="D1" s="61" t="s">
        <v>2</v>
      </c>
      <c r="E1" s="61" t="s">
        <v>227</v>
      </c>
      <c r="F1" s="61" t="s">
        <v>49</v>
      </c>
      <c r="G1" s="61" t="s">
        <v>279</v>
      </c>
      <c r="H1" s="96" t="s">
        <v>342</v>
      </c>
      <c r="I1" s="95"/>
      <c r="J1" s="95"/>
      <c r="K1" s="95"/>
      <c r="P1" s="80" t="s">
        <v>78</v>
      </c>
      <c r="Q1" s="81"/>
    </row>
    <row r="2" spans="1:23" ht="26.25" x14ac:dyDescent="0.25">
      <c r="A2" s="57">
        <v>6288589</v>
      </c>
      <c r="B2" s="57" t="s">
        <v>229</v>
      </c>
      <c r="C2" s="57" t="s">
        <v>230</v>
      </c>
      <c r="D2" s="57" t="s">
        <v>231</v>
      </c>
      <c r="E2" s="62">
        <v>414.92</v>
      </c>
      <c r="F2" s="57" t="s">
        <v>228</v>
      </c>
      <c r="G2" s="58"/>
      <c r="H2" s="70" t="s">
        <v>270</v>
      </c>
      <c r="I2" s="55">
        <v>6417.34</v>
      </c>
      <c r="J2" s="70" t="s">
        <v>271</v>
      </c>
      <c r="K2" s="3">
        <v>2426.85</v>
      </c>
      <c r="M2" s="71" t="s">
        <v>286</v>
      </c>
      <c r="N2" s="71" t="s">
        <v>287</v>
      </c>
      <c r="O2" s="71" t="s">
        <v>288</v>
      </c>
      <c r="P2" s="71" t="s">
        <v>289</v>
      </c>
      <c r="Q2" s="71" t="s">
        <v>290</v>
      </c>
      <c r="R2" s="71" t="s">
        <v>291</v>
      </c>
      <c r="S2" s="71" t="s">
        <v>292</v>
      </c>
      <c r="T2" s="71" t="s">
        <v>293</v>
      </c>
      <c r="U2" s="71" t="s">
        <v>294</v>
      </c>
      <c r="V2" s="71" t="s">
        <v>295</v>
      </c>
      <c r="W2" s="71" t="s">
        <v>296</v>
      </c>
    </row>
    <row r="3" spans="1:23" x14ac:dyDescent="0.25">
      <c r="A3" s="57">
        <v>6414033</v>
      </c>
      <c r="B3" s="57" t="s">
        <v>232</v>
      </c>
      <c r="C3" s="57" t="s">
        <v>230</v>
      </c>
      <c r="D3" s="57" t="s">
        <v>233</v>
      </c>
      <c r="E3" s="62">
        <v>433.57</v>
      </c>
      <c r="F3" s="57" t="s">
        <v>228</v>
      </c>
      <c r="G3" s="58"/>
      <c r="H3" s="56">
        <v>0.4</v>
      </c>
      <c r="I3" s="55">
        <f>I2*0.4</f>
        <v>2566.9360000000001</v>
      </c>
      <c r="J3" s="56">
        <v>0.4</v>
      </c>
      <c r="K3" s="3">
        <f>K2*0.4</f>
        <v>970.74</v>
      </c>
      <c r="M3" s="10" t="s">
        <v>66</v>
      </c>
      <c r="N3" s="11">
        <v>2264790</v>
      </c>
      <c r="O3" s="12">
        <v>6215774</v>
      </c>
      <c r="P3" s="10" t="s">
        <v>297</v>
      </c>
      <c r="Q3" s="10" t="s">
        <v>64</v>
      </c>
      <c r="R3" s="13">
        <v>43164</v>
      </c>
      <c r="S3" s="13">
        <v>43164</v>
      </c>
      <c r="T3" s="10" t="s">
        <v>298</v>
      </c>
      <c r="U3" s="14">
        <v>1</v>
      </c>
      <c r="V3" s="15">
        <v>22.61</v>
      </c>
      <c r="W3" s="15">
        <v>22.61</v>
      </c>
    </row>
    <row r="4" spans="1:23" x14ac:dyDescent="0.25">
      <c r="A4" s="57">
        <v>6516000</v>
      </c>
      <c r="B4" s="57" t="s">
        <v>234</v>
      </c>
      <c r="C4" s="57" t="s">
        <v>230</v>
      </c>
      <c r="D4" s="57" t="s">
        <v>235</v>
      </c>
      <c r="E4" s="58">
        <v>626.70000000000005</v>
      </c>
      <c r="F4" s="57" t="s">
        <v>228</v>
      </c>
      <c r="G4" s="57"/>
      <c r="H4" s="55" t="s">
        <v>272</v>
      </c>
      <c r="I4" s="55">
        <f>I2*0.2</f>
        <v>1283.4680000000001</v>
      </c>
      <c r="J4" s="55" t="s">
        <v>273</v>
      </c>
      <c r="K4" s="3">
        <v>970.74</v>
      </c>
      <c r="M4" s="10" t="s">
        <v>66</v>
      </c>
      <c r="N4" s="11">
        <v>2252056</v>
      </c>
      <c r="O4" s="12">
        <v>5972696</v>
      </c>
      <c r="P4" s="10" t="s">
        <v>297</v>
      </c>
      <c r="Q4" s="10" t="s">
        <v>64</v>
      </c>
      <c r="R4" s="13">
        <v>43167</v>
      </c>
      <c r="S4" s="13">
        <v>43167</v>
      </c>
      <c r="T4" s="10" t="s">
        <v>299</v>
      </c>
      <c r="U4" s="14">
        <v>-1</v>
      </c>
      <c r="V4" s="15">
        <v>626.70000000000005</v>
      </c>
      <c r="W4" s="15">
        <v>-626.70000000000005</v>
      </c>
    </row>
    <row r="5" spans="1:23" x14ac:dyDescent="0.25">
      <c r="A5" s="57">
        <v>6563179</v>
      </c>
      <c r="B5" s="57" t="s">
        <v>237</v>
      </c>
      <c r="C5" s="57" t="s">
        <v>6</v>
      </c>
      <c r="D5" s="62"/>
      <c r="E5" s="58">
        <v>811.24</v>
      </c>
      <c r="F5" s="57" t="s">
        <v>236</v>
      </c>
      <c r="G5" s="62"/>
      <c r="H5" s="55" t="s">
        <v>274</v>
      </c>
      <c r="I5" s="55">
        <f>I2*0.2</f>
        <v>1283.4680000000001</v>
      </c>
      <c r="J5" s="55" t="s">
        <v>275</v>
      </c>
      <c r="K5" s="3">
        <f>K4/18.75</f>
        <v>51.772800000000004</v>
      </c>
      <c r="M5" s="10" t="s">
        <v>74</v>
      </c>
      <c r="N5" s="11">
        <v>2286759</v>
      </c>
      <c r="O5" s="17">
        <v>6647550</v>
      </c>
      <c r="P5" s="10" t="s">
        <v>297</v>
      </c>
      <c r="Q5" s="10" t="s">
        <v>64</v>
      </c>
      <c r="R5" s="13">
        <v>43188</v>
      </c>
      <c r="S5" s="13">
        <v>43188</v>
      </c>
      <c r="T5" s="10" t="s">
        <v>299</v>
      </c>
      <c r="U5" s="14">
        <v>-1</v>
      </c>
      <c r="V5" s="15">
        <v>626.70000000000005</v>
      </c>
      <c r="W5" s="15">
        <v>-626.70000000000005</v>
      </c>
    </row>
    <row r="6" spans="1:23" x14ac:dyDescent="0.25">
      <c r="A6" s="57">
        <v>6563179</v>
      </c>
      <c r="B6" s="57" t="s">
        <v>239</v>
      </c>
      <c r="C6" s="57" t="s">
        <v>230</v>
      </c>
      <c r="D6" s="57" t="s">
        <v>235</v>
      </c>
      <c r="E6" s="58">
        <v>626.70000000000005</v>
      </c>
      <c r="F6" s="57" t="s">
        <v>238</v>
      </c>
      <c r="G6" s="62"/>
      <c r="H6" s="55" t="s">
        <v>276</v>
      </c>
      <c r="I6" s="55">
        <f>I4/18.75</f>
        <v>68.45162666666667</v>
      </c>
      <c r="J6" s="55"/>
      <c r="K6" s="3"/>
      <c r="M6" s="10" t="s">
        <v>70</v>
      </c>
      <c r="N6" s="11">
        <v>2187068</v>
      </c>
      <c r="O6" s="12">
        <v>4579469</v>
      </c>
      <c r="P6" s="10" t="s">
        <v>297</v>
      </c>
      <c r="Q6" s="10" t="s">
        <v>64</v>
      </c>
      <c r="R6" s="13">
        <v>43118</v>
      </c>
      <c r="S6" s="13">
        <v>43118</v>
      </c>
      <c r="T6" s="10" t="s">
        <v>71</v>
      </c>
      <c r="U6" s="14">
        <v>-12.03</v>
      </c>
      <c r="V6" s="15">
        <v>11.79</v>
      </c>
      <c r="W6" s="15">
        <v>-141.83000000000001</v>
      </c>
    </row>
    <row r="7" spans="1:23" x14ac:dyDescent="0.25">
      <c r="A7" s="57">
        <v>6439062</v>
      </c>
      <c r="B7" s="57" t="s">
        <v>240</v>
      </c>
      <c r="C7" s="57" t="s">
        <v>230</v>
      </c>
      <c r="D7" s="57" t="s">
        <v>231</v>
      </c>
      <c r="E7" s="58">
        <v>414.92</v>
      </c>
      <c r="F7" s="57" t="s">
        <v>238</v>
      </c>
      <c r="G7" s="57"/>
      <c r="H7" s="55" t="s">
        <v>277</v>
      </c>
      <c r="I7" s="55">
        <f>I5/18.75</f>
        <v>68.45162666666667</v>
      </c>
      <c r="J7" s="55" t="s">
        <v>278</v>
      </c>
      <c r="K7" s="3">
        <v>120.22</v>
      </c>
      <c r="M7" s="10" t="s">
        <v>300</v>
      </c>
      <c r="N7" s="11">
        <v>2195562</v>
      </c>
      <c r="O7" s="12">
        <v>4787086</v>
      </c>
      <c r="P7" s="10" t="s">
        <v>297</v>
      </c>
      <c r="Q7" s="10" t="s">
        <v>64</v>
      </c>
      <c r="R7" s="13">
        <v>43153</v>
      </c>
      <c r="S7" s="13">
        <v>43153</v>
      </c>
      <c r="T7" s="10" t="s">
        <v>71</v>
      </c>
      <c r="U7" s="14">
        <v>-12.03</v>
      </c>
      <c r="V7" s="15">
        <v>11.79</v>
      </c>
      <c r="W7" s="15">
        <v>-141.83000000000001</v>
      </c>
    </row>
    <row r="8" spans="1:23" ht="20.100000000000001" customHeight="1" x14ac:dyDescent="0.25">
      <c r="A8" s="57">
        <v>6288741</v>
      </c>
      <c r="B8" s="57" t="s">
        <v>242</v>
      </c>
      <c r="C8" s="57" t="s">
        <v>243</v>
      </c>
      <c r="D8" s="57" t="s">
        <v>235</v>
      </c>
      <c r="E8" s="63">
        <v>826</v>
      </c>
      <c r="F8" s="57" t="s">
        <v>241</v>
      </c>
      <c r="G8" s="119" t="s">
        <v>280</v>
      </c>
      <c r="H8" s="59"/>
      <c r="M8" s="10" t="s">
        <v>301</v>
      </c>
      <c r="N8" s="11">
        <v>2256826</v>
      </c>
      <c r="O8" s="12">
        <v>6076164</v>
      </c>
      <c r="P8" s="10" t="s">
        <v>297</v>
      </c>
      <c r="Q8" s="10" t="s">
        <v>64</v>
      </c>
      <c r="R8" s="13">
        <v>43174</v>
      </c>
      <c r="S8" s="13">
        <v>43174</v>
      </c>
      <c r="T8" s="10" t="s">
        <v>302</v>
      </c>
      <c r="U8" s="14">
        <v>-1</v>
      </c>
      <c r="V8" s="15">
        <v>498.69</v>
      </c>
      <c r="W8" s="15">
        <v>-498.69</v>
      </c>
    </row>
    <row r="9" spans="1:23" x14ac:dyDescent="0.25">
      <c r="A9" s="57">
        <v>6647550</v>
      </c>
      <c r="B9" s="57" t="s">
        <v>245</v>
      </c>
      <c r="C9" s="57" t="s">
        <v>230</v>
      </c>
      <c r="D9" s="57" t="s">
        <v>235</v>
      </c>
      <c r="E9" s="63">
        <v>498.69</v>
      </c>
      <c r="F9" s="57" t="s">
        <v>244</v>
      </c>
      <c r="G9" s="57"/>
      <c r="H9" s="59"/>
      <c r="M9" s="10" t="s">
        <v>303</v>
      </c>
      <c r="N9" s="11">
        <v>2143983</v>
      </c>
      <c r="O9" s="12">
        <v>3571224</v>
      </c>
      <c r="P9" s="10" t="s">
        <v>297</v>
      </c>
      <c r="Q9" s="10" t="s">
        <v>64</v>
      </c>
      <c r="R9" s="13">
        <v>43110</v>
      </c>
      <c r="S9" s="13">
        <v>43110</v>
      </c>
      <c r="T9" s="10" t="s">
        <v>73</v>
      </c>
      <c r="U9" s="14">
        <v>-1</v>
      </c>
      <c r="V9" s="15">
        <v>433.57</v>
      </c>
      <c r="W9" s="15">
        <v>-433.57</v>
      </c>
    </row>
    <row r="10" spans="1:23" x14ac:dyDescent="0.25">
      <c r="A10" s="57">
        <v>6617137</v>
      </c>
      <c r="B10" s="57" t="s">
        <v>246</v>
      </c>
      <c r="C10" s="57" t="s">
        <v>230</v>
      </c>
      <c r="D10" s="57" t="s">
        <v>233</v>
      </c>
      <c r="E10" s="58">
        <v>433.57</v>
      </c>
      <c r="F10" s="57" t="s">
        <v>244</v>
      </c>
      <c r="G10" s="62"/>
      <c r="H10" s="59"/>
      <c r="M10" s="10" t="s">
        <v>304</v>
      </c>
      <c r="N10" s="11">
        <v>2210947</v>
      </c>
      <c r="O10" s="12">
        <v>5139869</v>
      </c>
      <c r="P10" s="10" t="s">
        <v>297</v>
      </c>
      <c r="Q10" s="10" t="s">
        <v>64</v>
      </c>
      <c r="R10" s="13">
        <v>43131</v>
      </c>
      <c r="S10" s="13">
        <v>43131</v>
      </c>
      <c r="T10" s="10" t="s">
        <v>73</v>
      </c>
      <c r="U10" s="14">
        <v>-1</v>
      </c>
      <c r="V10" s="15">
        <v>433.57</v>
      </c>
      <c r="W10" s="15">
        <v>-433.57</v>
      </c>
    </row>
    <row r="11" spans="1:23" x14ac:dyDescent="0.25">
      <c r="A11" s="57">
        <v>6473335</v>
      </c>
      <c r="B11" s="57" t="s">
        <v>248</v>
      </c>
      <c r="C11" s="57" t="s">
        <v>230</v>
      </c>
      <c r="D11" s="57" t="s">
        <v>249</v>
      </c>
      <c r="E11" s="58">
        <v>498.69</v>
      </c>
      <c r="F11" s="57" t="s">
        <v>247</v>
      </c>
      <c r="G11" s="62"/>
      <c r="H11" s="59"/>
      <c r="M11" s="10" t="s">
        <v>74</v>
      </c>
      <c r="N11" s="11">
        <v>2267082</v>
      </c>
      <c r="O11" s="17">
        <v>6234397</v>
      </c>
      <c r="P11" s="10" t="s">
        <v>297</v>
      </c>
      <c r="Q11" s="10" t="s">
        <v>64</v>
      </c>
      <c r="R11" s="13">
        <v>43185</v>
      </c>
      <c r="S11" s="13">
        <v>43185</v>
      </c>
      <c r="T11" s="10" t="s">
        <v>305</v>
      </c>
      <c r="U11" s="14">
        <v>-1</v>
      </c>
      <c r="V11" s="15">
        <v>146.76</v>
      </c>
      <c r="W11" s="15">
        <v>-146.76</v>
      </c>
    </row>
    <row r="12" spans="1:23" x14ac:dyDescent="0.25">
      <c r="A12" s="64">
        <v>4931527</v>
      </c>
      <c r="B12" s="64" t="s">
        <v>251</v>
      </c>
      <c r="C12" s="64" t="s">
        <v>252</v>
      </c>
      <c r="D12" s="64" t="s">
        <v>235</v>
      </c>
      <c r="E12" s="63">
        <v>626.70000000000005</v>
      </c>
      <c r="F12" s="64" t="s">
        <v>250</v>
      </c>
      <c r="G12" s="65"/>
      <c r="H12" s="59"/>
    </row>
    <row r="13" spans="1:23" x14ac:dyDescent="0.25">
      <c r="A13" s="57">
        <v>6417247</v>
      </c>
      <c r="B13" s="57" t="s">
        <v>253</v>
      </c>
      <c r="C13" s="57" t="s">
        <v>176</v>
      </c>
      <c r="D13" s="57" t="s">
        <v>176</v>
      </c>
      <c r="E13" s="58">
        <v>205.64</v>
      </c>
      <c r="F13" s="57" t="s">
        <v>250</v>
      </c>
      <c r="G13" s="66" t="s">
        <v>281</v>
      </c>
      <c r="H13" s="59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</row>
    <row r="14" spans="1:23" s="60" customFormat="1" ht="15" customHeight="1" x14ac:dyDescent="0.25">
      <c r="A14" s="57">
        <v>6788444</v>
      </c>
      <c r="B14" s="57" t="s">
        <v>255</v>
      </c>
      <c r="C14" s="57" t="s">
        <v>230</v>
      </c>
      <c r="D14" s="57" t="s">
        <v>233</v>
      </c>
      <c r="E14" s="58">
        <v>433.57</v>
      </c>
      <c r="F14" s="57" t="s">
        <v>254</v>
      </c>
      <c r="G14" s="57"/>
      <c r="H14" s="77" t="s">
        <v>282</v>
      </c>
      <c r="M14"/>
      <c r="N14"/>
      <c r="O14"/>
      <c r="P14"/>
      <c r="Q14"/>
      <c r="R14"/>
      <c r="S14"/>
      <c r="T14"/>
      <c r="U14"/>
      <c r="V14"/>
      <c r="W14"/>
    </row>
    <row r="15" spans="1:23" ht="15" customHeight="1" x14ac:dyDescent="0.25">
      <c r="A15" s="57">
        <v>6440218</v>
      </c>
      <c r="B15" s="57" t="s">
        <v>256</v>
      </c>
      <c r="C15" s="57" t="s">
        <v>230</v>
      </c>
      <c r="D15" s="57" t="s">
        <v>233</v>
      </c>
      <c r="E15" s="62">
        <v>433.57</v>
      </c>
      <c r="F15" s="67">
        <v>43255</v>
      </c>
      <c r="G15" s="58"/>
      <c r="H15" s="78"/>
    </row>
    <row r="16" spans="1:23" ht="15" customHeight="1" x14ac:dyDescent="0.25">
      <c r="A16" s="57">
        <v>6868868</v>
      </c>
      <c r="B16" s="57" t="s">
        <v>257</v>
      </c>
      <c r="C16" s="57" t="s">
        <v>176</v>
      </c>
      <c r="D16" s="57" t="s">
        <v>27</v>
      </c>
      <c r="E16" s="62">
        <v>82</v>
      </c>
      <c r="F16" s="68">
        <v>43285</v>
      </c>
      <c r="G16" s="58"/>
      <c r="H16" s="78"/>
    </row>
    <row r="17" spans="1:10" ht="15" customHeight="1" x14ac:dyDescent="0.25">
      <c r="A17" s="57">
        <v>4931527</v>
      </c>
      <c r="B17" s="57" t="s">
        <v>258</v>
      </c>
      <c r="C17" s="57" t="s">
        <v>176</v>
      </c>
      <c r="D17" s="57" t="s">
        <v>230</v>
      </c>
      <c r="E17" s="62">
        <v>0</v>
      </c>
      <c r="F17" s="67">
        <v>43347</v>
      </c>
      <c r="G17" s="69" t="s">
        <v>283</v>
      </c>
      <c r="H17" s="78"/>
    </row>
    <row r="18" spans="1:10" ht="15" customHeight="1" x14ac:dyDescent="0.25">
      <c r="A18" s="57">
        <v>6918878</v>
      </c>
      <c r="B18" s="57" t="s">
        <v>259</v>
      </c>
      <c r="C18" s="57" t="s">
        <v>252</v>
      </c>
      <c r="D18" s="57" t="s">
        <v>233</v>
      </c>
      <c r="E18" s="58">
        <v>194.94</v>
      </c>
      <c r="F18" s="67">
        <v>43347</v>
      </c>
      <c r="G18" s="58"/>
      <c r="H18" s="78"/>
    </row>
    <row r="19" spans="1:10" ht="15" customHeight="1" x14ac:dyDescent="0.25">
      <c r="A19" s="57">
        <v>6295220</v>
      </c>
      <c r="B19" s="57" t="s">
        <v>260</v>
      </c>
      <c r="C19" s="57" t="s">
        <v>176</v>
      </c>
      <c r="D19" s="57" t="s">
        <v>230</v>
      </c>
      <c r="E19" s="58">
        <v>205.64</v>
      </c>
      <c r="F19" s="67">
        <v>43377</v>
      </c>
      <c r="G19" s="63" t="s">
        <v>284</v>
      </c>
      <c r="H19" s="78"/>
    </row>
    <row r="20" spans="1:10" ht="15" customHeight="1" x14ac:dyDescent="0.25">
      <c r="A20" s="57">
        <v>6838687</v>
      </c>
      <c r="B20" s="57" t="s">
        <v>261</v>
      </c>
      <c r="C20" s="57" t="s">
        <v>230</v>
      </c>
      <c r="D20" s="57" t="s">
        <v>249</v>
      </c>
      <c r="E20" s="58">
        <v>498.69</v>
      </c>
      <c r="F20" s="67">
        <v>43408</v>
      </c>
      <c r="G20" s="58"/>
      <c r="H20" s="78"/>
    </row>
    <row r="21" spans="1:10" ht="15" customHeight="1" x14ac:dyDescent="0.25">
      <c r="A21" s="57">
        <v>6928328</v>
      </c>
      <c r="B21" s="57" t="s">
        <v>263</v>
      </c>
      <c r="C21" s="57" t="s">
        <v>252</v>
      </c>
      <c r="D21" s="57" t="s">
        <v>235</v>
      </c>
      <c r="E21" s="58">
        <v>383.5</v>
      </c>
      <c r="F21" s="57" t="s">
        <v>262</v>
      </c>
      <c r="G21" s="58"/>
      <c r="H21" s="78"/>
    </row>
    <row r="22" spans="1:10" ht="15" customHeight="1" x14ac:dyDescent="0.25">
      <c r="A22" s="57">
        <v>6934269</v>
      </c>
      <c r="B22" s="57" t="s">
        <v>264</v>
      </c>
      <c r="C22" s="57" t="s">
        <v>252</v>
      </c>
      <c r="D22" s="57" t="s">
        <v>231</v>
      </c>
      <c r="E22" s="58">
        <v>194.94</v>
      </c>
      <c r="F22" s="57" t="s">
        <v>262</v>
      </c>
      <c r="G22" s="63" t="s">
        <v>285</v>
      </c>
      <c r="H22" s="78"/>
    </row>
    <row r="23" spans="1:10" ht="15" customHeight="1" x14ac:dyDescent="0.25">
      <c r="A23" s="57">
        <v>6977075</v>
      </c>
      <c r="B23" s="57" t="s">
        <v>266</v>
      </c>
      <c r="C23" s="57" t="s">
        <v>230</v>
      </c>
      <c r="D23" s="57" t="s">
        <v>249</v>
      </c>
      <c r="E23" s="58">
        <v>0</v>
      </c>
      <c r="F23" s="57" t="s">
        <v>265</v>
      </c>
      <c r="G23" s="63" t="s">
        <v>119</v>
      </c>
      <c r="H23" s="78"/>
    </row>
    <row r="24" spans="1:10" ht="15" customHeight="1" x14ac:dyDescent="0.25">
      <c r="A24" s="86">
        <v>6869275</v>
      </c>
      <c r="B24" s="86" t="s">
        <v>268</v>
      </c>
      <c r="C24" s="86" t="s">
        <v>230</v>
      </c>
      <c r="D24" s="86" t="s">
        <v>233</v>
      </c>
      <c r="E24" s="87">
        <v>0</v>
      </c>
      <c r="F24" s="86" t="s">
        <v>267</v>
      </c>
      <c r="G24" s="88" t="s">
        <v>119</v>
      </c>
      <c r="H24" s="78"/>
    </row>
    <row r="25" spans="1:10" s="93" customFormat="1" ht="15" customHeight="1" thickBot="1" x14ac:dyDescent="0.3">
      <c r="A25" s="90">
        <v>6959195</v>
      </c>
      <c r="B25" s="90" t="s">
        <v>269</v>
      </c>
      <c r="C25" s="90" t="s">
        <v>230</v>
      </c>
      <c r="D25" s="90" t="s">
        <v>249</v>
      </c>
      <c r="E25" s="91">
        <v>0</v>
      </c>
      <c r="F25" s="90" t="s">
        <v>267</v>
      </c>
      <c r="G25" s="92" t="s">
        <v>119</v>
      </c>
      <c r="H25" s="79"/>
    </row>
    <row r="26" spans="1:10" ht="15.75" thickTop="1" x14ac:dyDescent="0.25">
      <c r="A26" s="89">
        <v>5622979</v>
      </c>
      <c r="B26" s="89" t="s">
        <v>307</v>
      </c>
      <c r="C26" s="89" t="s">
        <v>230</v>
      </c>
      <c r="D26" s="89" t="s">
        <v>308</v>
      </c>
      <c r="E26" s="89">
        <v>881.69</v>
      </c>
      <c r="F26" s="89" t="s">
        <v>306</v>
      </c>
      <c r="G26" s="89"/>
    </row>
    <row r="27" spans="1:10" x14ac:dyDescent="0.25">
      <c r="A27" s="82">
        <v>5741629</v>
      </c>
      <c r="B27" s="82" t="s">
        <v>310</v>
      </c>
      <c r="C27" s="82" t="s">
        <v>230</v>
      </c>
      <c r="D27" s="82" t="s">
        <v>235</v>
      </c>
      <c r="E27" s="82">
        <v>626.70000000000005</v>
      </c>
      <c r="F27" s="82" t="s">
        <v>309</v>
      </c>
      <c r="G27" s="83"/>
    </row>
    <row r="28" spans="1:10" x14ac:dyDescent="0.25">
      <c r="A28" s="82">
        <v>5912786</v>
      </c>
      <c r="B28" s="82" t="s">
        <v>311</v>
      </c>
      <c r="C28" s="82" t="s">
        <v>230</v>
      </c>
      <c r="D28" s="82" t="s">
        <v>235</v>
      </c>
      <c r="E28" s="82">
        <v>626.70000000000005</v>
      </c>
      <c r="F28" s="82" t="s">
        <v>309</v>
      </c>
      <c r="G28" s="82"/>
    </row>
    <row r="29" spans="1:10" ht="19.5" x14ac:dyDescent="0.3">
      <c r="A29" s="82">
        <v>5765439</v>
      </c>
      <c r="B29" s="82" t="s">
        <v>313</v>
      </c>
      <c r="C29" s="82" t="s">
        <v>176</v>
      </c>
      <c r="D29" s="82" t="s">
        <v>133</v>
      </c>
      <c r="E29" s="82">
        <v>225.02</v>
      </c>
      <c r="F29" s="82" t="s">
        <v>312</v>
      </c>
      <c r="G29" s="83"/>
      <c r="H29" s="97" t="s">
        <v>341</v>
      </c>
      <c r="I29" s="98"/>
      <c r="J29" s="98"/>
    </row>
    <row r="30" spans="1:10" x14ac:dyDescent="0.25">
      <c r="A30" s="82">
        <v>5996478</v>
      </c>
      <c r="B30" s="82" t="s">
        <v>315</v>
      </c>
      <c r="C30" s="82" t="s">
        <v>230</v>
      </c>
      <c r="D30" s="82" t="s">
        <v>308</v>
      </c>
      <c r="E30" s="82">
        <v>881.69</v>
      </c>
      <c r="F30" s="82" t="s">
        <v>314</v>
      </c>
      <c r="G30" s="82"/>
      <c r="H30" s="85" t="s">
        <v>59</v>
      </c>
      <c r="I30" s="9">
        <f>SUM(E26:E47)</f>
        <v>10433.65</v>
      </c>
      <c r="J30" s="4" t="s">
        <v>221</v>
      </c>
    </row>
    <row r="31" spans="1:10" x14ac:dyDescent="0.25">
      <c r="A31" s="82">
        <v>6076164</v>
      </c>
      <c r="B31" s="82" t="s">
        <v>317</v>
      </c>
      <c r="C31" s="82" t="s">
        <v>230</v>
      </c>
      <c r="D31" s="82" t="s">
        <v>318</v>
      </c>
      <c r="E31" s="82">
        <v>433.57</v>
      </c>
      <c r="F31" s="82" t="s">
        <v>316</v>
      </c>
      <c r="G31" s="83" t="s">
        <v>319</v>
      </c>
      <c r="H31" s="54" t="s">
        <v>340</v>
      </c>
      <c r="I31" s="4">
        <f>I30*0.2</f>
        <v>2086.73</v>
      </c>
      <c r="J31" s="4">
        <f>I31/18.75</f>
        <v>111.29226666666666</v>
      </c>
    </row>
    <row r="32" spans="1:10" x14ac:dyDescent="0.25">
      <c r="A32" s="82">
        <v>5972696</v>
      </c>
      <c r="B32" s="82" t="s">
        <v>321</v>
      </c>
      <c r="C32" s="82" t="s">
        <v>230</v>
      </c>
      <c r="D32" s="82" t="s">
        <v>233</v>
      </c>
      <c r="E32" s="82">
        <v>433.57</v>
      </c>
      <c r="F32" s="82" t="s">
        <v>320</v>
      </c>
      <c r="G32" s="82"/>
      <c r="H32" s="54" t="s">
        <v>272</v>
      </c>
      <c r="I32" s="4">
        <f>I30*0.2</f>
        <v>2086.73</v>
      </c>
      <c r="J32" s="4">
        <f>I32/18.75</f>
        <v>111.29226666666666</v>
      </c>
    </row>
    <row r="33" spans="1:7" x14ac:dyDescent="0.25">
      <c r="A33" s="82">
        <v>6170884</v>
      </c>
      <c r="B33" s="82" t="s">
        <v>322</v>
      </c>
      <c r="C33" s="82" t="s">
        <v>230</v>
      </c>
      <c r="D33" s="82" t="s">
        <v>235</v>
      </c>
      <c r="E33" s="82">
        <v>626.70000000000005</v>
      </c>
      <c r="F33" s="84">
        <v>43103</v>
      </c>
      <c r="G33" s="83"/>
    </row>
    <row r="34" spans="1:7" x14ac:dyDescent="0.25">
      <c r="A34" s="82">
        <v>6187096</v>
      </c>
      <c r="B34" s="82" t="s">
        <v>323</v>
      </c>
      <c r="C34" s="82" t="s">
        <v>230</v>
      </c>
      <c r="D34" s="82" t="s">
        <v>233</v>
      </c>
      <c r="E34" s="82">
        <v>433.57</v>
      </c>
      <c r="F34" s="84">
        <v>43134</v>
      </c>
      <c r="G34" s="82"/>
    </row>
    <row r="35" spans="1:7" x14ac:dyDescent="0.25">
      <c r="A35" s="82">
        <v>5777125</v>
      </c>
      <c r="B35" s="82" t="s">
        <v>324</v>
      </c>
      <c r="C35" s="82" t="s">
        <v>230</v>
      </c>
      <c r="D35" s="82" t="s">
        <v>308</v>
      </c>
      <c r="E35" s="82">
        <v>881.69</v>
      </c>
      <c r="F35" s="84">
        <v>43162</v>
      </c>
      <c r="G35" s="83"/>
    </row>
    <row r="36" spans="1:7" x14ac:dyDescent="0.25">
      <c r="A36" s="82">
        <v>6215774</v>
      </c>
      <c r="B36" s="82" t="s">
        <v>325</v>
      </c>
      <c r="C36" s="82" t="s">
        <v>176</v>
      </c>
      <c r="D36" s="82" t="s">
        <v>326</v>
      </c>
      <c r="E36" s="82">
        <v>158.61000000000001</v>
      </c>
      <c r="F36" s="84">
        <v>43223</v>
      </c>
      <c r="G36" s="82"/>
    </row>
    <row r="37" spans="1:7" x14ac:dyDescent="0.25">
      <c r="A37" s="82">
        <v>6138679</v>
      </c>
      <c r="B37" s="82" t="s">
        <v>327</v>
      </c>
      <c r="C37" s="82" t="s">
        <v>230</v>
      </c>
      <c r="D37" s="82" t="s">
        <v>235</v>
      </c>
      <c r="E37" s="82">
        <v>626.70000000000005</v>
      </c>
      <c r="F37" s="84">
        <v>43223</v>
      </c>
      <c r="G37" s="82"/>
    </row>
    <row r="38" spans="1:7" x14ac:dyDescent="0.25">
      <c r="A38" s="82">
        <v>6228502</v>
      </c>
      <c r="B38" s="82" t="s">
        <v>328</v>
      </c>
      <c r="C38" s="82" t="s">
        <v>230</v>
      </c>
      <c r="D38" s="82" t="s">
        <v>233</v>
      </c>
      <c r="E38" s="82">
        <v>433.57</v>
      </c>
      <c r="F38" s="84">
        <v>43254</v>
      </c>
      <c r="G38" s="82"/>
    </row>
    <row r="39" spans="1:7" x14ac:dyDescent="0.25">
      <c r="A39" s="82">
        <v>6234397</v>
      </c>
      <c r="B39" s="82" t="s">
        <v>329</v>
      </c>
      <c r="C39" s="82" t="s">
        <v>176</v>
      </c>
      <c r="D39" s="82" t="s">
        <v>326</v>
      </c>
      <c r="E39" s="82">
        <v>168</v>
      </c>
      <c r="F39" s="84">
        <v>43254</v>
      </c>
      <c r="G39" s="83"/>
    </row>
    <row r="40" spans="1:7" x14ac:dyDescent="0.25">
      <c r="A40" s="82">
        <v>6226057</v>
      </c>
      <c r="B40" s="82" t="s">
        <v>330</v>
      </c>
      <c r="C40" s="82" t="s">
        <v>230</v>
      </c>
      <c r="D40" s="82" t="s">
        <v>233</v>
      </c>
      <c r="E40" s="82">
        <v>433.57</v>
      </c>
      <c r="F40" s="84">
        <v>43254</v>
      </c>
      <c r="G40" s="83"/>
    </row>
    <row r="41" spans="1:7" x14ac:dyDescent="0.25">
      <c r="A41" s="82">
        <v>6288937</v>
      </c>
      <c r="B41" s="82" t="s">
        <v>331</v>
      </c>
      <c r="C41" s="82" t="s">
        <v>230</v>
      </c>
      <c r="D41" s="82" t="s">
        <v>318</v>
      </c>
      <c r="E41" s="82">
        <v>498.69</v>
      </c>
      <c r="F41" s="84">
        <v>43346</v>
      </c>
      <c r="G41" s="83"/>
    </row>
    <row r="42" spans="1:7" x14ac:dyDescent="0.25">
      <c r="A42" s="82">
        <v>6295220</v>
      </c>
      <c r="B42" s="82" t="s">
        <v>260</v>
      </c>
      <c r="C42" s="82" t="s">
        <v>252</v>
      </c>
      <c r="D42" s="82" t="s">
        <v>235</v>
      </c>
      <c r="E42" s="82">
        <v>383.5</v>
      </c>
      <c r="F42" s="84">
        <v>43376</v>
      </c>
      <c r="G42" s="83"/>
    </row>
    <row r="43" spans="1:7" x14ac:dyDescent="0.25">
      <c r="A43" s="82">
        <v>6293408</v>
      </c>
      <c r="B43" s="82" t="s">
        <v>333</v>
      </c>
      <c r="C43" s="82" t="s">
        <v>230</v>
      </c>
      <c r="D43" s="82" t="s">
        <v>308</v>
      </c>
      <c r="E43" s="82">
        <v>881.69</v>
      </c>
      <c r="F43" s="82" t="s">
        <v>332</v>
      </c>
      <c r="G43" s="83"/>
    </row>
    <row r="44" spans="1:7" x14ac:dyDescent="0.25">
      <c r="A44" s="82">
        <v>6346092</v>
      </c>
      <c r="B44" s="82" t="s">
        <v>335</v>
      </c>
      <c r="C44" s="82" t="s">
        <v>230</v>
      </c>
      <c r="D44" s="82" t="s">
        <v>231</v>
      </c>
      <c r="E44" s="82">
        <v>414.92</v>
      </c>
      <c r="F44" s="82" t="s">
        <v>334</v>
      </c>
      <c r="G44" s="82"/>
    </row>
    <row r="45" spans="1:7" x14ac:dyDescent="0.25">
      <c r="A45" s="82">
        <v>6288741</v>
      </c>
      <c r="B45" s="82" t="s">
        <v>242</v>
      </c>
      <c r="C45" s="82" t="s">
        <v>6</v>
      </c>
      <c r="D45" s="82" t="s">
        <v>235</v>
      </c>
      <c r="E45" s="82">
        <v>0</v>
      </c>
      <c r="F45" s="82" t="s">
        <v>336</v>
      </c>
      <c r="G45" s="82" t="s">
        <v>48</v>
      </c>
    </row>
    <row r="46" spans="1:7" x14ac:dyDescent="0.25">
      <c r="A46" s="100">
        <v>6288741</v>
      </c>
      <c r="B46" s="100" t="s">
        <v>242</v>
      </c>
      <c r="C46" s="100" t="s">
        <v>337</v>
      </c>
      <c r="D46" s="100" t="s">
        <v>235</v>
      </c>
      <c r="E46" s="100">
        <v>383.5</v>
      </c>
      <c r="F46" s="100" t="s">
        <v>336</v>
      </c>
      <c r="G46" s="101" t="s">
        <v>338</v>
      </c>
    </row>
    <row r="47" spans="1:7" s="93" customFormat="1" ht="15.75" thickBot="1" x14ac:dyDescent="0.3">
      <c r="A47" s="102">
        <v>6288589</v>
      </c>
      <c r="B47" s="102" t="s">
        <v>339</v>
      </c>
      <c r="C47" s="102" t="s">
        <v>230</v>
      </c>
      <c r="D47" s="102" t="s">
        <v>231</v>
      </c>
      <c r="E47" s="102">
        <v>0</v>
      </c>
      <c r="F47" s="102" t="s">
        <v>265</v>
      </c>
      <c r="G47" s="102" t="s">
        <v>48</v>
      </c>
    </row>
    <row r="48" spans="1:7" ht="15.75" thickTop="1" x14ac:dyDescent="0.25">
      <c r="A48" s="106">
        <v>5272552</v>
      </c>
      <c r="B48" s="106" t="s">
        <v>344</v>
      </c>
      <c r="C48" s="106" t="s">
        <v>230</v>
      </c>
      <c r="D48" s="106" t="s">
        <v>235</v>
      </c>
      <c r="E48" s="106">
        <v>205.64</v>
      </c>
      <c r="F48" s="106" t="s">
        <v>343</v>
      </c>
      <c r="G48" s="106"/>
    </row>
    <row r="49" spans="1:10" ht="21" x14ac:dyDescent="0.35">
      <c r="A49" s="107">
        <v>5249695</v>
      </c>
      <c r="B49" s="107" t="s">
        <v>346</v>
      </c>
      <c r="C49" s="107" t="s">
        <v>6</v>
      </c>
      <c r="D49" s="107" t="s">
        <v>6</v>
      </c>
      <c r="E49" s="107">
        <v>1622.48</v>
      </c>
      <c r="F49" s="107" t="s">
        <v>345</v>
      </c>
      <c r="G49" s="108"/>
      <c r="H49" s="120" t="s">
        <v>219</v>
      </c>
      <c r="I49" s="94"/>
      <c r="J49" s="94"/>
    </row>
    <row r="50" spans="1:10" x14ac:dyDescent="0.25">
      <c r="A50" s="107">
        <v>5249695</v>
      </c>
      <c r="B50" s="107" t="s">
        <v>346</v>
      </c>
      <c r="C50" s="107" t="s">
        <v>230</v>
      </c>
      <c r="D50" s="107" t="s">
        <v>318</v>
      </c>
      <c r="E50" s="107">
        <v>498.69</v>
      </c>
      <c r="F50" s="107" t="s">
        <v>347</v>
      </c>
      <c r="G50" s="107" t="s">
        <v>348</v>
      </c>
      <c r="H50" s="103" t="s">
        <v>220</v>
      </c>
      <c r="I50" s="104">
        <v>9975.33</v>
      </c>
      <c r="J50" s="105" t="s">
        <v>376</v>
      </c>
    </row>
    <row r="51" spans="1:10" x14ac:dyDescent="0.25">
      <c r="A51" s="107">
        <v>5212475</v>
      </c>
      <c r="B51" s="107" t="s">
        <v>349</v>
      </c>
      <c r="C51" s="107" t="s">
        <v>230</v>
      </c>
      <c r="D51" s="107" t="s">
        <v>231</v>
      </c>
      <c r="E51" s="107">
        <v>414.92</v>
      </c>
      <c r="F51" s="107" t="s">
        <v>347</v>
      </c>
      <c r="G51" s="107" t="s">
        <v>350</v>
      </c>
      <c r="H51" s="103" t="s">
        <v>374</v>
      </c>
      <c r="I51">
        <f>0.2*I50</f>
        <v>1995.066</v>
      </c>
      <c r="J51">
        <f>I51/18.75</f>
        <v>106.40352</v>
      </c>
    </row>
    <row r="52" spans="1:10" x14ac:dyDescent="0.25">
      <c r="A52" s="107">
        <v>5088603</v>
      </c>
      <c r="B52" s="107" t="s">
        <v>352</v>
      </c>
      <c r="C52" s="107" t="s">
        <v>176</v>
      </c>
      <c r="D52" s="107" t="s">
        <v>176</v>
      </c>
      <c r="E52" s="107">
        <v>205.64</v>
      </c>
      <c r="F52" s="107" t="s">
        <v>351</v>
      </c>
      <c r="G52" s="108"/>
      <c r="H52" s="103" t="s">
        <v>375</v>
      </c>
      <c r="I52">
        <f>0.2*I50</f>
        <v>1995.066</v>
      </c>
      <c r="J52">
        <f>I52/18.75</f>
        <v>106.40352</v>
      </c>
    </row>
    <row r="53" spans="1:10" x14ac:dyDescent="0.25">
      <c r="A53" s="107">
        <v>5169986</v>
      </c>
      <c r="B53" s="107" t="s">
        <v>354</v>
      </c>
      <c r="C53" s="107" t="s">
        <v>230</v>
      </c>
      <c r="D53" s="107" t="s">
        <v>233</v>
      </c>
      <c r="E53" s="107">
        <v>433.57</v>
      </c>
      <c r="F53" s="107" t="s">
        <v>353</v>
      </c>
      <c r="G53" s="107" t="s">
        <v>355</v>
      </c>
    </row>
    <row r="54" spans="1:10" x14ac:dyDescent="0.25">
      <c r="A54" s="107">
        <v>5166724</v>
      </c>
      <c r="B54" s="107" t="s">
        <v>357</v>
      </c>
      <c r="C54" s="107" t="s">
        <v>230</v>
      </c>
      <c r="D54" s="107" t="s">
        <v>235</v>
      </c>
      <c r="E54" s="107">
        <v>626.70000000000005</v>
      </c>
      <c r="F54" s="107" t="s">
        <v>356</v>
      </c>
      <c r="G54" s="107" t="s">
        <v>358</v>
      </c>
    </row>
    <row r="55" spans="1:10" x14ac:dyDescent="0.25">
      <c r="A55" s="107">
        <v>5284038</v>
      </c>
      <c r="B55" s="107" t="s">
        <v>359</v>
      </c>
      <c r="C55" s="107" t="s">
        <v>176</v>
      </c>
      <c r="D55" s="107" t="s">
        <v>176</v>
      </c>
      <c r="E55" s="107">
        <v>205.64</v>
      </c>
      <c r="F55" s="107" t="s">
        <v>356</v>
      </c>
      <c r="G55" s="108"/>
    </row>
    <row r="56" spans="1:10" x14ac:dyDescent="0.25">
      <c r="A56" s="107">
        <v>5499945</v>
      </c>
      <c r="B56" s="107" t="s">
        <v>360</v>
      </c>
      <c r="C56" s="107" t="s">
        <v>230</v>
      </c>
      <c r="D56" s="107" t="s">
        <v>235</v>
      </c>
      <c r="E56" s="107">
        <v>626.70000000000005</v>
      </c>
      <c r="F56" s="109">
        <v>43132</v>
      </c>
      <c r="G56" s="107" t="s">
        <v>361</v>
      </c>
    </row>
    <row r="57" spans="1:10" x14ac:dyDescent="0.25">
      <c r="A57" s="107">
        <v>5547175</v>
      </c>
      <c r="B57" s="107" t="s">
        <v>362</v>
      </c>
      <c r="C57" s="107" t="s">
        <v>230</v>
      </c>
      <c r="D57" s="107" t="s">
        <v>233</v>
      </c>
      <c r="E57" s="107">
        <v>433.57</v>
      </c>
      <c r="F57" s="109">
        <v>43133</v>
      </c>
      <c r="G57" s="108"/>
    </row>
    <row r="58" spans="1:10" x14ac:dyDescent="0.25">
      <c r="A58" s="107">
        <v>5127727</v>
      </c>
      <c r="B58" s="107" t="s">
        <v>363</v>
      </c>
      <c r="C58" s="107" t="s">
        <v>230</v>
      </c>
      <c r="D58" s="107" t="s">
        <v>233</v>
      </c>
      <c r="E58" s="107">
        <v>433.57</v>
      </c>
      <c r="F58" s="109">
        <v>43139</v>
      </c>
      <c r="G58" s="108"/>
    </row>
    <row r="59" spans="1:10" x14ac:dyDescent="0.25">
      <c r="A59" s="107">
        <v>5504720</v>
      </c>
      <c r="B59" s="107" t="s">
        <v>364</v>
      </c>
      <c r="C59" s="107" t="s">
        <v>230</v>
      </c>
      <c r="D59" s="107" t="s">
        <v>235</v>
      </c>
      <c r="E59" s="107">
        <v>626.70000000000005</v>
      </c>
      <c r="F59" s="109">
        <v>43139</v>
      </c>
      <c r="G59" s="107" t="s">
        <v>365</v>
      </c>
    </row>
    <row r="60" spans="1:10" x14ac:dyDescent="0.25">
      <c r="A60" s="107">
        <v>5792685</v>
      </c>
      <c r="B60" s="107" t="s">
        <v>366</v>
      </c>
      <c r="C60" s="107" t="s">
        <v>230</v>
      </c>
      <c r="D60" s="107" t="s">
        <v>233</v>
      </c>
      <c r="E60" s="107">
        <v>433.57</v>
      </c>
      <c r="F60" s="109">
        <v>43145</v>
      </c>
      <c r="G60" s="107" t="s">
        <v>367</v>
      </c>
    </row>
    <row r="61" spans="1:10" ht="15.75" x14ac:dyDescent="0.25">
      <c r="A61" s="110">
        <v>5834937</v>
      </c>
      <c r="B61" s="107" t="s">
        <v>368</v>
      </c>
      <c r="C61" s="107" t="s">
        <v>230</v>
      </c>
      <c r="D61" s="107" t="s">
        <v>235</v>
      </c>
      <c r="E61" s="107">
        <v>626.70000000000005</v>
      </c>
      <c r="F61" s="109">
        <v>43145</v>
      </c>
      <c r="G61" s="107" t="s">
        <v>367</v>
      </c>
    </row>
    <row r="62" spans="1:10" x14ac:dyDescent="0.25">
      <c r="A62" s="107">
        <v>5741629</v>
      </c>
      <c r="B62" s="107" t="s">
        <v>369</v>
      </c>
      <c r="C62" s="107" t="s">
        <v>230</v>
      </c>
      <c r="D62" s="107" t="s">
        <v>235</v>
      </c>
      <c r="E62" s="107">
        <v>0</v>
      </c>
      <c r="F62" s="109">
        <v>43146</v>
      </c>
      <c r="G62" s="111" t="s">
        <v>48</v>
      </c>
    </row>
    <row r="63" spans="1:10" x14ac:dyDescent="0.25">
      <c r="A63" s="107">
        <v>5846840</v>
      </c>
      <c r="B63" s="107" t="s">
        <v>370</v>
      </c>
      <c r="C63" s="107" t="s">
        <v>230</v>
      </c>
      <c r="D63" s="107" t="s">
        <v>233</v>
      </c>
      <c r="E63" s="107">
        <v>433.57</v>
      </c>
      <c r="F63" s="109">
        <v>43146</v>
      </c>
      <c r="G63" s="107" t="s">
        <v>371</v>
      </c>
    </row>
    <row r="64" spans="1:10" x14ac:dyDescent="0.25">
      <c r="A64" s="113">
        <v>5504944</v>
      </c>
      <c r="B64" s="113" t="s">
        <v>372</v>
      </c>
      <c r="C64" s="113" t="s">
        <v>230</v>
      </c>
      <c r="D64" s="113" t="s">
        <v>308</v>
      </c>
      <c r="E64" s="113">
        <v>881.69</v>
      </c>
      <c r="F64" s="114">
        <v>43148</v>
      </c>
      <c r="G64" s="115"/>
    </row>
    <row r="65" spans="1:10" s="93" customFormat="1" ht="15.75" thickBot="1" x14ac:dyDescent="0.3">
      <c r="A65" s="116">
        <v>5848210</v>
      </c>
      <c r="B65" s="116" t="s">
        <v>373</v>
      </c>
      <c r="C65" s="116" t="s">
        <v>176</v>
      </c>
      <c r="D65" s="116" t="s">
        <v>176</v>
      </c>
      <c r="E65" s="116">
        <v>205.64</v>
      </c>
      <c r="F65" s="117">
        <v>43148</v>
      </c>
      <c r="G65" s="118"/>
    </row>
    <row r="66" spans="1:10" ht="15.75" thickTop="1" x14ac:dyDescent="0.25">
      <c r="A66" s="106">
        <v>4787086</v>
      </c>
      <c r="B66" s="106" t="s">
        <v>378</v>
      </c>
      <c r="C66" s="106" t="s">
        <v>176</v>
      </c>
      <c r="D66" s="106">
        <v>205.64</v>
      </c>
      <c r="E66" s="106" t="s">
        <v>176</v>
      </c>
      <c r="F66" s="106" t="s">
        <v>377</v>
      </c>
      <c r="G66" s="106" t="s">
        <v>379</v>
      </c>
    </row>
    <row r="67" spans="1:10" ht="19.5" x14ac:dyDescent="0.3">
      <c r="A67" s="107">
        <v>4492802</v>
      </c>
      <c r="B67" s="107" t="s">
        <v>381</v>
      </c>
      <c r="C67" s="107" t="s">
        <v>176</v>
      </c>
      <c r="D67" s="107">
        <v>205.64</v>
      </c>
      <c r="E67" s="107" t="s">
        <v>176</v>
      </c>
      <c r="F67" s="107" t="s">
        <v>380</v>
      </c>
      <c r="G67" s="107" t="s">
        <v>382</v>
      </c>
      <c r="H67" s="121" t="s">
        <v>224</v>
      </c>
      <c r="I67" s="94"/>
      <c r="J67" s="94"/>
    </row>
    <row r="68" spans="1:10" x14ac:dyDescent="0.25">
      <c r="A68" s="107">
        <v>3986766</v>
      </c>
      <c r="B68" s="107" t="s">
        <v>383</v>
      </c>
      <c r="C68" s="107" t="s">
        <v>6</v>
      </c>
      <c r="D68" s="107">
        <v>1383.88</v>
      </c>
      <c r="E68" s="107" t="s">
        <v>6</v>
      </c>
      <c r="F68" s="107" t="s">
        <v>380</v>
      </c>
      <c r="G68" s="108"/>
      <c r="H68" s="99" t="s">
        <v>220</v>
      </c>
      <c r="I68" s="99">
        <v>8230.81</v>
      </c>
      <c r="J68" t="s">
        <v>376</v>
      </c>
    </row>
    <row r="69" spans="1:10" x14ac:dyDescent="0.25">
      <c r="A69" s="111">
        <v>4665472</v>
      </c>
      <c r="B69" s="111" t="s">
        <v>385</v>
      </c>
      <c r="C69" s="111" t="s">
        <v>252</v>
      </c>
      <c r="D69" s="111">
        <v>0</v>
      </c>
      <c r="E69" s="111" t="s">
        <v>252</v>
      </c>
      <c r="F69" s="111" t="s">
        <v>384</v>
      </c>
      <c r="G69" s="111" t="s">
        <v>386</v>
      </c>
      <c r="I69">
        <f>I68*0.4</f>
        <v>3292.3240000000001</v>
      </c>
      <c r="J69">
        <f>I69/18.75</f>
        <v>175.59061333333332</v>
      </c>
    </row>
    <row r="70" spans="1:10" x14ac:dyDescent="0.25">
      <c r="A70" s="107">
        <v>3986766</v>
      </c>
      <c r="B70" s="107" t="s">
        <v>383</v>
      </c>
      <c r="C70" s="111" t="s">
        <v>388</v>
      </c>
      <c r="D70" s="107">
        <v>205.64</v>
      </c>
      <c r="E70" s="107" t="s">
        <v>235</v>
      </c>
      <c r="F70" s="107" t="s">
        <v>387</v>
      </c>
      <c r="G70" s="108"/>
      <c r="J70">
        <f>J69/2</f>
        <v>87.795306666666661</v>
      </c>
    </row>
    <row r="71" spans="1:10" x14ac:dyDescent="0.25">
      <c r="A71" s="107">
        <v>4524478</v>
      </c>
      <c r="B71" s="107" t="s">
        <v>390</v>
      </c>
      <c r="C71" s="107" t="s">
        <v>230</v>
      </c>
      <c r="D71" s="107">
        <v>433.57</v>
      </c>
      <c r="E71" s="107" t="s">
        <v>233</v>
      </c>
      <c r="F71" s="107" t="s">
        <v>389</v>
      </c>
      <c r="G71" s="108"/>
    </row>
    <row r="72" spans="1:10" x14ac:dyDescent="0.25">
      <c r="A72" s="107">
        <v>4588608</v>
      </c>
      <c r="B72" s="107" t="s">
        <v>391</v>
      </c>
      <c r="C72" s="107" t="s">
        <v>230</v>
      </c>
      <c r="D72" s="107">
        <v>626.70000000000005</v>
      </c>
      <c r="E72" s="107" t="s">
        <v>235</v>
      </c>
      <c r="F72" s="107" t="s">
        <v>389</v>
      </c>
      <c r="G72" s="108"/>
    </row>
    <row r="73" spans="1:10" x14ac:dyDescent="0.25">
      <c r="A73" s="107">
        <v>4809556</v>
      </c>
      <c r="B73" s="107" t="s">
        <v>393</v>
      </c>
      <c r="C73" s="107" t="s">
        <v>230</v>
      </c>
      <c r="D73" s="107">
        <v>626.70000000000005</v>
      </c>
      <c r="E73" s="107" t="s">
        <v>235</v>
      </c>
      <c r="F73" s="107" t="s">
        <v>392</v>
      </c>
      <c r="G73" s="108"/>
    </row>
    <row r="74" spans="1:10" x14ac:dyDescent="0.25">
      <c r="A74" s="107">
        <v>5028939</v>
      </c>
      <c r="B74" s="107" t="s">
        <v>394</v>
      </c>
      <c r="C74" s="107" t="s">
        <v>230</v>
      </c>
      <c r="D74" s="107">
        <v>626.70000000000005</v>
      </c>
      <c r="E74" s="107" t="s">
        <v>235</v>
      </c>
      <c r="F74" s="109">
        <v>43221</v>
      </c>
      <c r="G74" s="108"/>
    </row>
    <row r="75" spans="1:10" x14ac:dyDescent="0.25">
      <c r="A75" s="107">
        <v>4670510</v>
      </c>
      <c r="B75" s="107" t="s">
        <v>395</v>
      </c>
      <c r="C75" s="107" t="s">
        <v>230</v>
      </c>
      <c r="D75" s="107">
        <v>414.92</v>
      </c>
      <c r="E75" s="107" t="s">
        <v>231</v>
      </c>
      <c r="F75" s="109">
        <v>43313</v>
      </c>
      <c r="G75" s="108"/>
    </row>
    <row r="76" spans="1:10" x14ac:dyDescent="0.25">
      <c r="A76" s="107">
        <v>3888885</v>
      </c>
      <c r="B76" s="107" t="s">
        <v>396</v>
      </c>
      <c r="C76" s="107" t="s">
        <v>230</v>
      </c>
      <c r="D76" s="107">
        <v>626.70000000000005</v>
      </c>
      <c r="E76" s="107" t="s">
        <v>235</v>
      </c>
      <c r="F76" s="109">
        <v>43344</v>
      </c>
      <c r="G76" s="108"/>
    </row>
    <row r="77" spans="1:10" x14ac:dyDescent="0.25">
      <c r="A77" s="107">
        <v>5083501</v>
      </c>
      <c r="B77" s="107" t="s">
        <v>397</v>
      </c>
      <c r="C77" s="107" t="s">
        <v>230</v>
      </c>
      <c r="D77" s="107">
        <v>498.69</v>
      </c>
      <c r="E77" s="111" t="s">
        <v>318</v>
      </c>
      <c r="F77" s="109">
        <v>43405</v>
      </c>
      <c r="G77" s="108"/>
    </row>
    <row r="78" spans="1:10" x14ac:dyDescent="0.25">
      <c r="A78" s="107">
        <v>5105381</v>
      </c>
      <c r="B78" s="107" t="s">
        <v>398</v>
      </c>
      <c r="C78" s="107" t="s">
        <v>230</v>
      </c>
      <c r="D78" s="107">
        <v>433.57</v>
      </c>
      <c r="E78" s="107" t="s">
        <v>233</v>
      </c>
      <c r="F78" s="109">
        <v>43435</v>
      </c>
      <c r="G78" s="108"/>
    </row>
    <row r="79" spans="1:10" x14ac:dyDescent="0.25">
      <c r="A79" s="107">
        <v>5083367</v>
      </c>
      <c r="B79" s="107" t="s">
        <v>400</v>
      </c>
      <c r="C79" s="107" t="s">
        <v>230</v>
      </c>
      <c r="D79" s="107">
        <v>498.69</v>
      </c>
      <c r="E79" s="107" t="s">
        <v>318</v>
      </c>
      <c r="F79" s="107" t="s">
        <v>399</v>
      </c>
      <c r="G79" s="108"/>
    </row>
    <row r="80" spans="1:10" x14ac:dyDescent="0.25">
      <c r="A80" s="107">
        <v>5081186</v>
      </c>
      <c r="B80" s="107" t="s">
        <v>402</v>
      </c>
      <c r="C80" s="107" t="s">
        <v>230</v>
      </c>
      <c r="D80" s="107">
        <v>626.70000000000005</v>
      </c>
      <c r="E80" s="107" t="s">
        <v>235</v>
      </c>
      <c r="F80" s="107" t="s">
        <v>401</v>
      </c>
      <c r="G80" s="108"/>
    </row>
    <row r="81" spans="1:7" x14ac:dyDescent="0.25">
      <c r="A81" s="107">
        <v>5139869</v>
      </c>
      <c r="B81" s="107" t="s">
        <v>404</v>
      </c>
      <c r="C81" s="107" t="s">
        <v>230</v>
      </c>
      <c r="D81" s="107">
        <v>433.57</v>
      </c>
      <c r="E81" s="107" t="s">
        <v>233</v>
      </c>
      <c r="F81" s="107" t="s">
        <v>403</v>
      </c>
      <c r="G81" s="108"/>
    </row>
    <row r="82" spans="1:7" x14ac:dyDescent="0.25">
      <c r="A82" s="111">
        <v>5121481</v>
      </c>
      <c r="B82" s="111" t="s">
        <v>406</v>
      </c>
      <c r="C82" s="111" t="s">
        <v>230</v>
      </c>
      <c r="D82" s="111">
        <v>0</v>
      </c>
      <c r="E82" s="111" t="s">
        <v>318</v>
      </c>
      <c r="F82" s="111" t="s">
        <v>405</v>
      </c>
      <c r="G82" s="111" t="s">
        <v>386</v>
      </c>
    </row>
    <row r="83" spans="1:7" x14ac:dyDescent="0.25">
      <c r="A83" s="107">
        <v>5088603</v>
      </c>
      <c r="B83" s="107" t="s">
        <v>352</v>
      </c>
      <c r="C83" s="107" t="s">
        <v>230</v>
      </c>
      <c r="D83" s="107">
        <v>383.5</v>
      </c>
      <c r="E83" s="107" t="s">
        <v>235</v>
      </c>
      <c r="F83" s="107" t="s">
        <v>407</v>
      </c>
      <c r="G83" s="108"/>
    </row>
    <row r="84" spans="1:7" x14ac:dyDescent="0.25">
      <c r="A84" s="112"/>
      <c r="B84" s="112"/>
      <c r="C84" s="112"/>
      <c r="D84" s="107"/>
      <c r="E84" s="107"/>
      <c r="F84" s="112"/>
      <c r="G84" s="112"/>
    </row>
    <row r="85" spans="1:7" x14ac:dyDescent="0.25">
      <c r="A85" s="112"/>
      <c r="B85" s="112"/>
      <c r="C85" s="112"/>
      <c r="D85" s="112"/>
      <c r="E85" s="112"/>
      <c r="F85" s="112"/>
      <c r="G85" s="112"/>
    </row>
    <row r="86" spans="1:7" x14ac:dyDescent="0.25">
      <c r="A86" s="112"/>
      <c r="B86" s="112"/>
      <c r="C86" s="112"/>
      <c r="D86" s="112"/>
      <c r="E86" s="112"/>
      <c r="F86" s="112"/>
      <c r="G86" s="112"/>
    </row>
  </sheetData>
  <mergeCells count="6">
    <mergeCell ref="H67:J67"/>
    <mergeCell ref="H14:H25"/>
    <mergeCell ref="P1:Q1"/>
    <mergeCell ref="H29:J29"/>
    <mergeCell ref="H1:K1"/>
    <mergeCell ref="H49:J49"/>
  </mergeCells>
  <conditionalFormatting sqref="A1">
    <cfRule type="duplicateValues" dxfId="4" priority="5"/>
  </conditionalFormatting>
  <conditionalFormatting sqref="A1:A25">
    <cfRule type="duplicateValues" dxfId="3" priority="4"/>
  </conditionalFormatting>
  <conditionalFormatting sqref="N1:N11">
    <cfRule type="duplicateValues" dxfId="2" priority="6"/>
  </conditionalFormatting>
  <conditionalFormatting sqref="A26:A47">
    <cfRule type="duplicateValues" dxfId="1" priority="2"/>
  </conditionalFormatting>
  <conditionalFormatting sqref="A48:A6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DJ-KARM</vt:lpstr>
      <vt:lpstr>GANGA</vt:lpstr>
      <vt:lpstr>GURI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2018-05-09T04:09:20Z</dcterms:modified>
</cp:coreProperties>
</file>