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NTHI\Desktop\Employess Paid Excel\"/>
    </mc:Choice>
  </mc:AlternateContent>
  <bookViews>
    <workbookView xWindow="480" yWindow="105" windowWidth="27795" windowHeight="12600" activeTab="2"/>
  </bookViews>
  <sheets>
    <sheet name="DJ-KARAM" sheetId="1" r:id="rId1"/>
    <sheet name="GANGA" sheetId="10" r:id="rId2"/>
    <sheet name="GURI" sheetId="3" r:id="rId3"/>
    <sheet name="JASMEET" sheetId="4" r:id="rId4"/>
    <sheet name="MANISH" sheetId="6" r:id="rId5"/>
    <sheet name="NITIN" sheetId="7" r:id="rId6"/>
    <sheet name="PRABJOTH" sheetId="8" r:id="rId7"/>
    <sheet name="PRASANNA" sheetId="9" r:id="rId8"/>
  </sheets>
  <definedNames>
    <definedName name="_xlnm._FilterDatabase" localSheetId="0" hidden="1">'DJ-KARAM'!$A$1:$A$256</definedName>
    <definedName name="_xlnm._FilterDatabase" localSheetId="1" hidden="1">GANGA!$A$1:$H$23</definedName>
  </definedNames>
  <calcPr calcId="162913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2" i="10"/>
  <c r="H329" i="8" l="1"/>
  <c r="C88" i="8"/>
  <c r="D88" i="8" s="1"/>
  <c r="D84" i="8"/>
  <c r="C87" i="8" s="1"/>
  <c r="D87" i="8" s="1"/>
  <c r="D50" i="8"/>
  <c r="E29" i="8"/>
  <c r="F29" i="8" s="1"/>
  <c r="E28" i="8"/>
  <c r="F28" i="8" s="1"/>
  <c r="E27" i="8"/>
  <c r="C80" i="7" l="1"/>
  <c r="F80" i="7" s="1"/>
  <c r="G80" i="7" s="1"/>
  <c r="E75" i="7"/>
  <c r="E78" i="7" s="1"/>
  <c r="G78" i="7" s="1"/>
  <c r="F40" i="7"/>
  <c r="G40" i="7" s="1"/>
  <c r="F39" i="7"/>
  <c r="F41" i="7" s="1"/>
  <c r="G41" i="7" s="1"/>
  <c r="C78" i="7" l="1"/>
  <c r="F79" i="7" s="1"/>
  <c r="G79" i="7" s="1"/>
  <c r="F83" i="6" l="1"/>
  <c r="G83" i="6" s="1"/>
  <c r="F82" i="6"/>
  <c r="G82" i="6" s="1"/>
  <c r="F81" i="6"/>
  <c r="E43" i="6"/>
  <c r="E24" i="6"/>
  <c r="G24" i="6" s="1"/>
  <c r="E22" i="6"/>
  <c r="E23" i="6" s="1"/>
  <c r="G23" i="6" s="1"/>
  <c r="D89" i="4" l="1"/>
  <c r="D81" i="4"/>
  <c r="D92" i="4" s="1"/>
  <c r="F56" i="4" s="1"/>
  <c r="D63" i="4"/>
  <c r="D90" i="4" s="1"/>
  <c r="F54" i="4" s="1"/>
  <c r="F62" i="4"/>
  <c r="F61" i="4"/>
  <c r="F53" i="4"/>
  <c r="F33" i="4"/>
  <c r="E33" i="4"/>
  <c r="D30" i="4"/>
  <c r="F30" i="4" s="1"/>
  <c r="E31" i="4" l="1"/>
  <c r="E32" i="4"/>
  <c r="F32" i="4" s="1"/>
  <c r="D91" i="4"/>
  <c r="F55" i="4" s="1"/>
  <c r="J43" i="3"/>
  <c r="I45" i="3" s="1"/>
  <c r="J45" i="3" s="1"/>
  <c r="I10" i="3"/>
  <c r="I12" i="3" s="1"/>
  <c r="J12" i="3" s="1"/>
  <c r="F31" i="4" l="1"/>
  <c r="F35" i="4" s="1"/>
  <c r="E35" i="4"/>
  <c r="E36" i="4" s="1"/>
  <c r="I46" i="3"/>
  <c r="J46" i="3" s="1"/>
  <c r="I11" i="3"/>
  <c r="J11" i="3" s="1"/>
  <c r="F81" i="10" l="1"/>
  <c r="J7" i="10"/>
  <c r="J8" i="10" s="1"/>
  <c r="K8" i="10" s="1"/>
  <c r="J9" i="10" l="1"/>
  <c r="K9" i="10" s="1"/>
  <c r="D41" i="1"/>
  <c r="D43" i="1" s="1"/>
  <c r="F43" i="1" s="1"/>
  <c r="D42" i="1" l="1"/>
  <c r="F42" i="1" s="1"/>
  <c r="D82" i="1" l="1"/>
  <c r="C85" i="1" s="1"/>
  <c r="D85" i="1" s="1"/>
  <c r="C84" i="1" l="1"/>
  <c r="D84" i="1" s="1"/>
</calcChain>
</file>

<file path=xl/sharedStrings.xml><?xml version="1.0" encoding="utf-8"?>
<sst xmlns="http://schemas.openxmlformats.org/spreadsheetml/2006/main" count="3229" uniqueCount="1544">
  <si>
    <t>Date</t>
  </si>
  <si>
    <t>S/O</t>
  </si>
  <si>
    <t>Address</t>
  </si>
  <si>
    <t>Work type</t>
  </si>
  <si>
    <t>Payment</t>
  </si>
  <si>
    <t xml:space="preserve">44 wilkin st </t>
  </si>
  <si>
    <t>Aerial BC</t>
  </si>
  <si>
    <t>170 mcmurdo</t>
  </si>
  <si>
    <t xml:space="preserve">SM BC </t>
  </si>
  <si>
    <t xml:space="preserve">3 bullock st </t>
  </si>
  <si>
    <t>drill BC</t>
  </si>
  <si>
    <t>38 carter tce</t>
  </si>
  <si>
    <t>s9</t>
  </si>
  <si>
    <t xml:space="preserve">54 havelock </t>
  </si>
  <si>
    <t>aerial build</t>
  </si>
  <si>
    <t>47 college rd</t>
  </si>
  <si>
    <t>PV</t>
  </si>
  <si>
    <t xml:space="preserve">82a creek road </t>
  </si>
  <si>
    <t xml:space="preserve">18 wills st </t>
  </si>
  <si>
    <t>aerial bC</t>
  </si>
  <si>
    <t>52 rhodes st</t>
  </si>
  <si>
    <t>LL</t>
  </si>
  <si>
    <t>5 harborough st</t>
  </si>
  <si>
    <t>Hauling build connect</t>
  </si>
  <si>
    <t xml:space="preserve">29B guinneii st </t>
  </si>
  <si>
    <t>S9</t>
  </si>
  <si>
    <t xml:space="preserve">8 heath st </t>
  </si>
  <si>
    <t>drill build connect</t>
  </si>
  <si>
    <t>14 buchmann st</t>
  </si>
  <si>
    <t>grass build connect</t>
  </si>
  <si>
    <t xml:space="preserve">35 harborugh st </t>
  </si>
  <si>
    <t>hauling build connect</t>
  </si>
  <si>
    <t xml:space="preserve">70 otipua road </t>
  </si>
  <si>
    <t xml:space="preserve">17 harborugh st </t>
  </si>
  <si>
    <t xml:space="preserve">15A walnut st </t>
  </si>
  <si>
    <t xml:space="preserve">154 mucmurdo st </t>
  </si>
  <si>
    <t xml:space="preserve">139 belt road </t>
  </si>
  <si>
    <t>sm build connect</t>
  </si>
  <si>
    <t xml:space="preserve">4 miller st </t>
  </si>
  <si>
    <t xml:space="preserve">81 belt road </t>
  </si>
  <si>
    <t>pv</t>
  </si>
  <si>
    <t xml:space="preserve">131 belt road </t>
  </si>
  <si>
    <t>customer cancle</t>
  </si>
  <si>
    <t>43 davis cre</t>
  </si>
  <si>
    <t>connect</t>
  </si>
  <si>
    <t xml:space="preserve">46 creek road </t>
  </si>
  <si>
    <t>13 kelvin cre</t>
  </si>
  <si>
    <t>osb</t>
  </si>
  <si>
    <t>170 mcmurdo st</t>
  </si>
  <si>
    <t>44 wilkin st</t>
  </si>
  <si>
    <t xml:space="preserve">28 grey st </t>
  </si>
  <si>
    <t>39 pages road</t>
  </si>
  <si>
    <t>OSB     Done by manpreet</t>
  </si>
  <si>
    <t>not listed</t>
  </si>
  <si>
    <t>not paid</t>
  </si>
  <si>
    <t>NOTES</t>
  </si>
  <si>
    <t>MANPREET</t>
  </si>
  <si>
    <t>Notes</t>
  </si>
  <si>
    <t>7 woodham st</t>
  </si>
  <si>
    <t>SM build connect</t>
  </si>
  <si>
    <t xml:space="preserve">11 douglas drive </t>
  </si>
  <si>
    <t>36 carters tce</t>
  </si>
  <si>
    <t>Aerial build connect</t>
  </si>
  <si>
    <t>40 agnes st</t>
  </si>
  <si>
    <t>17 tucker st</t>
  </si>
  <si>
    <t xml:space="preserve">1 russal st </t>
  </si>
  <si>
    <t xml:space="preserve">28 bird st </t>
  </si>
  <si>
    <t xml:space="preserve">18 clark st </t>
  </si>
  <si>
    <t xml:space="preserve">grass build </t>
  </si>
  <si>
    <t xml:space="preserve">10 mapple </t>
  </si>
  <si>
    <t xml:space="preserve"> grass build connect </t>
  </si>
  <si>
    <t>64 lane st</t>
  </si>
  <si>
    <t xml:space="preserve">34 chalmer st </t>
  </si>
  <si>
    <t>6a clark st</t>
  </si>
  <si>
    <t>152 harrison st</t>
  </si>
  <si>
    <t>DOCUMENT NOT RECEIEVED</t>
  </si>
  <si>
    <t xml:space="preserve">293 moore st </t>
  </si>
  <si>
    <t xml:space="preserve">PENDING </t>
  </si>
  <si>
    <t xml:space="preserve">SM build connect </t>
  </si>
  <si>
    <t>43 dev crestn</t>
  </si>
  <si>
    <t>15 cross st</t>
  </si>
  <si>
    <t>aerial build connect</t>
  </si>
  <si>
    <t>18 hillier st</t>
  </si>
  <si>
    <t>10 mapple st</t>
  </si>
  <si>
    <t>56 farm road</t>
  </si>
  <si>
    <t>175 walnut ave</t>
  </si>
  <si>
    <t>38 magnolia dve</t>
  </si>
  <si>
    <t>84a thomson st</t>
  </si>
  <si>
    <t>23 oxford st</t>
  </si>
  <si>
    <t xml:space="preserve">52 beach road </t>
  </si>
  <si>
    <t>7 adams st</t>
  </si>
  <si>
    <t>57 tarbotton rd</t>
  </si>
  <si>
    <t>362 tancred st</t>
  </si>
  <si>
    <t>13  kelvin cre</t>
  </si>
  <si>
    <t xml:space="preserve">TOTAL AMOUNT </t>
  </si>
  <si>
    <t>TOTAL HOURS</t>
  </si>
  <si>
    <t xml:space="preserve">251.25 hrs </t>
  </si>
  <si>
    <t xml:space="preserve">TOTAL AMOUNT FOR DJ &amp; KARM IN DEC </t>
  </si>
  <si>
    <t>22 cambridge</t>
  </si>
  <si>
    <t>slot cut build connect</t>
  </si>
  <si>
    <t>53 middle road</t>
  </si>
  <si>
    <t xml:space="preserve">aerial build </t>
  </si>
  <si>
    <t>164 william st</t>
  </si>
  <si>
    <t>22 tucker st</t>
  </si>
  <si>
    <t>connet</t>
  </si>
  <si>
    <t>134 melcombe st</t>
  </si>
  <si>
    <t>grass trench build connect</t>
  </si>
  <si>
    <t>243 dobson st</t>
  </si>
  <si>
    <t xml:space="preserve">17 osborn grove </t>
  </si>
  <si>
    <t xml:space="preserve">11 russel st </t>
  </si>
  <si>
    <t>cancle on arrival</t>
  </si>
  <si>
    <t>43 buckleys st</t>
  </si>
  <si>
    <t xml:space="preserve">30 princes </t>
  </si>
  <si>
    <t>351 burner st</t>
  </si>
  <si>
    <t>aerial connect</t>
  </si>
  <si>
    <t xml:space="preserve">287 tancred st </t>
  </si>
  <si>
    <t>HCA DOCUMENT NOT RECEIVED CHECK WITH FM</t>
  </si>
  <si>
    <t>338 havelock st</t>
  </si>
  <si>
    <t>hauling build</t>
  </si>
  <si>
    <t>171 mcmurdo st</t>
  </si>
  <si>
    <t>18 somerset grove</t>
  </si>
  <si>
    <t>177 walnut ave</t>
  </si>
  <si>
    <t>103 grove st</t>
  </si>
  <si>
    <t xml:space="preserve">70 harrison </t>
  </si>
  <si>
    <t xml:space="preserve">72 melcombe </t>
  </si>
  <si>
    <t>14 cameron</t>
  </si>
  <si>
    <t>grass trench build and connect</t>
  </si>
  <si>
    <t>12 white oak grove</t>
  </si>
  <si>
    <t xml:space="preserve">4A allens road </t>
  </si>
  <si>
    <t>grass build</t>
  </si>
  <si>
    <t>59 archeibield</t>
  </si>
  <si>
    <t>12 jane st</t>
  </si>
  <si>
    <t xml:space="preserve"> grass trench build connect</t>
  </si>
  <si>
    <t xml:space="preserve">6 charles st </t>
  </si>
  <si>
    <t>OSB</t>
  </si>
  <si>
    <t xml:space="preserve">6 charle st </t>
  </si>
  <si>
    <t>drill slot cut build connect</t>
  </si>
  <si>
    <t xml:space="preserve">8 russel ave </t>
  </si>
  <si>
    <t>3545516 , 03545379</t>
  </si>
  <si>
    <t xml:space="preserve">92 eton st </t>
  </si>
  <si>
    <t xml:space="preserve">cancle on arrival </t>
  </si>
  <si>
    <t xml:space="preserve">17 queens st </t>
  </si>
  <si>
    <t xml:space="preserve">189  grove place </t>
  </si>
  <si>
    <t xml:space="preserve">5 avalon st </t>
  </si>
  <si>
    <t xml:space="preserve">167 thomson st </t>
  </si>
  <si>
    <t xml:space="preserve">162 chamers st </t>
  </si>
  <si>
    <t xml:space="preserve">slot cut build </t>
  </si>
  <si>
    <t>21 thomson st</t>
  </si>
  <si>
    <t xml:space="preserve">hauling build connect </t>
  </si>
  <si>
    <t xml:space="preserve">17 milli brook </t>
  </si>
  <si>
    <t xml:space="preserve">39 river terres </t>
  </si>
  <si>
    <t>38 princes st</t>
  </si>
  <si>
    <t>9 osborn st</t>
  </si>
  <si>
    <t xml:space="preserve">6 sudbury </t>
  </si>
  <si>
    <t xml:space="preserve">90b aitken st </t>
  </si>
  <si>
    <t>hauling build connect,OSB</t>
  </si>
  <si>
    <t>Done by</t>
  </si>
  <si>
    <t xml:space="preserve">Amount </t>
  </si>
  <si>
    <t>44 suffolk st</t>
  </si>
  <si>
    <t>NGA Outside Boundary Remedial/Build</t>
  </si>
  <si>
    <t>pending</t>
  </si>
  <si>
    <t>DJ</t>
  </si>
  <si>
    <t>28 grahm st</t>
  </si>
  <si>
    <t>108 belt road</t>
  </si>
  <si>
    <t>7 smallbone</t>
  </si>
  <si>
    <t>119 gorge st</t>
  </si>
  <si>
    <t>29/6/17</t>
  </si>
  <si>
    <t>31 compton</t>
  </si>
  <si>
    <t>karmjit</t>
  </si>
  <si>
    <t>21 christinia st</t>
  </si>
  <si>
    <t>build</t>
  </si>
  <si>
    <t>grass trench</t>
  </si>
  <si>
    <t>25/7/17</t>
  </si>
  <si>
    <t>8 Maynard</t>
  </si>
  <si>
    <t>14 saunders</t>
  </si>
  <si>
    <t>customr cancel</t>
  </si>
  <si>
    <t>213 walnut</t>
  </si>
  <si>
    <t xml:space="preserve">total </t>
  </si>
  <si>
    <t>total hours</t>
  </si>
  <si>
    <t>155.62 hrs</t>
  </si>
  <si>
    <t>SO</t>
  </si>
  <si>
    <t>Type</t>
  </si>
  <si>
    <t>TYPE</t>
  </si>
  <si>
    <t>Amount</t>
  </si>
  <si>
    <t>18/9/17</t>
  </si>
  <si>
    <t>22 nelson</t>
  </si>
  <si>
    <t>32 nixon st</t>
  </si>
  <si>
    <t>customer cancel</t>
  </si>
  <si>
    <t>19/9/17</t>
  </si>
  <si>
    <t xml:space="preserve">46 bathurst </t>
  </si>
  <si>
    <t>28-12-17</t>
  </si>
  <si>
    <t>78 william st</t>
  </si>
  <si>
    <t>set up box</t>
  </si>
  <si>
    <t>29-12-17</t>
  </si>
  <si>
    <t>15 eton st</t>
  </si>
  <si>
    <t xml:space="preserve">19 soundrus road </t>
  </si>
  <si>
    <t xml:space="preserve">grass trench build connect </t>
  </si>
  <si>
    <t xml:space="preserve">156 thomson st </t>
  </si>
  <si>
    <t xml:space="preserve">aerial build connect </t>
  </si>
  <si>
    <t xml:space="preserve">4 birch side </t>
  </si>
  <si>
    <t xml:space="preserve">3 tarbottons rd </t>
  </si>
  <si>
    <t xml:space="preserve">6 ferrier st </t>
  </si>
  <si>
    <t xml:space="preserve">drill build connect </t>
  </si>
  <si>
    <t xml:space="preserve">52 pages rd </t>
  </si>
  <si>
    <t>haulin g build coinnect</t>
  </si>
  <si>
    <t xml:space="preserve">14 russal </t>
  </si>
  <si>
    <t>13-1-18</t>
  </si>
  <si>
    <t xml:space="preserve">132 a north st </t>
  </si>
  <si>
    <t>15-1-18</t>
  </si>
  <si>
    <t xml:space="preserve">15 smithrum </t>
  </si>
  <si>
    <t>16-1-18</t>
  </si>
  <si>
    <t xml:space="preserve">60 cooner st </t>
  </si>
  <si>
    <t xml:space="preserve">customer cancle </t>
  </si>
  <si>
    <t>17-1-18</t>
  </si>
  <si>
    <t xml:space="preserve">142 le cre </t>
  </si>
  <si>
    <t xml:space="preserve">Grass trench build connect </t>
  </si>
  <si>
    <t>total amount</t>
  </si>
  <si>
    <t>22-1-18</t>
  </si>
  <si>
    <t>38 andrew st</t>
  </si>
  <si>
    <t>141 trevors rd</t>
  </si>
  <si>
    <t>9 hug st</t>
  </si>
  <si>
    <t>23-1-18</t>
  </si>
  <si>
    <t>57 suffolk st</t>
  </si>
  <si>
    <t xml:space="preserve">only connect </t>
  </si>
  <si>
    <t>24-1-18</t>
  </si>
  <si>
    <t>22 canada st</t>
  </si>
  <si>
    <t>21 bidwill st</t>
  </si>
  <si>
    <t>25-1-18</t>
  </si>
  <si>
    <t xml:space="preserve">2 mere mere st </t>
  </si>
  <si>
    <t>63 avenue rd</t>
  </si>
  <si>
    <t>26-1-18</t>
  </si>
  <si>
    <t xml:space="preserve">36 york st </t>
  </si>
  <si>
    <t>153 north st</t>
  </si>
  <si>
    <t>29-1-18</t>
  </si>
  <si>
    <t>26 dee st</t>
  </si>
  <si>
    <t>30-1-18</t>
  </si>
  <si>
    <t>104 le cren</t>
  </si>
  <si>
    <t xml:space="preserve">67 creek road </t>
  </si>
  <si>
    <t>21 bird st</t>
  </si>
  <si>
    <t xml:space="preserve">67 belt road </t>
  </si>
  <si>
    <t>10 moore st</t>
  </si>
  <si>
    <t>grass trench build connect+ pv order</t>
  </si>
  <si>
    <t>8 bouverei st</t>
  </si>
  <si>
    <t>2 setup box install</t>
  </si>
  <si>
    <t>6 wellington st</t>
  </si>
  <si>
    <t xml:space="preserve">11 todd place </t>
  </si>
  <si>
    <t>18 nelson st</t>
  </si>
  <si>
    <t xml:space="preserve">393 west st </t>
  </si>
  <si>
    <t>33 bathurst st</t>
  </si>
  <si>
    <t xml:space="preserve">121 middle rd </t>
  </si>
  <si>
    <t>13-2-18</t>
  </si>
  <si>
    <t>161 middle rd</t>
  </si>
  <si>
    <t xml:space="preserve">53 albert st </t>
  </si>
  <si>
    <t>28 church st</t>
  </si>
  <si>
    <t>15 cavindish st</t>
  </si>
  <si>
    <t>44 albert st</t>
  </si>
  <si>
    <t>14-2-18</t>
  </si>
  <si>
    <t xml:space="preserve">9 beauvais place </t>
  </si>
  <si>
    <t>39 grove st</t>
  </si>
  <si>
    <t>94 walker st</t>
  </si>
  <si>
    <t xml:space="preserve">9 porter st </t>
  </si>
  <si>
    <t xml:space="preserve">38 bathurst st </t>
  </si>
  <si>
    <t>16-2-18</t>
  </si>
  <si>
    <t>11 bridge st</t>
  </si>
  <si>
    <t xml:space="preserve">Previous paid 498.69as a surface mount </t>
  </si>
  <si>
    <t>karm</t>
  </si>
  <si>
    <t>dj</t>
  </si>
  <si>
    <t>19-2-2018</t>
  </si>
  <si>
    <t>3 queens dev</t>
  </si>
  <si>
    <t>grass trench  build connect</t>
  </si>
  <si>
    <t>66 bridge st</t>
  </si>
  <si>
    <t>20-2-2018</t>
  </si>
  <si>
    <t xml:space="preserve">88 princes st </t>
  </si>
  <si>
    <t>21-2-2018</t>
  </si>
  <si>
    <t xml:space="preserve">40 short st </t>
  </si>
  <si>
    <t xml:space="preserve">18 cather wood ave </t>
  </si>
  <si>
    <t>22-2-2018</t>
  </si>
  <si>
    <t>37 tucker st</t>
  </si>
  <si>
    <t>23-2-2018</t>
  </si>
  <si>
    <t>15 davidson</t>
  </si>
  <si>
    <t>55 middle rd</t>
  </si>
  <si>
    <t>26-2-2018</t>
  </si>
  <si>
    <t>3 burton pl</t>
  </si>
  <si>
    <t>81 alford forest</t>
  </si>
  <si>
    <t>270 moore st</t>
  </si>
  <si>
    <t>grass  build connect</t>
  </si>
  <si>
    <t>27-2-2018</t>
  </si>
  <si>
    <t>94 princes st</t>
  </si>
  <si>
    <t xml:space="preserve">8 geofring </t>
  </si>
  <si>
    <t>16 reighten drv</t>
  </si>
  <si>
    <t xml:space="preserve">17 aitken </t>
  </si>
  <si>
    <t>146 alferd forest rd</t>
  </si>
  <si>
    <t xml:space="preserve">pv </t>
  </si>
  <si>
    <t>155 a carmode</t>
  </si>
  <si>
    <t>12 william st</t>
  </si>
  <si>
    <t>118a creek rd</t>
  </si>
  <si>
    <t xml:space="preserve">47 catherwood </t>
  </si>
  <si>
    <t>83a travers rd</t>
  </si>
  <si>
    <t xml:space="preserve">93 dobson </t>
  </si>
  <si>
    <t xml:space="preserve">9 davdson </t>
  </si>
  <si>
    <t>13-3-2018</t>
  </si>
  <si>
    <t xml:space="preserve">28 camron st </t>
  </si>
  <si>
    <t xml:space="preserve">hauling build , </t>
  </si>
  <si>
    <t>14-3-2018</t>
  </si>
  <si>
    <t xml:space="preserve">67 cox st </t>
  </si>
  <si>
    <t>28 glassy drive</t>
  </si>
  <si>
    <t>15-3-2018</t>
  </si>
  <si>
    <t xml:space="preserve">14 orr st </t>
  </si>
  <si>
    <t xml:space="preserve">sm build connect </t>
  </si>
  <si>
    <t xml:space="preserve">94 creek rd </t>
  </si>
  <si>
    <t xml:space="preserve">47a archibuild st </t>
  </si>
  <si>
    <t>191 walnut ave</t>
  </si>
  <si>
    <t>16-3-2018</t>
  </si>
  <si>
    <t xml:space="preserve">125b harrison </t>
  </si>
  <si>
    <t>69a tarbottons st</t>
  </si>
  <si>
    <t>40 bruicfield st</t>
  </si>
  <si>
    <t>aerial  build connect</t>
  </si>
  <si>
    <t>17-3-2018</t>
  </si>
  <si>
    <t xml:space="preserve">14 john st </t>
  </si>
  <si>
    <t xml:space="preserve">172 grove st </t>
  </si>
  <si>
    <t xml:space="preserve">150 harrison </t>
  </si>
  <si>
    <t>15 duglt as s</t>
  </si>
  <si>
    <t xml:space="preserve">18 west park close </t>
  </si>
  <si>
    <t>Hours</t>
  </si>
  <si>
    <t>20% Karm</t>
  </si>
  <si>
    <t>20% DJ</t>
  </si>
  <si>
    <t>Job type</t>
  </si>
  <si>
    <t>work type</t>
  </si>
  <si>
    <t>6 Lucy rd</t>
  </si>
  <si>
    <t>b@c</t>
  </si>
  <si>
    <t>concrete cut</t>
  </si>
  <si>
    <t>19/02/18</t>
  </si>
  <si>
    <t>25 Harold holt ave</t>
  </si>
  <si>
    <t>21/02/18</t>
  </si>
  <si>
    <t>36 Toop st</t>
  </si>
  <si>
    <t>61A Avondale rd</t>
  </si>
  <si>
    <t>22/02/18</t>
  </si>
  <si>
    <t>21 Latham st</t>
  </si>
  <si>
    <t>23/02/18</t>
  </si>
  <si>
    <t>78 lipscombe cre</t>
  </si>
  <si>
    <t>surface mount</t>
  </si>
  <si>
    <t>26/02/18</t>
  </si>
  <si>
    <t>paid only for hauling</t>
  </si>
  <si>
    <t>22 windsor tce</t>
  </si>
  <si>
    <t>hauling</t>
  </si>
  <si>
    <t>27/02/18</t>
  </si>
  <si>
    <t>42 peterhead ave</t>
  </si>
  <si>
    <t>7 Aspiring dr</t>
  </si>
  <si>
    <t>77 upham cre</t>
  </si>
  <si>
    <t>19 upham cre</t>
  </si>
  <si>
    <t>pv order</t>
  </si>
  <si>
    <t>6 Forsyth st</t>
  </si>
  <si>
    <t>12 Wycliff st</t>
  </si>
  <si>
    <t>5 Balquhidder</t>
  </si>
  <si>
    <t>45 Russel rd</t>
  </si>
  <si>
    <t>436 Gloucester st</t>
  </si>
  <si>
    <t>11 Ewan pl</t>
  </si>
  <si>
    <t>3 oldham ave</t>
  </si>
  <si>
    <t>14/03/18</t>
  </si>
  <si>
    <t>8 Cranby cre</t>
  </si>
  <si>
    <t>ariel</t>
  </si>
  <si>
    <t>15/03/18</t>
  </si>
  <si>
    <t>45 Duart rd</t>
  </si>
  <si>
    <t>16/03/18</t>
  </si>
  <si>
    <t xml:space="preserve">pending </t>
  </si>
  <si>
    <t>b</t>
  </si>
  <si>
    <t xml:space="preserve">connect pending </t>
  </si>
  <si>
    <t>18 Oldham ave</t>
  </si>
  <si>
    <t>17/03/18</t>
  </si>
  <si>
    <t>20% for Avinash</t>
  </si>
  <si>
    <t>20% for Ganga</t>
  </si>
  <si>
    <t>SERVICE ID</t>
  </si>
  <si>
    <t>ADDRESS</t>
  </si>
  <si>
    <t>JOBTYPE</t>
  </si>
  <si>
    <t>DESCRIPTION</t>
  </si>
  <si>
    <t>DATE</t>
  </si>
  <si>
    <t xml:space="preserve">AMOUNT </t>
  </si>
  <si>
    <t>13 keirunga rd</t>
  </si>
  <si>
    <t>163 kennedy rd</t>
  </si>
  <si>
    <t>LL order</t>
  </si>
  <si>
    <t>2 Mckeefry ave</t>
  </si>
  <si>
    <t>25 bright cr</t>
  </si>
  <si>
    <t>7 Aparima pl</t>
  </si>
  <si>
    <t>130 nelson cr</t>
  </si>
  <si>
    <t>12 Henley cr</t>
  </si>
  <si>
    <t>2 Amner pl</t>
  </si>
  <si>
    <t>5A corry ave</t>
  </si>
  <si>
    <t>54 Clarance cox</t>
  </si>
  <si>
    <t>11 Benmore pl</t>
  </si>
  <si>
    <t>16 Henderson cr</t>
  </si>
  <si>
    <t>307 Nikau st</t>
  </si>
  <si>
    <t>6 Mana pl</t>
  </si>
  <si>
    <t>8 Cassino cr</t>
  </si>
  <si>
    <t>13/12/17</t>
  </si>
  <si>
    <t>304 Grays rd</t>
  </si>
  <si>
    <t>14/12/17</t>
  </si>
  <si>
    <t>411 Grays rd</t>
  </si>
  <si>
    <t>15/12/17</t>
  </si>
  <si>
    <t>24A Russell rd</t>
  </si>
  <si>
    <t>19/12/17</t>
  </si>
  <si>
    <t>59 Vigor brown st</t>
  </si>
  <si>
    <t>20/12/17</t>
  </si>
  <si>
    <t>19 Foster tce</t>
  </si>
  <si>
    <t>b@osb</t>
  </si>
  <si>
    <t>5 Chaucer st</t>
  </si>
  <si>
    <t>24A Russel rd</t>
  </si>
  <si>
    <t>59 vigour brown</t>
  </si>
  <si>
    <t xml:space="preserve">Deducted 141.83 By VS for wiring integration </t>
  </si>
  <si>
    <t>19 foster tce</t>
  </si>
  <si>
    <t>21/12/17</t>
  </si>
  <si>
    <t>76 Ericson rd</t>
  </si>
  <si>
    <t>27/12/17</t>
  </si>
  <si>
    <t>29A Cranby cr</t>
  </si>
  <si>
    <t>27 james foley</t>
  </si>
  <si>
    <t>28/12/17</t>
  </si>
  <si>
    <t>3 Cape pl</t>
  </si>
  <si>
    <t>19 Armour pl</t>
  </si>
  <si>
    <t>228 te awa ave</t>
  </si>
  <si>
    <t>811 Eaton rd</t>
  </si>
  <si>
    <t>801 matai st</t>
  </si>
  <si>
    <t>6 portland pl</t>
  </si>
  <si>
    <t>13/01/18</t>
  </si>
  <si>
    <t>81 latham st</t>
  </si>
  <si>
    <t>15/01/18</t>
  </si>
  <si>
    <t>99 waghorne st</t>
  </si>
  <si>
    <t>16/01/18</t>
  </si>
  <si>
    <t>23 cassino cr</t>
  </si>
  <si>
    <t>17/01/18</t>
  </si>
  <si>
    <t>49 Duart rd</t>
  </si>
  <si>
    <t>18/01/18</t>
  </si>
  <si>
    <t>Already paid</t>
  </si>
  <si>
    <t>9 Porter dr</t>
  </si>
  <si>
    <t>19/01/18</t>
  </si>
  <si>
    <t>64 barton ave</t>
  </si>
  <si>
    <t>25/01/18</t>
  </si>
  <si>
    <t>26/01/18</t>
  </si>
  <si>
    <t>connect closed on 02/09.18</t>
  </si>
  <si>
    <t>148 guppy rd</t>
  </si>
  <si>
    <t>connect closed on 02/001/18</t>
  </si>
  <si>
    <t>29/01/18</t>
  </si>
  <si>
    <t>20 Aspiring dr</t>
  </si>
  <si>
    <t>30/01/18</t>
  </si>
  <si>
    <t>connect closed on 02/07/18</t>
  </si>
  <si>
    <t>33 frickleton st</t>
  </si>
  <si>
    <t>31/01/18</t>
  </si>
  <si>
    <t>connect closed on 02/01/18</t>
  </si>
  <si>
    <t>906 Nelson st</t>
  </si>
  <si>
    <t>135 nelson cre</t>
  </si>
  <si>
    <t>connect closed on02/02/18</t>
  </si>
  <si>
    <t>14 west quay</t>
  </si>
  <si>
    <t>19 bright cre</t>
  </si>
  <si>
    <t>51 douglas mclean</t>
  </si>
  <si>
    <t>connect closed on 02/12/18</t>
  </si>
  <si>
    <t>4 maxwell pl</t>
  </si>
  <si>
    <t>connect closed on 02/15/18</t>
  </si>
  <si>
    <t>116 bluffhill rd</t>
  </si>
  <si>
    <t>25 harold holt ave</t>
  </si>
  <si>
    <t>106 dickens st</t>
  </si>
  <si>
    <t>connect closed  on 02/16/18</t>
  </si>
  <si>
    <t>5 maxwell pl</t>
  </si>
  <si>
    <t>124 Tait dve</t>
  </si>
  <si>
    <t>118A Nelson cr</t>
  </si>
  <si>
    <t>11/15/17</t>
  </si>
  <si>
    <t>216A Te Ava Ave</t>
  </si>
  <si>
    <t>b@C</t>
  </si>
  <si>
    <t>11/16/17</t>
  </si>
  <si>
    <t>135 Harold Holt Ave</t>
  </si>
  <si>
    <t>document not submitted</t>
  </si>
  <si>
    <t>502/7 Humber st</t>
  </si>
  <si>
    <t>11/17/17</t>
  </si>
  <si>
    <t>28 Harold Holt Ave</t>
  </si>
  <si>
    <t>252 Te Awa Ave</t>
  </si>
  <si>
    <t>11/20/17</t>
  </si>
  <si>
    <t>200A Groove Rd</t>
  </si>
  <si>
    <t>11/21/17</t>
  </si>
  <si>
    <t>907 Maraekakaho rd</t>
  </si>
  <si>
    <t>4 Belmont st</t>
  </si>
  <si>
    <t>11/22/17</t>
  </si>
  <si>
    <t>32 Liverpool cre</t>
  </si>
  <si>
    <t>11/23/17</t>
  </si>
  <si>
    <t>32 Liverpool cr</t>
  </si>
  <si>
    <t>17 Cranby cr</t>
  </si>
  <si>
    <t>11/24/17</t>
  </si>
  <si>
    <t>2/2 mckeefry ave</t>
  </si>
  <si>
    <t>6 Davidson ave</t>
  </si>
  <si>
    <t>11/25/17</t>
  </si>
  <si>
    <t>24 Toop st</t>
  </si>
  <si>
    <t>7/502 Humber st</t>
  </si>
  <si>
    <t>11/29/17</t>
  </si>
  <si>
    <t>11/30/17</t>
  </si>
  <si>
    <t>1/151 Taradale rd</t>
  </si>
  <si>
    <t xml:space="preserve">total amount </t>
  </si>
  <si>
    <t>239.82 hrs</t>
  </si>
  <si>
    <t>JOB TYPE</t>
  </si>
  <si>
    <t>AMOUNT</t>
  </si>
  <si>
    <t>02558106</t>
  </si>
  <si>
    <t>25 Campbell St</t>
  </si>
  <si>
    <t>LL order to pv order</t>
  </si>
  <si>
    <t>02618584</t>
  </si>
  <si>
    <t>86 Munroe St</t>
  </si>
  <si>
    <t>02454800</t>
  </si>
  <si>
    <t>13/412 Whitehead rd</t>
  </si>
  <si>
    <t>Build</t>
  </si>
  <si>
    <t>build&amp;connect hauling</t>
  </si>
  <si>
    <t>02792659</t>
  </si>
  <si>
    <t>4 Crichton Pl</t>
  </si>
  <si>
    <t>02550963</t>
  </si>
  <si>
    <t>24 Magdalen Cresent</t>
  </si>
  <si>
    <t>02115741</t>
  </si>
  <si>
    <t>2/307 Market st</t>
  </si>
  <si>
    <t>02606028</t>
  </si>
  <si>
    <t>6 Fleming Cresent</t>
  </si>
  <si>
    <t>02183578</t>
  </si>
  <si>
    <t>30B durham drive</t>
  </si>
  <si>
    <t>02348789</t>
  </si>
  <si>
    <t>613 Buller St</t>
  </si>
  <si>
    <t>30B Durham dr</t>
  </si>
  <si>
    <t>build&amp;connect closed</t>
  </si>
  <si>
    <t>02579549</t>
  </si>
  <si>
    <t>5 Worcester St</t>
  </si>
  <si>
    <t>Build and connect closed</t>
  </si>
  <si>
    <t>6 Fleming crescent</t>
  </si>
  <si>
    <t>Connect</t>
  </si>
  <si>
    <t>02762369</t>
  </si>
  <si>
    <t>3 Shakespeare rd</t>
  </si>
  <si>
    <t>SDU installation</t>
  </si>
  <si>
    <t>01532646</t>
  </si>
  <si>
    <t>7 Creagh St</t>
  </si>
  <si>
    <t>02298859</t>
  </si>
  <si>
    <t>96 Charles St</t>
  </si>
  <si>
    <t>03300033</t>
  </si>
  <si>
    <t>502 Lyndon rd</t>
  </si>
  <si>
    <t xml:space="preserve">OSB </t>
  </si>
  <si>
    <t>Lateral extention about 2m</t>
  </si>
  <si>
    <t>surface  mount</t>
  </si>
  <si>
    <t>02942209</t>
  </si>
  <si>
    <t>108A Stortford St</t>
  </si>
  <si>
    <t>02430607</t>
  </si>
  <si>
    <t>710A Ngaio St</t>
  </si>
  <si>
    <t>B@C</t>
  </si>
  <si>
    <t>03303520</t>
  </si>
  <si>
    <t>700 Tomoana St</t>
  </si>
  <si>
    <t>02287162</t>
  </si>
  <si>
    <t>19 Chester St</t>
  </si>
  <si>
    <t>4 Crichron pl</t>
  </si>
  <si>
    <t>03104017</t>
  </si>
  <si>
    <t>406 Market St sth</t>
  </si>
  <si>
    <t>02798215</t>
  </si>
  <si>
    <t>501 Hinau St</t>
  </si>
  <si>
    <t>24 Magdalen cr</t>
  </si>
  <si>
    <t>02923935</t>
  </si>
  <si>
    <t>20 Mcdonald St</t>
  </si>
  <si>
    <t>02694035</t>
  </si>
  <si>
    <t>9 The Esplanade</t>
  </si>
  <si>
    <t>02694025</t>
  </si>
  <si>
    <t>02807063</t>
  </si>
  <si>
    <t>704 Duke St</t>
  </si>
  <si>
    <t xml:space="preserve">Build </t>
  </si>
  <si>
    <t>02612886</t>
  </si>
  <si>
    <t>31C Waterhouse St</t>
  </si>
  <si>
    <t>03329270</t>
  </si>
  <si>
    <t>37 Constable cr</t>
  </si>
  <si>
    <t>03560728</t>
  </si>
  <si>
    <t>545 Marine pde</t>
  </si>
  <si>
    <t>03543082</t>
  </si>
  <si>
    <t>24 Nelson  St</t>
  </si>
  <si>
    <t>01957114</t>
  </si>
  <si>
    <t>20 Birkenhead cr</t>
  </si>
  <si>
    <t>710A Ngaio st</t>
  </si>
  <si>
    <t>colnnect</t>
  </si>
  <si>
    <t>03524896</t>
  </si>
  <si>
    <t>113 harold holt ave</t>
  </si>
  <si>
    <t>03159200</t>
  </si>
  <si>
    <t>13 Srlwyn rd</t>
  </si>
  <si>
    <t>307 Marke st</t>
  </si>
  <si>
    <t>03503625</t>
  </si>
  <si>
    <t>12Ngarimu st</t>
  </si>
  <si>
    <t>01239767</t>
  </si>
  <si>
    <t>2 Hunters hill</t>
  </si>
  <si>
    <t>13 Selwyn rd</t>
  </si>
  <si>
    <t xml:space="preserve"> ADDRESS</t>
  </si>
  <si>
    <t xml:space="preserve">      JOB TYPE</t>
  </si>
  <si>
    <t>TECHS</t>
  </si>
  <si>
    <t>DATE COMPLETED</t>
  </si>
  <si>
    <t>32 Macgiffert</t>
  </si>
  <si>
    <t>Surface Mount Build and connect</t>
  </si>
  <si>
    <t>Guri &amp; Harjeet</t>
  </si>
  <si>
    <t xml:space="preserve">Paid for hauling ,Manish's clip </t>
  </si>
  <si>
    <t>65 Fairs road</t>
  </si>
  <si>
    <t>OSB + Hauling Build connect</t>
  </si>
  <si>
    <t xml:space="preserve">osb pending </t>
  </si>
  <si>
    <t xml:space="preserve">15A meadowbrook </t>
  </si>
  <si>
    <t>Osb+ Drill build and connect</t>
  </si>
  <si>
    <t>42A Ada st</t>
  </si>
  <si>
    <t>14 Fraser Drive</t>
  </si>
  <si>
    <t xml:space="preserve">Connect </t>
  </si>
  <si>
    <t>8 Ellesmere Cre</t>
  </si>
  <si>
    <t>Drill Build and Connect</t>
  </si>
  <si>
    <t>25 Larsen Cre</t>
  </si>
  <si>
    <t>Hauling Build and Connect</t>
  </si>
  <si>
    <t>88 Shamrock st</t>
  </si>
  <si>
    <t>359/2 College st</t>
  </si>
  <si>
    <t>connect not yet paid</t>
  </si>
  <si>
    <t>12 Eton pl</t>
  </si>
  <si>
    <t>Grass trench Build and connect</t>
  </si>
  <si>
    <t>60 Clarke Ave</t>
  </si>
  <si>
    <t>159/1 Ferguson st</t>
  </si>
  <si>
    <t>9A Worcester St</t>
  </si>
  <si>
    <t>353/3 Featherston st</t>
  </si>
  <si>
    <t>10 Battersea st</t>
  </si>
  <si>
    <t>6 Opie Pl</t>
  </si>
  <si>
    <t>1 Arli court</t>
  </si>
  <si>
    <t>paid only for build connect yet to come</t>
  </si>
  <si>
    <t>15 Peppertree</t>
  </si>
  <si>
    <t>128 John F keneddy</t>
  </si>
  <si>
    <t>77 Langley ave</t>
  </si>
  <si>
    <t>27 Logan Way</t>
  </si>
  <si>
    <t>6 Chelwood st</t>
  </si>
  <si>
    <t>17 Parkland Cre</t>
  </si>
  <si>
    <t>Grass trench Build and Connect</t>
  </si>
  <si>
    <t>626.7</t>
  </si>
  <si>
    <t>6 Woodfield Ave</t>
  </si>
  <si>
    <t xml:space="preserve">from previous feb excel build paid already now paying reamining amount </t>
  </si>
  <si>
    <t>359 College St</t>
  </si>
  <si>
    <t>Surface Mount Build and Connect</t>
  </si>
  <si>
    <t>Still pending</t>
  </si>
  <si>
    <t>8 Arena Court</t>
  </si>
  <si>
    <t xml:space="preserve">from previous feb excel, build paid already now paying reamining amount </t>
  </si>
  <si>
    <t>47 Ada St</t>
  </si>
  <si>
    <t>10B Ihle St</t>
  </si>
  <si>
    <t xml:space="preserve">from previous feb excel </t>
  </si>
  <si>
    <t xml:space="preserve">Guri </t>
  </si>
  <si>
    <t>harjeet</t>
  </si>
  <si>
    <t>5 Rimu court</t>
  </si>
  <si>
    <t>71 Robinson Cre</t>
  </si>
  <si>
    <t>331 Kimbolton Rd</t>
  </si>
  <si>
    <t>24 Thomson St</t>
  </si>
  <si>
    <t>43 Monowai Pl</t>
  </si>
  <si>
    <t xml:space="preserve">Only paid for build </t>
  </si>
  <si>
    <t>8 Westmere Pl</t>
  </si>
  <si>
    <t>445A College St</t>
  </si>
  <si>
    <t>60 Havelock Ave</t>
  </si>
  <si>
    <t>44 Ihle St</t>
  </si>
  <si>
    <t>50 Burns Ave</t>
  </si>
  <si>
    <t>35 Stillwater Pl</t>
  </si>
  <si>
    <t>49 Marne St</t>
  </si>
  <si>
    <t>4 Anderson St</t>
  </si>
  <si>
    <t>until 18 th feb only</t>
  </si>
  <si>
    <t>guri</t>
  </si>
  <si>
    <t>6 HILL CRT</t>
  </si>
  <si>
    <t>WT5 B+C</t>
  </si>
  <si>
    <t>GURI</t>
  </si>
  <si>
    <t>164 BOTANICAL RD</t>
  </si>
  <si>
    <t>WT4 B+C</t>
  </si>
  <si>
    <t>GURI+MANISH</t>
  </si>
  <si>
    <t>23 COLONIAL PLACE</t>
  </si>
  <si>
    <t>6 WAIMARAMA CT</t>
  </si>
  <si>
    <t>HAUL B+C</t>
  </si>
  <si>
    <t>45 LANCASTER ST</t>
  </si>
  <si>
    <t>CONNECT</t>
  </si>
  <si>
    <t>5 LINMOR PLACE</t>
  </si>
  <si>
    <t>WT4 B</t>
  </si>
  <si>
    <t>46 CASCADE CRE</t>
  </si>
  <si>
    <t>59 RANGITANE ST</t>
  </si>
  <si>
    <t>37 SUZANNE GRO</t>
  </si>
  <si>
    <t>12 KARAMEA CRE</t>
  </si>
  <si>
    <t>48 WOOD ST</t>
  </si>
  <si>
    <t>15 ROBINSON CRE</t>
  </si>
  <si>
    <t>GURI+HARJEET</t>
  </si>
  <si>
    <t>74 MONMOUTH ST</t>
  </si>
  <si>
    <t>45 TYNE ST</t>
  </si>
  <si>
    <t>HAULING B+C</t>
  </si>
  <si>
    <t>3 ANDERSON ST</t>
  </si>
  <si>
    <t>551 CHURCH ST</t>
  </si>
  <si>
    <t>8 BRIGHTON CRE</t>
  </si>
  <si>
    <t>9 MARAMA CRE</t>
  </si>
  <si>
    <t>37 BIRMINGHAM ST</t>
  </si>
  <si>
    <t>OSB+WT4 B+C</t>
  </si>
  <si>
    <t xml:space="preserve">osb - pending CONNECT -PENDING </t>
  </si>
  <si>
    <t>TOTAL</t>
  </si>
  <si>
    <t>34 KEELING STREET</t>
  </si>
  <si>
    <t xml:space="preserve">                         21SEP + 5 OCT</t>
  </si>
  <si>
    <t>68 SEDDON STREET</t>
  </si>
  <si>
    <t>4 HENRE STREET</t>
  </si>
  <si>
    <t>41A RAGLAN AVE</t>
  </si>
  <si>
    <t>4/370 TREMAINE AVE</t>
  </si>
  <si>
    <t xml:space="preserve">                           26SEP+2 OCT</t>
  </si>
  <si>
    <t>12 CECIL PL</t>
  </si>
  <si>
    <t>`            02140511</t>
  </si>
  <si>
    <t>100C LINON ST</t>
  </si>
  <si>
    <t xml:space="preserve">                                28 + 29SEP</t>
  </si>
  <si>
    <t>65 PARK RD</t>
  </si>
  <si>
    <t>SM BUILD+C</t>
  </si>
  <si>
    <t>31 EXETER ST</t>
  </si>
  <si>
    <t xml:space="preserve">                          29SEP +2 OCT</t>
  </si>
  <si>
    <t>155B EDINBURGH ST</t>
  </si>
  <si>
    <t xml:space="preserve">                         2OCT + 11OCT</t>
  </si>
  <si>
    <t>35 NANCY AVE</t>
  </si>
  <si>
    <t xml:space="preserve">                            2OCT+ 5OCT</t>
  </si>
  <si>
    <t>22A MOERANGI ST</t>
  </si>
  <si>
    <t xml:space="preserve">                             3OCT+4OCT</t>
  </si>
  <si>
    <t>28 BOUVARDIA AVE</t>
  </si>
  <si>
    <t xml:space="preserve">                             4OCT+9OCT</t>
  </si>
  <si>
    <t>26 ROBERTS LINE</t>
  </si>
  <si>
    <t>3/144 GREY ST</t>
  </si>
  <si>
    <t>9 DENVER PL</t>
  </si>
  <si>
    <t>CONNECT LL</t>
  </si>
  <si>
    <t>20 BOSTON PARADE</t>
  </si>
  <si>
    <t xml:space="preserve">                           9OCT+12OCT</t>
  </si>
  <si>
    <t>11 BELMONT PL</t>
  </si>
  <si>
    <t>4 DORSET CRES</t>
  </si>
  <si>
    <t xml:space="preserve">                         11OCT+13OCT</t>
  </si>
  <si>
    <t>10 REWA ST</t>
  </si>
  <si>
    <t xml:space="preserve">                        13OCT+16OCT</t>
  </si>
  <si>
    <t>10 KENNEDY AVE</t>
  </si>
  <si>
    <t xml:space="preserve">                        14OCT+18OCT</t>
  </si>
  <si>
    <t>6A DUKE ST</t>
  </si>
  <si>
    <t>15 KINGSWOOD ST</t>
  </si>
  <si>
    <t>10 BALMORAL DR</t>
  </si>
  <si>
    <t>159A DENBIGH ST</t>
  </si>
  <si>
    <t>OSB +BUILD+C</t>
  </si>
  <si>
    <t xml:space="preserve">                         19OCT+21OCT</t>
  </si>
  <si>
    <t xml:space="preserve">osb- pending </t>
  </si>
  <si>
    <t>2 BRISTOL CRES</t>
  </si>
  <si>
    <t xml:space="preserve">                         20OCT+28OCT</t>
  </si>
  <si>
    <t>436A FERGUSON ST</t>
  </si>
  <si>
    <t xml:space="preserve">                        21OCT+26OCT</t>
  </si>
  <si>
    <t xml:space="preserve">                        25OCT+26OCT</t>
  </si>
  <si>
    <t>500B CHURCH ST</t>
  </si>
  <si>
    <t xml:space="preserve">                       26OCT+06NOV</t>
  </si>
  <si>
    <t>ONLY BUILD</t>
  </si>
  <si>
    <t>32 KINGSWOOD ST</t>
  </si>
  <si>
    <t>58 HERETUNGA ST</t>
  </si>
  <si>
    <t xml:space="preserve">                       28OCT+10NOV</t>
  </si>
  <si>
    <t>26 IHLE ST</t>
  </si>
  <si>
    <t xml:space="preserve">                         28OCT+30OCT</t>
  </si>
  <si>
    <t>86 HERETAUNGA ST</t>
  </si>
  <si>
    <t>56 EXETER CRES</t>
  </si>
  <si>
    <t>OSB+B+C</t>
  </si>
  <si>
    <t xml:space="preserve"> TECH</t>
  </si>
  <si>
    <t>S.ORDER</t>
  </si>
  <si>
    <t>PAYMENT CODE</t>
  </si>
  <si>
    <t>PAYMENT</t>
  </si>
  <si>
    <t>45 TE AWA AVE,NAPIER</t>
  </si>
  <si>
    <t>NGA-563B NGA GRASS TRENCH BUILD AND CONNECT</t>
  </si>
  <si>
    <t>18 BARKER RD,NAPIER</t>
  </si>
  <si>
    <t>116 LATHAM ST,NAPIER</t>
  </si>
  <si>
    <t>NGA-561C SDU INSTALLATION</t>
  </si>
  <si>
    <t>29 BALLIOL AVE,NAPIER</t>
  </si>
  <si>
    <t>53 RUTHERFORD RD,NAPIER</t>
  </si>
  <si>
    <t>111 HUNTER DVE,NAPIER</t>
  </si>
  <si>
    <t>paid for hauling</t>
  </si>
  <si>
    <t>500 SOUTHLAND RD HASTINGS</t>
  </si>
  <si>
    <t>NGA-561B NGA HAUL BUILD AND CONNECT</t>
  </si>
  <si>
    <t>FROM 27 TO 13 JAN PAY ME</t>
  </si>
  <si>
    <t>61 SEDDON CRES,NAPIER</t>
  </si>
  <si>
    <t>58 RUTHERFORD RD,NAPIER</t>
  </si>
  <si>
    <t>17 GRANT ST,HAVELOCK NORTH</t>
  </si>
  <si>
    <t xml:space="preserve">28B ST HILL LN,HAVELOCK </t>
  </si>
  <si>
    <t>NGA-562B NGA SURFACE MOUNT BUILD AND CONNECT</t>
  </si>
  <si>
    <t>5 SCOTT PL,HAVELOCK NORTH</t>
  </si>
  <si>
    <t>37 MERTON CRES,NAPIER</t>
  </si>
  <si>
    <t>4 GEORGES DVE,NAPIER</t>
  </si>
  <si>
    <t>14 TRIPOLI ST,NAPIER</t>
  </si>
  <si>
    <t>192 6E AWA ,NAPIER</t>
  </si>
  <si>
    <t>4 ELLISON ST,NAPIER</t>
  </si>
  <si>
    <t>17 WILLIAM ST,NAPIER</t>
  </si>
  <si>
    <t>6 CORBETT PL,NAPIER</t>
  </si>
  <si>
    <t>3 FLEMING CRES,NAPIER</t>
  </si>
  <si>
    <t>64 RUTHERFORD RD ,NAPIER</t>
  </si>
  <si>
    <t>80 BATTERY RD,BLUFF HILL</t>
  </si>
  <si>
    <t>5 SAVAGE CRES,NAPIER</t>
  </si>
  <si>
    <t>702 MARAEKAKAHO RD</t>
  </si>
  <si>
    <t xml:space="preserve">NGA-562B NGA SURFACE MOUNT BUILD </t>
  </si>
  <si>
    <t>19 DURHAM DVE,HAVELOCK</t>
  </si>
  <si>
    <t>201 CARLYLE ST,NAPIER</t>
  </si>
  <si>
    <t>NGA OUTSIDE BOUNDARY</t>
  </si>
  <si>
    <t>PENDING</t>
  </si>
  <si>
    <t>40%=2480.7</t>
  </si>
  <si>
    <t>NGA-561A HAUL BUILD</t>
  </si>
  <si>
    <t>75 LIPSCOMBE CRES</t>
  </si>
  <si>
    <t>NGA GRASS TRENCH BUILD</t>
  </si>
  <si>
    <t>jasmeet only</t>
  </si>
  <si>
    <t xml:space="preserve">total for jasmeet </t>
  </si>
  <si>
    <t xml:space="preserve">total for narinder </t>
  </si>
  <si>
    <r>
      <rPr>
        <sz val="11"/>
        <color indexed="8"/>
        <rFont val="Calibri"/>
        <family val="2"/>
      </rPr>
      <t xml:space="preserve">PAY ME AND NARINDER FROM 15 ONWARDS </t>
    </r>
    <r>
      <rPr>
        <sz val="11"/>
        <color indexed="13"/>
        <rFont val="Calibri"/>
        <family val="2"/>
      </rPr>
      <t xml:space="preserve">PAID ABOVE </t>
    </r>
  </si>
  <si>
    <t>only for jasmeet for 75 lipscombe cres</t>
  </si>
  <si>
    <t xml:space="preserve">total jasmeet </t>
  </si>
  <si>
    <t>SERVICE ORDER</t>
  </si>
  <si>
    <t>04665971</t>
  </si>
  <si>
    <t>505 wellwood st,hastings</t>
  </si>
  <si>
    <t>NGA-561C NGA SDU INSTALLATION</t>
  </si>
  <si>
    <t>04844049</t>
  </si>
  <si>
    <t>810 NGAIO ST,HASTINGS</t>
  </si>
  <si>
    <t>NGA-561A HAUL BUILD AND CONNECT</t>
  </si>
  <si>
    <t>04774416</t>
  </si>
  <si>
    <t>402 NELSON ST,HASTINGS</t>
  </si>
  <si>
    <t>NGA 563BGRASS TRENCH BUILD AND CONNECT</t>
  </si>
  <si>
    <t>service order number is correct</t>
  </si>
  <si>
    <t>04771163</t>
  </si>
  <si>
    <t>17 MANGARAU CRES,HAVELOCK</t>
  </si>
  <si>
    <t>29/12/17</t>
  </si>
  <si>
    <t>04843207</t>
  </si>
  <si>
    <t>80 BATTERY RD,BLUFF HILL,NAPIER</t>
  </si>
  <si>
    <t>05011216</t>
  </si>
  <si>
    <t>41 NAPIER RD,HAVELOCK</t>
  </si>
  <si>
    <t>NGA-562B SURFACE MOUNT SDU BUILD</t>
  </si>
  <si>
    <t>30/12/17</t>
  </si>
  <si>
    <t>40%=1555.672</t>
  </si>
  <si>
    <t>05010619</t>
  </si>
  <si>
    <t>313 LOVEDALE ST,HASTINGS</t>
  </si>
  <si>
    <t>855.61 to me</t>
  </si>
  <si>
    <t>700.05 to narinder</t>
  </si>
  <si>
    <t>05007183</t>
  </si>
  <si>
    <t>202 PATTISON RD,HASTINGS</t>
  </si>
  <si>
    <t>CUSTOMER CANCEL</t>
  </si>
  <si>
    <t>04879834</t>
  </si>
  <si>
    <t>263 KENNEDY RD,NAPIER</t>
  </si>
  <si>
    <t>04279751</t>
  </si>
  <si>
    <t>39 TANNER ST,HAVELOCK</t>
  </si>
  <si>
    <t>NGA 564B SDU DRILL BUILD AND CONNECT</t>
  </si>
  <si>
    <t>05025838</t>
  </si>
  <si>
    <t>129 FREDERICK ST,HASTINGS</t>
  </si>
  <si>
    <t>NGA 750 PREMISE NETWORKING</t>
  </si>
  <si>
    <t>hours</t>
  </si>
  <si>
    <t>05068033</t>
  </si>
  <si>
    <t>291 MARINE PARADE,NAPIER</t>
  </si>
  <si>
    <t>NGA-562B SURFACE MOUNT SDU BUILD AND CONNECT</t>
  </si>
  <si>
    <t>05121117</t>
  </si>
  <si>
    <t>46 WOODLAND DVE,HAVELOCK</t>
  </si>
  <si>
    <t>05145676</t>
  </si>
  <si>
    <t>19 CONSTABLE CRES,NAPIER</t>
  </si>
  <si>
    <t>05067200</t>
  </si>
  <si>
    <t>24 MENIN RD,NAPIER</t>
  </si>
  <si>
    <t>05115332</t>
  </si>
  <si>
    <t>29 TAUROA RD,HAVELOCK</t>
  </si>
  <si>
    <t>NGA 563BGRASS TRENCH BUILD</t>
  </si>
  <si>
    <t>04493252</t>
  </si>
  <si>
    <t>41 CLARENCE COX CRE,NAPIER</t>
  </si>
  <si>
    <t>05082635</t>
  </si>
  <si>
    <t>148A TE AWA AVE,NAPIER</t>
  </si>
  <si>
    <t>13/1/2018</t>
  </si>
  <si>
    <t>05160544</t>
  </si>
  <si>
    <t>8 TOOP ST,HAVELOCK</t>
  </si>
  <si>
    <t>15/1/2018</t>
  </si>
  <si>
    <t>05167662</t>
  </si>
  <si>
    <t>215 GROOVE RD,HASTINGS</t>
  </si>
  <si>
    <t>16/01/2018</t>
  </si>
  <si>
    <t>05081330</t>
  </si>
  <si>
    <t>05140117</t>
  </si>
  <si>
    <t>6 TOOP ST,HAVELOCK</t>
  </si>
  <si>
    <t>17/1/2018</t>
  </si>
  <si>
    <t>05222039</t>
  </si>
  <si>
    <t>111B NELSON CRES,NAPIER</t>
  </si>
  <si>
    <t>05197467</t>
  </si>
  <si>
    <t>18/1/2018</t>
  </si>
  <si>
    <t>05192146</t>
  </si>
  <si>
    <t>21 HILLARY CRES,NAPIER</t>
  </si>
  <si>
    <t>05212548</t>
  </si>
  <si>
    <t>19/1/2018</t>
  </si>
  <si>
    <t>05289128</t>
  </si>
  <si>
    <t>295 MARINE PDE,NAPIER</t>
  </si>
  <si>
    <t>855.61+2480.7=3336.31 jasmeet</t>
  </si>
  <si>
    <t>total</t>
  </si>
  <si>
    <t>jasmmet 40%</t>
  </si>
  <si>
    <t xml:space="preserve">22% jasmeet </t>
  </si>
  <si>
    <t>18% narinder</t>
  </si>
  <si>
    <t>total hours for jasmmet</t>
  </si>
  <si>
    <t>narinder</t>
  </si>
  <si>
    <t>total hours for jasmeet</t>
  </si>
  <si>
    <t>4330.39/18.75</t>
  </si>
  <si>
    <t>total hours for narinder</t>
  </si>
  <si>
    <t>1702.86/18.75</t>
  </si>
  <si>
    <t>3DICK PL,NAPIER</t>
  </si>
  <si>
    <t>NGA-563B NGA GRASS TRENCH BUILD and Trench</t>
  </si>
  <si>
    <t>110A FREDERICK ST,HASTINGS</t>
  </si>
  <si>
    <t>NGA-563B NGA GRASS TRENCH BUILD and connect</t>
  </si>
  <si>
    <t>152PORTDMOUTR RD,FLEXMERE</t>
  </si>
  <si>
    <t>NGA-563B NGA GRASS TRENCH BUILD and trench</t>
  </si>
  <si>
    <t>11 TOM PARKER AVE,NAPIER</t>
  </si>
  <si>
    <t>NGA GRASS TRENCH-BUILD AND CONNECT</t>
  </si>
  <si>
    <t>705 HENRY ST,HASTINGS</t>
  </si>
  <si>
    <t>62 DOVER ST,FLAXMERE</t>
  </si>
  <si>
    <t>NGA-562B SURFACE MOUNT BUILD AND CONNECT</t>
  </si>
  <si>
    <t>700 MASSEY ST,AKINA</t>
  </si>
  <si>
    <t>750 PREMISE NETWORKING</t>
  </si>
  <si>
    <t>206.86 hrs</t>
  </si>
  <si>
    <t>42 PLASSEY ST,HAVELOCK</t>
  </si>
  <si>
    <t>NGA AERIAL BUILD AND CONNECT</t>
  </si>
  <si>
    <t>169.25 hrs</t>
  </si>
  <si>
    <t>15 ST HILL LN,HAVELOCK</t>
  </si>
  <si>
    <t>47 JAMES FOLEY AVE,NAPIER</t>
  </si>
  <si>
    <t>200 BERESFORD ST,HASTINGS</t>
  </si>
  <si>
    <t>NGA HAUL BUILD AND CONNECT</t>
  </si>
  <si>
    <t>70 FLAXMERE AVE,FLAXMERE</t>
  </si>
  <si>
    <t>CHECK CODE CLOSED</t>
  </si>
  <si>
    <t>34 TOOP ST,HAVELOCK</t>
  </si>
  <si>
    <t>6 NORTHLEE PL,FLAXMERE</t>
  </si>
  <si>
    <t>507 LYNDON RD,HASTINGS</t>
  </si>
  <si>
    <t>20 KINGSGATE AVE,HAVELOCK NORTH</t>
  </si>
  <si>
    <t>1 KINGSGATE WAY,HAVELOCK</t>
  </si>
  <si>
    <t>NGA-565B Drill  BUILD AND CONNECT</t>
  </si>
  <si>
    <t>71 LIPSCOMBE CRES,HAVELOCK</t>
  </si>
  <si>
    <t>55 REEVE DR,HAVELOCK NORTH</t>
  </si>
  <si>
    <t>904 FREDERICK ST,HASTING</t>
  </si>
  <si>
    <t>912 DUKE ST,HASTING</t>
  </si>
  <si>
    <t>NGA 562B NGA SURFACE BUILD AND CONNECT</t>
  </si>
  <si>
    <t>26 DURHAM DR,HAVELOCK</t>
  </si>
  <si>
    <t>NGA 563B GRASS TRENCH BUILD AND CONNECT</t>
  </si>
  <si>
    <t>66 ,LUCKNOW RD,HAVELOCK</t>
  </si>
  <si>
    <t>10 KINGSGATE PL,HAVELOCK</t>
  </si>
  <si>
    <t>NGA 561B HAUL BUILD AND CONNECT</t>
  </si>
  <si>
    <t>1000 FREDERICK ST,HASTINGS</t>
  </si>
  <si>
    <t>68A GUPPY RD,NAPIER</t>
  </si>
  <si>
    <t>8 HINTON RD,TARADALE</t>
  </si>
  <si>
    <t>18HIKANUI DR,HAVELOCK</t>
  </si>
  <si>
    <t>NGA 561C SDU INSTALLATION</t>
  </si>
  <si>
    <t>908 FREDERICK ST,HASTINGS</t>
  </si>
  <si>
    <t>12 HIKANUI DR,HAVELOCK</t>
  </si>
  <si>
    <t>68 JAMES FOLEY AVE,NAPIER</t>
  </si>
  <si>
    <t>NGA 563B GRASS TRENCH BUILD</t>
  </si>
  <si>
    <t>904 FRANCIS HICKS AVE,HASTINGS</t>
  </si>
  <si>
    <t>NGA 564B  SDU DRILL BUILD</t>
  </si>
  <si>
    <t>8 RAKAU ST,HAVELOCK</t>
  </si>
  <si>
    <t>109 DUCHESS CRES,HASTINGS</t>
  </si>
  <si>
    <t>NGA 714 CANCELLATION ON ARRIVAL</t>
  </si>
  <si>
    <t>NGA OUTSIDE BOUNDARY BUILD</t>
  </si>
  <si>
    <t>Pndng</t>
  </si>
  <si>
    <t>??????</t>
  </si>
  <si>
    <t>75 LIPSCOMBE CRES,HAVELOCK</t>
  </si>
  <si>
    <t>NGA-563B NGA GRASS TRENCH BUILD</t>
  </si>
  <si>
    <t>??</t>
  </si>
  <si>
    <t xml:space="preserve">Total </t>
  </si>
  <si>
    <t>Jasmeet (22%)</t>
  </si>
  <si>
    <t>Narinder(18%)</t>
  </si>
  <si>
    <t>Total hours for jasmeet</t>
  </si>
  <si>
    <t>Total hours for Narinder</t>
  </si>
  <si>
    <t>S/O Type</t>
  </si>
  <si>
    <t>701 BULLER AKINA</t>
  </si>
  <si>
    <t>501 MARKET HASTINGS</t>
  </si>
  <si>
    <t>1314 KARAMU RD, MAYFAIR HASTINGS</t>
  </si>
  <si>
    <t>SF</t>
  </si>
  <si>
    <t>40 kingswood st</t>
  </si>
  <si>
    <t>build n connect</t>
  </si>
  <si>
    <t>51 burns ave</t>
  </si>
  <si>
    <t>grass trence</t>
  </si>
  <si>
    <t xml:space="preserve">iAuditor Not Submitted </t>
  </si>
  <si>
    <t>284 tremaine ave</t>
  </si>
  <si>
    <t xml:space="preserve">iAuditor Not Submitted  </t>
  </si>
  <si>
    <t>47 bryant st</t>
  </si>
  <si>
    <t>48A ihaka st</t>
  </si>
  <si>
    <t>7 egg mont pl</t>
  </si>
  <si>
    <t>93B james line</t>
  </si>
  <si>
    <t>209 victoria ave</t>
  </si>
  <si>
    <t>8A jensen</t>
  </si>
  <si>
    <t>628A church st</t>
  </si>
  <si>
    <t>17 campbell</t>
  </si>
  <si>
    <t>12 motuaoapa</t>
  </si>
  <si>
    <t>119 cooks st</t>
  </si>
  <si>
    <t>604 church st</t>
  </si>
  <si>
    <t xml:space="preserve">iAuditor Not Submitted on time </t>
  </si>
  <si>
    <t>6 queen st</t>
  </si>
  <si>
    <t>surfacemount</t>
  </si>
  <si>
    <t>16 east st</t>
  </si>
  <si>
    <t>513 church st</t>
  </si>
  <si>
    <t>70C featherston st</t>
  </si>
  <si>
    <t>LL ORDER</t>
  </si>
  <si>
    <t>32A manson st</t>
  </si>
  <si>
    <t>47 havelok ave</t>
  </si>
  <si>
    <t>22% Manish</t>
  </si>
  <si>
    <t>18% Pramod</t>
  </si>
  <si>
    <t>WORK TYPE</t>
  </si>
  <si>
    <t>47 bourke st</t>
  </si>
  <si>
    <t>build and connect</t>
  </si>
  <si>
    <t>50 chuch st</t>
  </si>
  <si>
    <t>s9 order</t>
  </si>
  <si>
    <t>25 morish st</t>
  </si>
  <si>
    <t>50 west st</t>
  </si>
  <si>
    <t>325 college st</t>
  </si>
  <si>
    <t>722D pioneer hwy</t>
  </si>
  <si>
    <t>13 freedom dr</t>
  </si>
  <si>
    <t>3 ellersmere cre</t>
  </si>
  <si>
    <t>26 fair view ave</t>
  </si>
  <si>
    <t>35 water loo cre</t>
  </si>
  <si>
    <t>429A ruahine sgt</t>
  </si>
  <si>
    <t>17 raglan ave</t>
  </si>
  <si>
    <t>5 ada st</t>
  </si>
  <si>
    <t>157A forguson st</t>
  </si>
  <si>
    <t>5 sefton ave</t>
  </si>
  <si>
    <t>NOT LISTED</t>
  </si>
  <si>
    <t>CLOSING TYPE</t>
  </si>
  <si>
    <t>362 BOTTANICAL ST</t>
  </si>
  <si>
    <t>PV ORDER</t>
  </si>
  <si>
    <t>23 HEARTWELL DR</t>
  </si>
  <si>
    <t>S9 ORDER</t>
  </si>
  <si>
    <t>28 CARROLL ST</t>
  </si>
  <si>
    <t>BUILD AND CONNECT</t>
  </si>
  <si>
    <t xml:space="preserve"> NGA HAULING</t>
  </si>
  <si>
    <t>19 TARARUA TCE</t>
  </si>
  <si>
    <t>GRASS TRENCE</t>
  </si>
  <si>
    <t xml:space="preserve">DOCUMENT NOT SUBMITTED </t>
  </si>
  <si>
    <t>52A NORTH ST</t>
  </si>
  <si>
    <t>SURFACEMOUNT</t>
  </si>
  <si>
    <t>509 FERGUSON ST</t>
  </si>
  <si>
    <t>6 PARADISE PLACE</t>
  </si>
  <si>
    <t>50 FAIR VIWE AVE</t>
  </si>
  <si>
    <t>24 OXFORD ST</t>
  </si>
  <si>
    <t>288 COLLEGE ST</t>
  </si>
  <si>
    <t>NGA HAULING</t>
  </si>
  <si>
    <t xml:space="preserve"> ANAKIWA ST</t>
  </si>
  <si>
    <t>175 VOGLE ST</t>
  </si>
  <si>
    <t>47 VOURKE ST</t>
  </si>
  <si>
    <t>CHECK WITH SERVICE ORDER</t>
  </si>
  <si>
    <t>18 HENARE ST</t>
  </si>
  <si>
    <t>31 KNOWLESS</t>
  </si>
  <si>
    <t>732 PIONEER HWY</t>
  </si>
  <si>
    <t>50 WEST ST</t>
  </si>
  <si>
    <t>BUILD</t>
  </si>
  <si>
    <t xml:space="preserve">ONLY BUILD </t>
  </si>
  <si>
    <t>REQ ID</t>
  </si>
  <si>
    <t>217 FURGUSON ST</t>
  </si>
  <si>
    <t xml:space="preserve">1 NGAIO ST </t>
  </si>
  <si>
    <t>BUILD &amp; CONNECT</t>
  </si>
  <si>
    <t>NGA HAULING BUILD &amp; CONNECT</t>
  </si>
  <si>
    <t>79B NORTH ST</t>
  </si>
  <si>
    <t>803 MAIN ST</t>
  </si>
  <si>
    <t>NGA HAULING BUIL &amp; CONNECT</t>
  </si>
  <si>
    <t>4 MCGREGOR ST</t>
  </si>
  <si>
    <t>133 RUSSEL ST</t>
  </si>
  <si>
    <t>82 GUYS AVE</t>
  </si>
  <si>
    <t>67KAIMANAWA ST</t>
  </si>
  <si>
    <t>NGA GRASS TRENCH</t>
  </si>
  <si>
    <t>6 WEBB ST</t>
  </si>
  <si>
    <t>NGA WT 5</t>
  </si>
  <si>
    <t>382B BOTANICAL RD</t>
  </si>
  <si>
    <t>21FAIRS RD</t>
  </si>
  <si>
    <t>4 JORDAN BAY</t>
  </si>
  <si>
    <t>6 MANSON ST</t>
  </si>
  <si>
    <t>NGA SURFACEMOUNT</t>
  </si>
  <si>
    <t>6 HEATHERLEA HTS</t>
  </si>
  <si>
    <t>NGA GRASSTRENCH</t>
  </si>
  <si>
    <t>TOTAL AMOUNT</t>
  </si>
  <si>
    <t>address</t>
  </si>
  <si>
    <t>job type</t>
  </si>
  <si>
    <t xml:space="preserve">amount </t>
  </si>
  <si>
    <t>date</t>
  </si>
  <si>
    <t>NGA grass trench build &amp; connect</t>
  </si>
  <si>
    <t>15/11/17</t>
  </si>
  <si>
    <t>56 limbrick st</t>
  </si>
  <si>
    <t>16/11</t>
  </si>
  <si>
    <t>164 botanical rd</t>
  </si>
  <si>
    <t>17/11</t>
  </si>
  <si>
    <t>already paid to gurindheer , MANISH +GURI</t>
  </si>
  <si>
    <t>41 ruamahanga cre</t>
  </si>
  <si>
    <t>surface mount build &amp; connect</t>
  </si>
  <si>
    <t>20/11</t>
  </si>
  <si>
    <t>32 moheke ave</t>
  </si>
  <si>
    <t>21/11</t>
  </si>
  <si>
    <t>6 hill ct</t>
  </si>
  <si>
    <t>nga drill build &amp; connect</t>
  </si>
  <si>
    <t>22/11</t>
  </si>
  <si>
    <t>already paid to gurindheer ,  MANISH +GURI</t>
  </si>
  <si>
    <t>6 dove pl</t>
  </si>
  <si>
    <t>23/11</t>
  </si>
  <si>
    <t>217 ferguson st</t>
  </si>
  <si>
    <t>NGA aerial build &amp;connect</t>
  </si>
  <si>
    <t>28/11</t>
  </si>
  <si>
    <t>only for build connect not yet paid</t>
  </si>
  <si>
    <t>82 guy ave</t>
  </si>
  <si>
    <t>NGA surface mount build</t>
  </si>
  <si>
    <t>29/11</t>
  </si>
  <si>
    <t>79b north st</t>
  </si>
  <si>
    <t>NGA haul build</t>
  </si>
  <si>
    <t>30/11</t>
  </si>
  <si>
    <t>from 15 to 22  30% for manish and 10% for permod panday</t>
  </si>
  <si>
    <t>21 30% for  manish and 10% for parmodh panday</t>
  </si>
  <si>
    <t xml:space="preserve">total hours </t>
  </si>
  <si>
    <t>77 hrs</t>
  </si>
  <si>
    <t>15 to 22 date</t>
  </si>
  <si>
    <t>manish :713.63  pramod pandey: 237.87</t>
  </si>
  <si>
    <t>23 to 30  22% manish and 18% parmodh panday</t>
  </si>
  <si>
    <t>23 to 30 date</t>
  </si>
  <si>
    <t>manish :  277.99 pramod pandey: 227.44</t>
  </si>
  <si>
    <t>manish: 52.86 pramod: 24.81</t>
  </si>
  <si>
    <t>17/11 and 22/11 for manish and gurinder singh</t>
  </si>
  <si>
    <t>Service order no</t>
  </si>
  <si>
    <t>type of work</t>
  </si>
  <si>
    <t>connection</t>
  </si>
  <si>
    <t>amount</t>
  </si>
  <si>
    <t>Dates</t>
  </si>
  <si>
    <t>Hauling</t>
  </si>
  <si>
    <t>build &amp; connect</t>
  </si>
  <si>
    <t>21/9/17</t>
  </si>
  <si>
    <t>WT4</t>
  </si>
  <si>
    <t>23/9/17</t>
  </si>
  <si>
    <t>22/9/17</t>
  </si>
  <si>
    <t>gurindher did connect</t>
  </si>
  <si>
    <t>27/9/17</t>
  </si>
  <si>
    <t xml:space="preserve">not done pending only site plan is done </t>
  </si>
  <si>
    <t>28/9/17</t>
  </si>
  <si>
    <t>30/9/17</t>
  </si>
  <si>
    <t>29/9/17</t>
  </si>
  <si>
    <t>19/10/17</t>
  </si>
  <si>
    <t>wt4</t>
  </si>
  <si>
    <t>17/10/17</t>
  </si>
  <si>
    <t>build &amp;connect</t>
  </si>
  <si>
    <t>18/10/17</t>
  </si>
  <si>
    <t>13/10/17</t>
  </si>
  <si>
    <t>20/10/17</t>
  </si>
  <si>
    <t>document not supplied</t>
  </si>
  <si>
    <t>28/10/17</t>
  </si>
  <si>
    <t>wt5</t>
  </si>
  <si>
    <t xml:space="preserve">build &amp; connect </t>
  </si>
  <si>
    <t>26/10/17</t>
  </si>
  <si>
    <t xml:space="preserve">surface mount </t>
  </si>
  <si>
    <t>27/10/17</t>
  </si>
  <si>
    <t>HOURS</t>
  </si>
  <si>
    <t>S/0</t>
  </si>
  <si>
    <t xml:space="preserve">         ADDRESS</t>
  </si>
  <si>
    <t>CLOSING  TYPE</t>
  </si>
  <si>
    <t xml:space="preserve">  TECHS</t>
  </si>
  <si>
    <t>16 WOOD ST PAPAKURA AUCKLAND 2</t>
  </si>
  <si>
    <t>Hauling B&amp;C</t>
  </si>
  <si>
    <t>Venkat Gorla</t>
  </si>
  <si>
    <t>130 MAHIA RD WATTLE DOWNS AUCKLAND</t>
  </si>
  <si>
    <t>NGA Grass Trench - Build &amp; Connect</t>
  </si>
  <si>
    <t>15 COSTAR PL WIRI AUCKLAND</t>
  </si>
  <si>
    <t>Concrete b&amp;C</t>
  </si>
  <si>
    <t>12 ROMFORD RD PAPATOETOE AUCKLAND</t>
  </si>
  <si>
    <t>Haulig B&amp;C</t>
  </si>
  <si>
    <t>15 RESEDA PL PAPATOETOE AUCKLAND</t>
  </si>
  <si>
    <t>NGA Concrete Trench - Build &amp; Connect</t>
  </si>
  <si>
    <t>3 WALLSON CRE WIRI AUCKLAND 5</t>
  </si>
  <si>
    <t>NGA-711 Provision NGA at Greenfield’s Premise</t>
  </si>
  <si>
    <t>Siddhartha Doma</t>
  </si>
  <si>
    <t>P-NGA-CONNCT SDU GFIELD</t>
  </si>
  <si>
    <t>27 HALSEY RD MANUREWA AUCKLAND 4</t>
  </si>
  <si>
    <t>cancellation on arrival</t>
  </si>
  <si>
    <t>4 FAIREY PL MANGERE AUCKLAND</t>
  </si>
  <si>
    <t>Grass B&amp;C</t>
  </si>
  <si>
    <t>9 DRYDEN AVE PAPATOETOE MANUKAU</t>
  </si>
  <si>
    <t>NGA-561C NGA SDU Installation</t>
  </si>
  <si>
    <t>P-NGA-CONNCT SDU</t>
  </si>
  <si>
    <t>47 BROWNS RD MANUREWA AUCKLAND 4</t>
  </si>
  <si>
    <t>32 KERI VISTA RSE PAPAKURA AUCKLAND</t>
  </si>
  <si>
    <t>5 RONDORLYN PL MANUREWA AUCKLAND</t>
  </si>
  <si>
    <t>Aerial B&amp;C</t>
  </si>
  <si>
    <t>3 JANESE PL WEYMOUTH AUCKLAND</t>
  </si>
  <si>
    <t>NGA-561B NGA Haul SDU Build</t>
  </si>
  <si>
    <t>P-NGA-BUILD ABF</t>
  </si>
  <si>
    <t>12 SUWYN PL WEYMOUTH AUCKLAND</t>
  </si>
  <si>
    <t>NGA Surface Mount - Build &amp; Connect</t>
  </si>
  <si>
    <t>9A ADAMS RD MANUREWA AUCKLAND</t>
  </si>
  <si>
    <t>NGA-750 Premise Networking – Site Visit</t>
  </si>
  <si>
    <t>26 BARNEYS FARM RD CLENDON PARK AUCKLAND 1</t>
  </si>
  <si>
    <t>27 CLAUDE RD MANUREWA AUCKLAND</t>
  </si>
  <si>
    <t>NGA-560B NGA Aerial SDU Build</t>
  </si>
  <si>
    <t>1 WOODSIDE RD MANUREWA AUCKLAND</t>
  </si>
  <si>
    <t>14 ROMNEY PL MANUREWA AUCKLAND</t>
  </si>
  <si>
    <t>185 COXHEAD RD WATTLE DOWNS AUCKLAND</t>
  </si>
  <si>
    <t>563 WEYMOUTH RD WEYMOUTH AUCKLAND</t>
  </si>
  <si>
    <t>NGA Haul - Build &amp; Connect</t>
  </si>
  <si>
    <t>5 WALLSON CRE WIRI AUCKLAND 1</t>
  </si>
  <si>
    <t>10 ROUNTREE PL CONIFER GROVE AUCKLAND</t>
  </si>
  <si>
    <t>20 AZALEA PL WIRI AUCKLAND 2</t>
  </si>
  <si>
    <t>59 FINLAYSON AVE CLENDON PARK AUCKLAND 1</t>
  </si>
  <si>
    <t>Cancellation on arrival</t>
  </si>
  <si>
    <t>26 HAYWARD RD PAPATOETOE AUCKLAND</t>
  </si>
  <si>
    <t>44 WILLIAMS CRE OTARA AUCKLAND</t>
  </si>
  <si>
    <t>NGA Aerial - Build &amp; Connect</t>
  </si>
  <si>
    <t>185 KERI VISTA RSE PAPAKURA AUCKLAND</t>
  </si>
  <si>
    <t>191 FINLAYSON AVE CLENDON PARK AUCKLAND</t>
  </si>
  <si>
    <t>Grass B</t>
  </si>
  <si>
    <t>74 ETHERTON DVE WEYMOUTH AUCKLAND</t>
  </si>
  <si>
    <t>paid only for build</t>
  </si>
  <si>
    <t>16 ROUNTREE PL CONIFER GROVE AUCKLAND</t>
  </si>
  <si>
    <t>24 HOBART CRE WATTLE DOWNS AUCKLAND</t>
  </si>
  <si>
    <t>145 MAICH RD MANUREWA AUCKLAND 2</t>
  </si>
  <si>
    <t>3 OXFORD RD MANUREWA AUCKLAND</t>
  </si>
  <si>
    <t>22% for Nithin</t>
  </si>
  <si>
    <t>18% for babu</t>
  </si>
  <si>
    <t>WORKTYPE</t>
  </si>
  <si>
    <t>TECH 1</t>
  </si>
  <si>
    <t xml:space="preserve">TECH 2 </t>
  </si>
  <si>
    <t>CLIP</t>
  </si>
  <si>
    <t>42A WEDGWOOD AVE MANGERE EAST AUCKLAND</t>
  </si>
  <si>
    <t>bc</t>
  </si>
  <si>
    <t>ven</t>
  </si>
  <si>
    <t>san</t>
  </si>
  <si>
    <t>15/12</t>
  </si>
  <si>
    <t>Paid</t>
  </si>
  <si>
    <t>sid</t>
  </si>
  <si>
    <t>4 WOOD AVE MANGERE EAST AUCKLAND</t>
  </si>
  <si>
    <t>18/12</t>
  </si>
  <si>
    <t>paid</t>
  </si>
  <si>
    <t>95 STATION RD OTAHUHU AUCKLAND</t>
  </si>
  <si>
    <t>19/12</t>
  </si>
  <si>
    <t xml:space="preserve">no signs of closing for build, connect already paid for this job </t>
  </si>
  <si>
    <t>7 CHELBURN CRE MANGERE EAST AUCKLAND</t>
  </si>
  <si>
    <t>hauil</t>
  </si>
  <si>
    <t>20/12</t>
  </si>
  <si>
    <t>already paid for this job as grass trench</t>
  </si>
  <si>
    <t>42C EVANS RD WEYMOUTH AUCKLAND</t>
  </si>
  <si>
    <t>trench</t>
  </si>
  <si>
    <t xml:space="preserve">paid </t>
  </si>
  <si>
    <t>5 HOOKER PL PAPATOETOE AUCKLAND</t>
  </si>
  <si>
    <t>con</t>
  </si>
  <si>
    <t>sai</t>
  </si>
  <si>
    <t>27/12</t>
  </si>
  <si>
    <t>paid already</t>
  </si>
  <si>
    <t>8 WILMSHURST AVE PAPATOETOE AUCKLAND</t>
  </si>
  <si>
    <t>arieal</t>
  </si>
  <si>
    <t xml:space="preserve">paid already </t>
  </si>
  <si>
    <t>28/12</t>
  </si>
  <si>
    <t>12 FLEMING ST MANGERE EAST AUCKLAND</t>
  </si>
  <si>
    <t>paid to kranthi</t>
  </si>
  <si>
    <t>16A ATKINSON AVE OTAHUHU AUCKLAND</t>
  </si>
  <si>
    <t>34 LIPPIATT RD OTAHUHU AUCKLAND</t>
  </si>
  <si>
    <t>29/12</t>
  </si>
  <si>
    <t>47 ROLLERSON ST PAPAKURA AUCKLAND</t>
  </si>
  <si>
    <t>syam</t>
  </si>
  <si>
    <t>12 RAMSEY ST PAPATOETOE AUCKLAND</t>
  </si>
  <si>
    <t>trench BC</t>
  </si>
  <si>
    <t xml:space="preserve">ven </t>
  </si>
  <si>
    <t>69 BECKER DVE WEYMOUTH AUCKLAND</t>
  </si>
  <si>
    <t>67 BECKER DVE WEYMOUTH AUCKLAND</t>
  </si>
  <si>
    <t>66A WICKMAN WAY MANGERE EAST AUCKLAND</t>
  </si>
  <si>
    <t>gravelbc</t>
  </si>
  <si>
    <t>not finished</t>
  </si>
  <si>
    <t>34 DRIVER RD MANGERE EAST AUCKLAND</t>
  </si>
  <si>
    <t>babu</t>
  </si>
  <si>
    <t>13/02</t>
  </si>
  <si>
    <t>121 KINDERGARTEN DVE CONIFER GROVE AUCKLAND</t>
  </si>
  <si>
    <t>trenchbc</t>
  </si>
  <si>
    <t>14/02</t>
  </si>
  <si>
    <t>3 MATILDA PL WEYMOUTH AUCKLAND</t>
  </si>
  <si>
    <t>16/02</t>
  </si>
  <si>
    <t>46 ARTILLERY DVE PAPAKURA AUCKLAND</t>
  </si>
  <si>
    <t>trench b</t>
  </si>
  <si>
    <t>6 TAITIMU DVE WEYMOUTH AUCKLAND</t>
  </si>
  <si>
    <t>trench bc</t>
  </si>
  <si>
    <t>Name</t>
  </si>
  <si>
    <t>Total Amount</t>
  </si>
  <si>
    <t>santhan total</t>
  </si>
  <si>
    <t>nithin</t>
  </si>
  <si>
    <t>Nithin total</t>
  </si>
  <si>
    <t>santhan</t>
  </si>
  <si>
    <t>syam total</t>
  </si>
  <si>
    <t>shyam</t>
  </si>
  <si>
    <t>Kranthi Clip</t>
  </si>
  <si>
    <t>7 PEERLESS AVE TAKANINI AUCKLAND</t>
  </si>
  <si>
    <t>34 GAINSBOROUGH ST MANUREWA AUCKLAND</t>
  </si>
  <si>
    <t>28A LUKE ST OTAHUHU AUCKLAND</t>
  </si>
  <si>
    <t>12 LLOYD AVE PAPATOETOE AUCKLAND</t>
  </si>
  <si>
    <t>S.NO</t>
  </si>
  <si>
    <t>TYPE OF JOB</t>
  </si>
  <si>
    <t>JOB ADDRESS</t>
  </si>
  <si>
    <t xml:space="preserve">DATE </t>
  </si>
  <si>
    <t>SURFACE MOUNT B&amp;C</t>
  </si>
  <si>
    <t>17 CROYDON AVE</t>
  </si>
  <si>
    <t>HAULING B&amp;C</t>
  </si>
  <si>
    <t>322 COLLEGE ST</t>
  </si>
  <si>
    <t>20/02/18</t>
  </si>
  <si>
    <t>DRILL BUILD</t>
  </si>
  <si>
    <t>1 ERIN ST</t>
  </si>
  <si>
    <t>41B JICKELL ST</t>
  </si>
  <si>
    <t>GRASS TRENCH B&amp;C</t>
  </si>
  <si>
    <t>27 STILLWATER PL</t>
  </si>
  <si>
    <t>GRASS TRENCH BUILD</t>
  </si>
  <si>
    <t>73A LANGLEY AVE</t>
  </si>
  <si>
    <t>25A WARD ST</t>
  </si>
  <si>
    <t>28/02/18</t>
  </si>
  <si>
    <t>62 BATT ST</t>
  </si>
  <si>
    <t>14 PEMBROKE ST</t>
  </si>
  <si>
    <t>89A LINTON ST</t>
  </si>
  <si>
    <t>GRASS TRENCH B&amp; C</t>
  </si>
  <si>
    <t>3 RAGLAN AVE</t>
  </si>
  <si>
    <t>64 WESTON AVE</t>
  </si>
  <si>
    <t>31 SEDDON ST</t>
  </si>
  <si>
    <t>55 MERIDIAN GRO</t>
  </si>
  <si>
    <t>30 CARDIFF ST</t>
  </si>
  <si>
    <t>3 VISCOUNT PL</t>
  </si>
  <si>
    <t>OSB &amp; HAULING B&amp;C</t>
  </si>
  <si>
    <t>6 EMMERDALE MEW</t>
  </si>
  <si>
    <t xml:space="preserve">Osb pending </t>
  </si>
  <si>
    <t>DRILL B&amp;C</t>
  </si>
  <si>
    <t>103 FERGUSON ST</t>
  </si>
  <si>
    <t>6 ELIZABETH ST</t>
  </si>
  <si>
    <t>8 THAMES ST</t>
  </si>
  <si>
    <t>133 RUSSELL ST</t>
  </si>
  <si>
    <t>28 GENEVA TCE</t>
  </si>
  <si>
    <t>OSB &amp; HAULING BUILD</t>
  </si>
  <si>
    <t>15 TUDOR GRO</t>
  </si>
  <si>
    <t xml:space="preserve">OSb pending, hauling build not listed </t>
  </si>
  <si>
    <t>HAULING BUILD</t>
  </si>
  <si>
    <t>73 CHURCH ST</t>
  </si>
  <si>
    <t>6 COVENTRY ST</t>
  </si>
  <si>
    <t xml:space="preserve">not listed </t>
  </si>
  <si>
    <t>22% for Prabhjot</t>
  </si>
  <si>
    <t>18 for prdeep</t>
  </si>
  <si>
    <t>NOT PAID YET</t>
  </si>
  <si>
    <t>type of job</t>
  </si>
  <si>
    <t>Job Address</t>
  </si>
  <si>
    <t>18-8-17</t>
  </si>
  <si>
    <t>BC already paid</t>
  </si>
  <si>
    <t>30-8-17</t>
  </si>
  <si>
    <t>22-8-17</t>
  </si>
  <si>
    <t>Build paid already</t>
  </si>
  <si>
    <t>31/8/17</t>
  </si>
  <si>
    <t>Paid already</t>
  </si>
  <si>
    <t xml:space="preserve"> OSB &amp; BUILD</t>
  </si>
  <si>
    <t>23/09/17</t>
  </si>
  <si>
    <t>Paid already on 23/9/2017</t>
  </si>
  <si>
    <t>14/9/17</t>
  </si>
  <si>
    <t>Paid already on 14/9/2017</t>
  </si>
  <si>
    <t>OSB &amp; BUILD</t>
  </si>
  <si>
    <t>30/09/17</t>
  </si>
  <si>
    <t xml:space="preserve">0SB   </t>
  </si>
  <si>
    <t>16/9/17</t>
  </si>
  <si>
    <t>paid already on 16/9/2017</t>
  </si>
  <si>
    <t>13/10/2017</t>
  </si>
  <si>
    <t>paid already on 13/10/2017</t>
  </si>
  <si>
    <t>OSB &amp; BUILD HAULING</t>
  </si>
  <si>
    <t>OSB &amp; BUILD  GRASS TRENCH</t>
  </si>
  <si>
    <t>24/10/17</t>
  </si>
  <si>
    <t>paid already on 24/10/2017</t>
  </si>
  <si>
    <t>17/02/18</t>
  </si>
  <si>
    <t>13/03/18</t>
  </si>
  <si>
    <t>OSB+ BUILD + CONNECT</t>
  </si>
  <si>
    <t>34 rewa st</t>
  </si>
  <si>
    <t>OSB-pending from Manish Clip</t>
  </si>
  <si>
    <t>buil n connect</t>
  </si>
  <si>
    <t>48A manson st</t>
  </si>
  <si>
    <t>from Manish Clip</t>
  </si>
  <si>
    <t>TYPES OF JOBS</t>
  </si>
  <si>
    <t>HAULING B &amp; C</t>
  </si>
  <si>
    <t>120C LISTON ST(HARJEET)</t>
  </si>
  <si>
    <t>23/01/18</t>
  </si>
  <si>
    <t>1010 TREMAINE AVE</t>
  </si>
  <si>
    <t>152 HIGHBURY AVE (HARJEET)</t>
  </si>
  <si>
    <t>24/01/18</t>
  </si>
  <si>
    <t>47 GEMINI AVE</t>
  </si>
  <si>
    <t>GRASS TRENCH B &amp; C</t>
  </si>
  <si>
    <t>16 ROBINSON CRE</t>
  </si>
  <si>
    <t>29 STEPHENS CRE</t>
  </si>
  <si>
    <t>23 BRIGHTWATER</t>
  </si>
  <si>
    <t>72 MONOWAI PL</t>
  </si>
  <si>
    <t>39A MANAWATU ST</t>
  </si>
  <si>
    <t>6 WESTMERE PL</t>
  </si>
  <si>
    <t>27/01/18</t>
  </si>
  <si>
    <t>40 SHEFFIELD ST</t>
  </si>
  <si>
    <t>27/01/018</t>
  </si>
  <si>
    <t>418 BOTANICAL RD</t>
  </si>
  <si>
    <t>SURFACE MOUNT B&amp; C</t>
  </si>
  <si>
    <t>207A COLLEGE ST</t>
  </si>
  <si>
    <t>41 IHLA ST</t>
  </si>
  <si>
    <t>31 ALBERT ST (HARJEET)</t>
  </si>
  <si>
    <t>6 PERSSON PL</t>
  </si>
  <si>
    <t>28 PALLISER PL</t>
  </si>
  <si>
    <t>200 COLLEGE ST</t>
  </si>
  <si>
    <t>16 MOTUOAPA PL</t>
  </si>
  <si>
    <t>DRILL B &amp; C</t>
  </si>
  <si>
    <t>94 WOOD ST</t>
  </si>
  <si>
    <t>2 HOBSON PL</t>
  </si>
  <si>
    <t>286 TREMAINE AVE</t>
  </si>
  <si>
    <t>35 BRIGHTON CRE</t>
  </si>
  <si>
    <t>88 COOK ST</t>
  </si>
  <si>
    <t>17 HEREFORD ST</t>
  </si>
  <si>
    <t>86 COOK ST</t>
  </si>
  <si>
    <t>16 LINDHURST ST</t>
  </si>
  <si>
    <t>14/02/18</t>
  </si>
  <si>
    <t xml:space="preserve">GRASS TRENCH B </t>
  </si>
  <si>
    <t>15 TILLER CL</t>
  </si>
  <si>
    <t>15/02/18</t>
  </si>
  <si>
    <t>153 RUSSELL ST</t>
  </si>
  <si>
    <t>16/02/18</t>
  </si>
  <si>
    <t>222 MILSON LANE</t>
  </si>
  <si>
    <t>OSB&amp; HAULING BUILD</t>
  </si>
  <si>
    <t>29 BALMORAL DR</t>
  </si>
  <si>
    <t>prabhjot</t>
  </si>
  <si>
    <t>pardeep</t>
  </si>
  <si>
    <t>SO No.</t>
  </si>
  <si>
    <t>Drill Build</t>
  </si>
  <si>
    <t>82 Benmore Ave</t>
  </si>
  <si>
    <t>Grass Trench B&amp;C</t>
  </si>
  <si>
    <t>48 Awahuri Rd Fielding</t>
  </si>
  <si>
    <t>Hauling Build</t>
  </si>
  <si>
    <t>12 Sandilands St</t>
  </si>
  <si>
    <t>Drill B&amp;C</t>
  </si>
  <si>
    <t>189 Grey Street</t>
  </si>
  <si>
    <t>Grass Trench Build</t>
  </si>
  <si>
    <t>62 Havelock St</t>
  </si>
  <si>
    <t>Surface Mount B&amp;C</t>
  </si>
  <si>
    <t>23 Lombard St</t>
  </si>
  <si>
    <t>19 Kent Cre</t>
  </si>
  <si>
    <t>4 Meadowbrook Dve</t>
  </si>
  <si>
    <t>27 Halswell Cre</t>
  </si>
  <si>
    <t>60 percent</t>
  </si>
  <si>
    <t>Grass Tench B&amp;C</t>
  </si>
  <si>
    <t>55 Featherston St</t>
  </si>
  <si>
    <t>40 percent</t>
  </si>
  <si>
    <t>51 Haggitt St</t>
  </si>
  <si>
    <t>Total hours</t>
  </si>
  <si>
    <t>22 Pegasus Pl</t>
  </si>
  <si>
    <t>40 Sheffield St</t>
  </si>
  <si>
    <t>5 Rimu Court Fielding</t>
  </si>
  <si>
    <t>CHECK SERVICE ORDER</t>
  </si>
  <si>
    <t>5 Barnes Ct</t>
  </si>
  <si>
    <t>47 Gemini Ave</t>
  </si>
  <si>
    <t>219 kimbolton St</t>
  </si>
  <si>
    <t>6 Collingwood Ct</t>
  </si>
  <si>
    <t>44 Manson St</t>
  </si>
  <si>
    <t>94 Napier Rd</t>
  </si>
  <si>
    <t>Grass Trech B&amp;C</t>
  </si>
  <si>
    <t>91 Havill St</t>
  </si>
  <si>
    <t>11 kingswood</t>
  </si>
  <si>
    <t>SERVICE ORDER NO.</t>
  </si>
  <si>
    <t xml:space="preserve">JOB TYPE                                                                 </t>
  </si>
  <si>
    <t>BUILD GRASS TRENCH</t>
  </si>
  <si>
    <t>I AUDITOR NOT SUBMITTED</t>
  </si>
  <si>
    <t>CONNECT (PENDING JOB)</t>
  </si>
  <si>
    <t>25/11/17</t>
  </si>
  <si>
    <t>25/09/17</t>
  </si>
  <si>
    <t xml:space="preserve">                                                 TOTAL</t>
  </si>
  <si>
    <t>(build was done by us and gurinderjit done</t>
  </si>
  <si>
    <t>connect task but he claimed code buid and connect</t>
  </si>
  <si>
    <t xml:space="preserve">         HOURS FOR PRABHJOT</t>
  </si>
  <si>
    <t>but he has taken payment only for connect so build</t>
  </si>
  <si>
    <t xml:space="preserve">           HOURS FOR PARDEEP</t>
  </si>
  <si>
    <t>task payment is pendind for us&lt;Prabhjot&gt;</t>
  </si>
  <si>
    <t>ding for Prabhjot</t>
  </si>
  <si>
    <t>surface mount build and connect but only got the</t>
  </si>
  <si>
    <t>CONNECT HAVENT PAID FROM VS NEED TO CHECK WITH FM</t>
  </si>
  <si>
    <t>payment for the build task</t>
  </si>
  <si>
    <t>connect  this job is pending right nw</t>
  </si>
  <si>
    <t>havent got the payment yet</t>
  </si>
  <si>
    <t>HAULING BUILD &amp; CONNECT</t>
  </si>
  <si>
    <t>DRILL BUILD &amp; CONNECT</t>
  </si>
  <si>
    <t>SURFACE MOUNT BUILD &amp; CONNECT</t>
  </si>
  <si>
    <t>TYPE OF JOBS</t>
  </si>
  <si>
    <t>PLEASE SEND THE ADDRESS FOR THE NEXT EXCEL</t>
  </si>
  <si>
    <t>13/12/2017</t>
  </si>
  <si>
    <t>SURFACE MOUNT B &amp; C</t>
  </si>
  <si>
    <t>HOURS FOR PRABHJOT</t>
  </si>
  <si>
    <t>18/12/17</t>
  </si>
  <si>
    <t>HOURS FOR PARDEEP</t>
  </si>
  <si>
    <t xml:space="preserve">HOURS FOR HARJEET </t>
  </si>
  <si>
    <t xml:space="preserve">HAULING B </t>
  </si>
  <si>
    <t>22/12/17</t>
  </si>
  <si>
    <t>SERVIVE ORDER NO.</t>
  </si>
  <si>
    <t>GRASS TRENCH BUILD &amp; CONNECT</t>
  </si>
  <si>
    <t>GRASS TRENCH BUILD&amp; CONNECT</t>
  </si>
  <si>
    <t xml:space="preserve">HAULING BUILD </t>
  </si>
  <si>
    <t>14/11/17</t>
  </si>
  <si>
    <t xml:space="preserve">256.62 hrs </t>
  </si>
  <si>
    <t>16/11/17</t>
  </si>
  <si>
    <t>22/11/17</t>
  </si>
  <si>
    <t>24/11/17</t>
  </si>
  <si>
    <t>check once the S/O</t>
  </si>
  <si>
    <t>27/11/17</t>
  </si>
  <si>
    <t>30/11/17</t>
  </si>
  <si>
    <t>CONNECT(GRASS TRENCH BUILD&amp;CONNECT)</t>
  </si>
  <si>
    <t>BUILD&amp;CONNECT GRASS TRENCH</t>
  </si>
  <si>
    <t xml:space="preserve">need to check with billing </t>
  </si>
  <si>
    <t>OSB B&amp;C HAULING</t>
  </si>
  <si>
    <t xml:space="preserve">TOTAL </t>
  </si>
  <si>
    <t>hours for Prabhjot 15%</t>
  </si>
  <si>
    <t>CONNECT PV ORDER</t>
  </si>
  <si>
    <t>hours for Pardeep 12.5%</t>
  </si>
  <si>
    <t>B&amp;C GRASS TRENCH</t>
  </si>
  <si>
    <t>hours for harjeet 12.5%</t>
  </si>
  <si>
    <t>B&amp;C HAULING</t>
  </si>
  <si>
    <t>13/9/17</t>
  </si>
  <si>
    <t>15/9/17</t>
  </si>
  <si>
    <t>BUID HAULING</t>
  </si>
  <si>
    <t>BUILD DRILL SDU</t>
  </si>
  <si>
    <t>GRASS TRENCH SDU BUILD</t>
  </si>
  <si>
    <t>20/09/17</t>
  </si>
  <si>
    <t>21/09/17</t>
  </si>
  <si>
    <t>BUILD &amp; CONNECT HAULING</t>
  </si>
  <si>
    <t>22/09/17</t>
  </si>
  <si>
    <t xml:space="preserve">BUILD &amp; CONNECT </t>
  </si>
  <si>
    <t>27/09/17</t>
  </si>
  <si>
    <t>29/09/17</t>
  </si>
  <si>
    <t>OSB PENDING</t>
  </si>
  <si>
    <t>BUILD &amp; CONNECT SURFACE MOUNT</t>
  </si>
  <si>
    <t>CONNECT LL ORDER</t>
  </si>
  <si>
    <t>60 PERCENT</t>
  </si>
  <si>
    <t>AERIAL BUILD &amp; CONNECT</t>
  </si>
  <si>
    <t>40 PERCENT</t>
  </si>
  <si>
    <t>BUILD AND CONNECT HAULING</t>
  </si>
  <si>
    <t xml:space="preserve">totaL hours </t>
  </si>
  <si>
    <t>22 PERCENT</t>
  </si>
  <si>
    <t>BUILD AND CONNECT GRASS TRENCH</t>
  </si>
  <si>
    <t>18 PERCENT</t>
  </si>
  <si>
    <t>14/10/17</t>
  </si>
  <si>
    <t>16/10/17</t>
  </si>
  <si>
    <t>SDU DRILL BUILD &amp; CONNECT &amp; OSB</t>
  </si>
  <si>
    <t>HAULING BULID &amp; CONNECT</t>
  </si>
  <si>
    <t>SURFACE MOUNT BUILD&amp; CONNECT</t>
  </si>
  <si>
    <t>30/10/17</t>
  </si>
  <si>
    <t>31/10/17</t>
  </si>
  <si>
    <t>JOB</t>
  </si>
  <si>
    <t xml:space="preserve">                      JOB TYPE</t>
  </si>
  <si>
    <t xml:space="preserve">                        GRASS TRENCH</t>
  </si>
  <si>
    <t>21-7-17</t>
  </si>
  <si>
    <t>BUILD AND CONNECT                       GRASS TRENCH</t>
  </si>
  <si>
    <t>27-7-17</t>
  </si>
  <si>
    <t>26-07-17</t>
  </si>
  <si>
    <t>BUILD AND CONNECT                       SURFACE MOUNT</t>
  </si>
  <si>
    <t xml:space="preserve">                        SURFACE MOUNT</t>
  </si>
  <si>
    <t>28-07-17</t>
  </si>
  <si>
    <t xml:space="preserve">                         HAULING</t>
  </si>
  <si>
    <t>29-07-17</t>
  </si>
  <si>
    <t>GRASS TRANCH</t>
  </si>
  <si>
    <t>31-07-17</t>
  </si>
  <si>
    <t>SURFACE MOUNT</t>
  </si>
  <si>
    <t>04-08-017</t>
  </si>
  <si>
    <t>16/8/2017</t>
  </si>
  <si>
    <t>DRILL SDU</t>
  </si>
  <si>
    <t>HAULING</t>
  </si>
  <si>
    <t>21/8/2017</t>
  </si>
  <si>
    <t>14-8-17</t>
  </si>
  <si>
    <t>15-08-17</t>
  </si>
  <si>
    <t xml:space="preserve"> BUILD</t>
  </si>
  <si>
    <t>OSB AND BUILD (B &amp; C)</t>
  </si>
  <si>
    <t>626.7+668.08</t>
  </si>
  <si>
    <t>17-8-17</t>
  </si>
  <si>
    <t xml:space="preserve">BUILD AND CONNECT </t>
  </si>
  <si>
    <t>25-8-17</t>
  </si>
  <si>
    <t>21-8-17</t>
  </si>
  <si>
    <t>21-08-17</t>
  </si>
  <si>
    <t>OSB AND BUILD</t>
  </si>
  <si>
    <t>194.94+477.2</t>
  </si>
  <si>
    <t>31-8-17</t>
  </si>
  <si>
    <t>29-8-17</t>
  </si>
  <si>
    <t>26-8-17</t>
  </si>
  <si>
    <t>OSB AND B AND C</t>
  </si>
  <si>
    <t xml:space="preserve">HAULING   </t>
  </si>
  <si>
    <t>433.57+477</t>
  </si>
  <si>
    <t>grass trench build</t>
  </si>
  <si>
    <t>OSB 10HRS</t>
  </si>
  <si>
    <t>AERIAL build</t>
  </si>
  <si>
    <t>DRILL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</si>
</sst>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0.00"/>
    <numFmt numFmtId="165" formatCode="mm/dd/yy"/>
    <numFmt numFmtId="166" formatCode="m/d/yy"/>
    <numFmt numFmtId="167" formatCode="mm/dd"/>
    <numFmt numFmtId="168" formatCode="&quot;$&quot;#,##0.00_);[Red]\(&quot;$&quot;#,##0.00\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13"/>
      <name val="Calibri"/>
      <family val="2"/>
    </font>
    <font>
      <b/>
      <sz val="10"/>
      <name val="Helvetica Neue"/>
    </font>
    <font>
      <b/>
      <sz val="11"/>
      <name val="Calibri"/>
      <family val="2"/>
    </font>
    <font>
      <sz val="10"/>
      <color rgb="FF000000"/>
      <name val="Helvetica Neue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4F4F4F"/>
      <name val="Helvetica Neue"/>
    </font>
    <font>
      <sz val="12"/>
      <color rgb="FF4F4F4F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24"/>
      <color rgb="FFFF0000"/>
      <name val="Calibri"/>
      <family val="2"/>
      <scheme val="minor"/>
    </font>
    <font>
      <sz val="16"/>
      <color rgb="FF4F4F4F"/>
      <name val="Helvetica Neue"/>
      <family val="2"/>
    </font>
    <font>
      <b/>
      <sz val="36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1" fillId="0" borderId="0"/>
  </cellStyleXfs>
  <cellXfs count="207">
    <xf numFmtId="0" fontId="0" fillId="0" borderId="0" xfId="0"/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7" fillId="33" borderId="10" xfId="0" applyFont="1" applyFill="1" applyBorder="1" applyAlignment="1">
      <alignment horizontal="center"/>
    </xf>
    <xf numFmtId="0" fontId="15" fillId="35" borderId="1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 vertical="top"/>
    </xf>
    <xf numFmtId="0" fontId="17" fillId="35" borderId="10" xfId="0" applyFont="1" applyFill="1" applyBorder="1" applyAlignment="1">
      <alignment horizontal="center"/>
    </xf>
    <xf numFmtId="164" fontId="20" fillId="0" borderId="10" xfId="41" applyNumberFormat="1" applyFont="1" applyBorder="1" applyAlignment="1">
      <alignment wrapText="1"/>
    </xf>
    <xf numFmtId="0" fontId="13" fillId="0" borderId="10" xfId="0" applyFont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7" fillId="36" borderId="10" xfId="0" applyFont="1" applyFill="1" applyBorder="1" applyAlignment="1">
      <alignment horizontal="center"/>
    </xf>
    <xf numFmtId="0" fontId="17" fillId="36" borderId="10" xfId="0" applyFont="1" applyFill="1" applyBorder="1" applyAlignment="1">
      <alignment horizontal="center" vertical="top"/>
    </xf>
    <xf numFmtId="0" fontId="0" fillId="0" borderId="0" xfId="0" applyBorder="1"/>
    <xf numFmtId="9" fontId="0" fillId="35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 wrapText="1"/>
    </xf>
    <xf numFmtId="14" fontId="0" fillId="35" borderId="10" xfId="0" applyNumberFormat="1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0" xfId="0" applyAlignment="1">
      <alignment horizontal="center"/>
    </xf>
    <xf numFmtId="9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9" fontId="15" fillId="35" borderId="10" xfId="0" applyNumberFormat="1" applyFont="1" applyFill="1" applyBorder="1" applyAlignment="1">
      <alignment horizontal="center"/>
    </xf>
    <xf numFmtId="0" fontId="15" fillId="35" borderId="13" xfId="0" applyFont="1" applyFill="1" applyBorder="1" applyAlignment="1">
      <alignment horizontal="center"/>
    </xf>
    <xf numFmtId="14" fontId="0" fillId="0" borderId="0" xfId="0" applyNumberFormat="1"/>
    <xf numFmtId="0" fontId="17" fillId="35" borderId="10" xfId="0" applyFont="1" applyFill="1" applyBorder="1" applyAlignment="1"/>
    <xf numFmtId="0" fontId="29" fillId="35" borderId="10" xfId="0" applyFont="1" applyFill="1" applyBorder="1" applyAlignment="1"/>
    <xf numFmtId="0" fontId="15" fillId="35" borderId="10" xfId="0" applyFont="1" applyFill="1" applyBorder="1" applyAlignment="1">
      <alignment horizontal="center" vertical="center"/>
    </xf>
    <xf numFmtId="9" fontId="15" fillId="35" borderId="10" xfId="0" applyNumberFormat="1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16" fontId="0" fillId="34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16" fontId="0" fillId="35" borderId="10" xfId="0" applyNumberFormat="1" applyFill="1" applyBorder="1" applyAlignment="1">
      <alignment horizontal="center" vertical="center"/>
    </xf>
    <xf numFmtId="0" fontId="0" fillId="35" borderId="12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35" borderId="13" xfId="0" applyFont="1" applyFill="1" applyBorder="1" applyAlignment="1">
      <alignment horizontal="center" vertical="center"/>
    </xf>
    <xf numFmtId="0" fontId="15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7" fillId="35" borderId="10" xfId="0" applyFont="1" applyFill="1" applyBorder="1" applyAlignment="1">
      <alignment wrapText="1"/>
    </xf>
    <xf numFmtId="0" fontId="0" fillId="0" borderId="10" xfId="0" applyBorder="1" applyAlignment="1"/>
    <xf numFmtId="0" fontId="13" fillId="35" borderId="10" xfId="0" applyFont="1" applyFill="1" applyBorder="1" applyAlignment="1">
      <alignment horizontal="center" wrapText="1"/>
    </xf>
    <xf numFmtId="0" fontId="15" fillId="35" borderId="10" xfId="0" applyFont="1" applyFill="1" applyBorder="1" applyAlignment="1">
      <alignment horizontal="center" wrapText="1"/>
    </xf>
    <xf numFmtId="0" fontId="22" fillId="0" borderId="10" xfId="43" applyFont="1" applyBorder="1" applyAlignment="1">
      <alignment horizontal="center" vertical="center"/>
    </xf>
    <xf numFmtId="165" fontId="22" fillId="0" borderId="10" xfId="43" applyNumberFormat="1" applyFont="1" applyBorder="1" applyAlignment="1">
      <alignment horizontal="center" vertical="center"/>
    </xf>
    <xf numFmtId="0" fontId="22" fillId="35" borderId="10" xfId="43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23" fillId="35" borderId="10" xfId="43" applyFont="1" applyFill="1" applyBorder="1" applyAlignment="1">
      <alignment horizontal="center" vertical="center"/>
    </xf>
    <xf numFmtId="166" fontId="22" fillId="0" borderId="10" xfId="43" applyNumberFormat="1" applyFont="1" applyBorder="1" applyAlignment="1">
      <alignment horizontal="center" vertical="center"/>
    </xf>
    <xf numFmtId="165" fontId="22" fillId="35" borderId="10" xfId="43" applyNumberFormat="1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49" fontId="23" fillId="35" borderId="10" xfId="0" applyNumberFormat="1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6" fontId="22" fillId="0" borderId="10" xfId="0" applyNumberFormat="1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/>
    </xf>
    <xf numFmtId="0" fontId="30" fillId="35" borderId="10" xfId="41" applyFont="1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37" borderId="10" xfId="41" applyFont="1" applyFill="1" applyBorder="1" applyAlignment="1">
      <alignment horizontal="center" vertical="center"/>
    </xf>
    <xf numFmtId="14" fontId="0" fillId="35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7" borderId="10" xfId="41" applyFont="1" applyFill="1" applyBorder="1" applyAlignment="1">
      <alignment horizontal="center" vertical="center" wrapText="1"/>
    </xf>
    <xf numFmtId="0" fontId="0" fillId="0" borderId="10" xfId="41" applyFont="1" applyBorder="1" applyAlignment="1">
      <alignment horizontal="center" vertical="center" wrapText="1"/>
    </xf>
    <xf numFmtId="0" fontId="0" fillId="38" borderId="10" xfId="41" quotePrefix="1" applyFont="1" applyFill="1" applyBorder="1" applyAlignment="1">
      <alignment horizontal="center" vertical="center"/>
    </xf>
    <xf numFmtId="0" fontId="0" fillId="38" borderId="10" xfId="41" applyFont="1" applyFill="1" applyBorder="1" applyAlignment="1">
      <alignment horizontal="center" vertical="center"/>
    </xf>
    <xf numFmtId="14" fontId="0" fillId="38" borderId="10" xfId="41" applyNumberFormat="1" applyFont="1" applyFill="1" applyBorder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35" borderId="10" xfId="41" applyFont="1" applyFill="1" applyBorder="1" applyAlignment="1">
      <alignment horizontal="center" vertical="center"/>
    </xf>
    <xf numFmtId="0" fontId="0" fillId="0" borderId="10" xfId="41" applyFont="1" applyFill="1" applyBorder="1" applyAlignment="1">
      <alignment horizontal="center" vertical="center"/>
    </xf>
    <xf numFmtId="0" fontId="0" fillId="40" borderId="10" xfId="41" quotePrefix="1" applyFont="1" applyFill="1" applyBorder="1" applyAlignment="1">
      <alignment horizontal="center" vertical="center"/>
    </xf>
    <xf numFmtId="0" fontId="0" fillId="40" borderId="10" xfId="41" applyFont="1" applyFill="1" applyBorder="1" applyAlignment="1">
      <alignment horizontal="center" vertical="center"/>
    </xf>
    <xf numFmtId="0" fontId="0" fillId="37" borderId="0" xfId="0" applyFont="1" applyFill="1" applyAlignment="1">
      <alignment horizontal="center" vertical="center"/>
    </xf>
    <xf numFmtId="9" fontId="0" fillId="35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0" fillId="41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30" fillId="35" borderId="10" xfId="41" applyNumberFormat="1" applyFont="1" applyFill="1" applyBorder="1" applyAlignment="1">
      <alignment horizontal="center" vertical="center"/>
    </xf>
    <xf numFmtId="14" fontId="0" fillId="0" borderId="10" xfId="41" applyNumberFormat="1" applyFont="1" applyFill="1" applyBorder="1" applyAlignment="1">
      <alignment horizontal="center" vertical="center"/>
    </xf>
    <xf numFmtId="14" fontId="0" fillId="40" borderId="10" xfId="41" applyNumberFormat="1" applyFont="1" applyFill="1" applyBorder="1" applyAlignment="1">
      <alignment horizontal="center" vertical="center"/>
    </xf>
    <xf numFmtId="14" fontId="15" fillId="35" borderId="10" xfId="0" applyNumberFormat="1" applyFont="1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 wrapText="1"/>
    </xf>
    <xf numFmtId="0" fontId="30" fillId="35" borderId="10" xfId="41" applyFont="1" applyFill="1" applyBorder="1" applyAlignment="1">
      <alignment horizontal="center" vertical="center" wrapText="1"/>
    </xf>
    <xf numFmtId="0" fontId="0" fillId="3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39" borderId="0" xfId="0" applyFont="1" applyFill="1" applyAlignment="1">
      <alignment horizontal="center" vertical="center" wrapText="1"/>
    </xf>
    <xf numFmtId="4" fontId="15" fillId="0" borderId="10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2" fillId="0" borderId="10" xfId="43" applyFont="1" applyBorder="1" applyAlignment="1">
      <alignment horizontal="center" vertical="center" wrapText="1"/>
    </xf>
    <xf numFmtId="0" fontId="21" fillId="0" borderId="10" xfId="43" applyFont="1" applyBorder="1" applyAlignment="1">
      <alignment horizontal="center" vertical="center" wrapText="1"/>
    </xf>
    <xf numFmtId="0" fontId="22" fillId="35" borderId="10" xfId="43" applyFont="1" applyFill="1" applyBorder="1" applyAlignment="1">
      <alignment horizontal="center" vertical="center" wrapText="1"/>
    </xf>
    <xf numFmtId="0" fontId="24" fillId="35" borderId="10" xfId="43" applyFont="1" applyFill="1" applyBorder="1" applyAlignment="1">
      <alignment horizontal="center" vertical="center" wrapText="1"/>
    </xf>
    <xf numFmtId="0" fontId="25" fillId="0" borderId="10" xfId="43" applyFont="1" applyBorder="1" applyAlignment="1">
      <alignment horizontal="center" vertical="center" wrapText="1"/>
    </xf>
    <xf numFmtId="0" fontId="26" fillId="0" borderId="10" xfId="43" applyFont="1" applyBorder="1" applyAlignment="1">
      <alignment horizontal="center" vertical="center" wrapText="1"/>
    </xf>
    <xf numFmtId="0" fontId="21" fillId="35" borderId="10" xfId="43" applyFont="1" applyFill="1" applyBorder="1" applyAlignment="1">
      <alignment horizontal="center" vertical="center" wrapText="1"/>
    </xf>
    <xf numFmtId="0" fontId="25" fillId="35" borderId="10" xfId="43" applyFont="1" applyFill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9" fontId="13" fillId="0" borderId="10" xfId="0" applyNumberFormat="1" applyFont="1" applyBorder="1" applyAlignment="1">
      <alignment horizontal="center" wrapText="1"/>
    </xf>
    <xf numFmtId="0" fontId="17" fillId="36" borderId="1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7" fillId="36" borderId="11" xfId="0" applyFont="1" applyFill="1" applyBorder="1" applyAlignment="1">
      <alignment horizontal="center" wrapText="1"/>
    </xf>
    <xf numFmtId="0" fontId="0" fillId="34" borderId="10" xfId="0" applyFill="1" applyBorder="1" applyAlignment="1">
      <alignment horizontal="center" wrapText="1"/>
    </xf>
    <xf numFmtId="0" fontId="0" fillId="37" borderId="10" xfId="0" applyFill="1" applyBorder="1" applyAlignment="1">
      <alignment horizontal="center" wrapText="1"/>
    </xf>
    <xf numFmtId="14" fontId="0" fillId="35" borderId="10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9" fontId="0" fillId="35" borderId="10" xfId="0" applyNumberFormat="1" applyFill="1" applyBorder="1" applyAlignment="1">
      <alignment horizontal="center" vertical="center"/>
    </xf>
    <xf numFmtId="0" fontId="32" fillId="42" borderId="10" xfId="41" applyFont="1" applyFill="1" applyBorder="1" applyAlignment="1">
      <alignment horizontal="center" vertical="center"/>
    </xf>
    <xf numFmtId="0" fontId="33" fillId="42" borderId="10" xfId="41" applyFont="1" applyFill="1" applyBorder="1" applyAlignment="1">
      <alignment horizontal="center" vertical="center"/>
    </xf>
    <xf numFmtId="14" fontId="32" fillId="42" borderId="10" xfId="41" applyNumberFormat="1" applyFont="1" applyFill="1" applyBorder="1" applyAlignment="1">
      <alignment horizontal="center" vertical="center"/>
    </xf>
    <xf numFmtId="0" fontId="34" fillId="0" borderId="10" xfId="41" applyFont="1" applyFill="1" applyBorder="1" applyAlignment="1">
      <alignment horizontal="center"/>
    </xf>
    <xf numFmtId="0" fontId="35" fillId="0" borderId="10" xfId="41" applyFont="1" applyFill="1" applyBorder="1" applyAlignment="1">
      <alignment horizontal="center" vertical="center"/>
    </xf>
    <xf numFmtId="14" fontId="34" fillId="0" borderId="10" xfId="41" applyNumberFormat="1" applyFont="1" applyFill="1" applyBorder="1" applyAlignment="1">
      <alignment horizontal="center"/>
    </xf>
    <xf numFmtId="0" fontId="35" fillId="0" borderId="10" xfId="41" applyFont="1" applyFill="1" applyBorder="1" applyAlignment="1">
      <alignment horizontal="center"/>
    </xf>
    <xf numFmtId="0" fontId="36" fillId="0" borderId="10" xfId="41" applyFont="1" applyFill="1" applyBorder="1" applyAlignment="1">
      <alignment horizontal="center"/>
    </xf>
    <xf numFmtId="0" fontId="35" fillId="35" borderId="10" xfId="41" applyFont="1" applyFill="1" applyBorder="1" applyAlignment="1">
      <alignment horizontal="center"/>
    </xf>
    <xf numFmtId="0" fontId="37" fillId="0" borderId="10" xfId="41" applyFont="1" applyFill="1" applyBorder="1" applyAlignment="1">
      <alignment horizontal="center"/>
    </xf>
    <xf numFmtId="0" fontId="38" fillId="0" borderId="10" xfId="41" applyFont="1" applyFill="1" applyBorder="1" applyAlignment="1">
      <alignment horizontal="center"/>
    </xf>
    <xf numFmtId="0" fontId="39" fillId="0" borderId="10" xfId="41" applyFont="1" applyFill="1" applyBorder="1" applyAlignment="1">
      <alignment horizontal="center"/>
    </xf>
    <xf numFmtId="14" fontId="0" fillId="0" borderId="10" xfId="0" applyNumberFormat="1" applyFill="1" applyBorder="1"/>
    <xf numFmtId="0" fontId="40" fillId="0" borderId="10" xfId="41" applyFont="1" applyFill="1" applyBorder="1" applyAlignment="1">
      <alignment horizontal="center"/>
    </xf>
    <xf numFmtId="0" fontId="41" fillId="0" borderId="10" xfId="41" applyFont="1" applyFill="1" applyBorder="1" applyAlignment="1">
      <alignment horizontal="center"/>
    </xf>
    <xf numFmtId="0" fontId="42" fillId="0" borderId="10" xfId="41" applyFont="1" applyFill="1" applyBorder="1" applyAlignment="1">
      <alignment horizontal="center"/>
    </xf>
    <xf numFmtId="0" fontId="43" fillId="0" borderId="10" xfId="41" applyFont="1" applyFill="1" applyBorder="1" applyAlignment="1">
      <alignment horizontal="center"/>
    </xf>
    <xf numFmtId="0" fontId="38" fillId="43" borderId="10" xfId="41" applyFont="1" applyFill="1" applyBorder="1" applyAlignment="1">
      <alignment horizontal="center"/>
    </xf>
    <xf numFmtId="0" fontId="39" fillId="0" borderId="10" xfId="41" applyFont="1" applyBorder="1" applyAlignment="1">
      <alignment horizontal="center"/>
    </xf>
    <xf numFmtId="0" fontId="40" fillId="0" borderId="10" xfId="41" applyFont="1" applyBorder="1" applyAlignment="1">
      <alignment horizontal="center"/>
    </xf>
    <xf numFmtId="167" fontId="39" fillId="0" borderId="10" xfId="41" applyNumberFormat="1" applyFont="1" applyBorder="1" applyAlignment="1">
      <alignment horizontal="center"/>
    </xf>
    <xf numFmtId="0" fontId="41" fillId="44" borderId="10" xfId="41" applyFont="1" applyFill="1" applyBorder="1" applyAlignment="1">
      <alignment horizontal="center"/>
    </xf>
    <xf numFmtId="0" fontId="40" fillId="35" borderId="10" xfId="41" applyFont="1" applyFill="1" applyBorder="1" applyAlignment="1">
      <alignment horizontal="center"/>
    </xf>
    <xf numFmtId="167" fontId="40" fillId="35" borderId="10" xfId="41" applyNumberFormat="1" applyFont="1" applyFill="1" applyBorder="1" applyAlignment="1">
      <alignment horizontal="center"/>
    </xf>
    <xf numFmtId="0" fontId="43" fillId="35" borderId="10" xfId="41" applyFont="1" applyFill="1" applyBorder="1" applyAlignment="1">
      <alignment horizontal="center"/>
    </xf>
    <xf numFmtId="14" fontId="39" fillId="0" borderId="10" xfId="41" applyNumberFormat="1" applyFont="1" applyBorder="1" applyAlignment="1">
      <alignment horizontal="center"/>
    </xf>
    <xf numFmtId="0" fontId="44" fillId="43" borderId="10" xfId="41" applyFont="1" applyFill="1" applyBorder="1" applyAlignment="1">
      <alignment horizontal="center"/>
    </xf>
    <xf numFmtId="0" fontId="43" fillId="0" borderId="10" xfId="41" applyFont="1" applyBorder="1" applyAlignment="1">
      <alignment horizontal="center"/>
    </xf>
    <xf numFmtId="0" fontId="39" fillId="0" borderId="14" xfId="41" applyFont="1" applyBorder="1" applyAlignment="1">
      <alignment horizontal="center"/>
    </xf>
    <xf numFmtId="0" fontId="39" fillId="35" borderId="15" xfId="4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39" fillId="35" borderId="10" xfId="41" applyFont="1" applyFill="1" applyBorder="1" applyAlignment="1">
      <alignment horizontal="center"/>
    </xf>
    <xf numFmtId="9" fontId="40" fillId="35" borderId="10" xfId="41" applyNumberFormat="1" applyFont="1" applyFill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2" fillId="37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14" fontId="16" fillId="37" borderId="10" xfId="0" applyNumberFormat="1" applyFont="1" applyFill="1" applyBorder="1" applyAlignment="1">
      <alignment horizontal="center"/>
    </xf>
    <xf numFmtId="0" fontId="16" fillId="37" borderId="10" xfId="0" applyFont="1" applyFill="1" applyBorder="1"/>
    <xf numFmtId="0" fontId="13" fillId="35" borderId="10" xfId="0" applyFont="1" applyFill="1" applyBorder="1"/>
    <xf numFmtId="0" fontId="0" fillId="35" borderId="10" xfId="0" applyFont="1" applyFill="1" applyBorder="1" applyAlignment="1">
      <alignment horizontal="center"/>
    </xf>
    <xf numFmtId="15" fontId="0" fillId="35" borderId="10" xfId="0" applyNumberFormat="1" applyFont="1" applyFill="1" applyBorder="1" applyAlignment="1">
      <alignment horizontal="center"/>
    </xf>
    <xf numFmtId="9" fontId="0" fillId="35" borderId="10" xfId="0" applyNumberFormat="1" applyFont="1" applyFill="1" applyBorder="1" applyAlignment="1">
      <alignment horizontal="center"/>
    </xf>
    <xf numFmtId="15" fontId="0" fillId="35" borderId="10" xfId="0" applyNumberFormat="1" applyFill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9" fontId="0" fillId="0" borderId="0" xfId="0" applyNumberFormat="1"/>
    <xf numFmtId="168" fontId="0" fillId="0" borderId="10" xfId="0" applyNumberFormat="1" applyBorder="1" applyAlignment="1">
      <alignment horizontal="center"/>
    </xf>
    <xf numFmtId="168" fontId="0" fillId="35" borderId="10" xfId="0" applyNumberForma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0" fontId="45" fillId="35" borderId="10" xfId="0" applyFont="1" applyFill="1" applyBorder="1" applyAlignment="1">
      <alignment horizontal="center"/>
    </xf>
    <xf numFmtId="0" fontId="47" fillId="35" borderId="11" xfId="0" applyFont="1" applyFill="1" applyBorder="1" applyAlignment="1">
      <alignment horizontal="center"/>
    </xf>
    <xf numFmtId="0" fontId="47" fillId="35" borderId="16" xfId="0" applyFont="1" applyFill="1" applyBorder="1" applyAlignment="1">
      <alignment horizontal="center"/>
    </xf>
    <xf numFmtId="0" fontId="47" fillId="35" borderId="17" xfId="0" applyFont="1" applyFill="1" applyBorder="1" applyAlignment="1">
      <alignment horizontal="center"/>
    </xf>
    <xf numFmtId="0" fontId="13" fillId="35" borderId="14" xfId="0" applyFont="1" applyFill="1" applyBorder="1" applyAlignment="1">
      <alignment horizontal="center" wrapText="1"/>
    </xf>
    <xf numFmtId="0" fontId="13" fillId="35" borderId="12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horizont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rmal 2 2" xfId="43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97790</xdr:colOff>
      <xdr:row>96</xdr:row>
      <xdr:rowOff>188595</xdr:rowOff>
    </xdr:from>
    <xdr:ext cx="184731" cy="264560"/>
    <xdr:sp macro="" textlink="">
      <xdr:nvSpPr>
        <xdr:cNvPr id="2" name="Text Box 1"/>
        <xdr:cNvSpPr txBox="1"/>
      </xdr:nvSpPr>
      <xdr:spPr>
        <a:xfrm>
          <a:off x="97790" y="18676620"/>
          <a:ext cx="184731" cy="264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Z"/>
        </a:p>
      </xdr:txBody>
    </xdr:sp>
    <xdr:clientData/>
  </xdr:oneCellAnchor>
  <xdr:twoCellAnchor>
    <xdr:from>
      <xdr:col>0</xdr:col>
      <xdr:colOff>225718</xdr:colOff>
      <xdr:row>91</xdr:row>
      <xdr:rowOff>47283</xdr:rowOff>
    </xdr:from>
    <xdr:to>
      <xdr:col>2</xdr:col>
      <xdr:colOff>2198</xdr:colOff>
      <xdr:row>95</xdr:row>
      <xdr:rowOff>183173</xdr:rowOff>
    </xdr:to>
    <xdr:sp macro="" textlink="">
      <xdr:nvSpPr>
        <xdr:cNvPr id="3" name="Text Box 2"/>
        <xdr:cNvSpPr txBox="1"/>
      </xdr:nvSpPr>
      <xdr:spPr>
        <a:xfrm>
          <a:off x="225718" y="17582808"/>
          <a:ext cx="2176780" cy="897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  <a:scene3d>
            <a:camera prst="orthographicFront"/>
            <a:lightRig rig="threePt" dir="t"/>
          </a:scene3d>
        </a:bodyPr>
        <a:lstStyle/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IN TOTAL FROM 1-24DEC2017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JASMEET-  $4330.39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NARINDER-$1702.86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opLeftCell="A228" zoomScale="130" zoomScaleNormal="130" workbookViewId="0">
      <selection activeCell="E243" sqref="E243"/>
    </sheetView>
  </sheetViews>
  <sheetFormatPr defaultRowHeight="15"/>
  <cols>
    <col min="1" max="1" width="9.85546875" customWidth="1"/>
    <col min="2" max="2" width="16.5703125" bestFit="1" customWidth="1"/>
    <col min="3" max="3" width="30.5703125" bestFit="1" customWidth="1"/>
    <col min="4" max="4" width="11.28515625" bestFit="1" customWidth="1"/>
    <col min="5" max="5" width="14" customWidth="1"/>
    <col min="6" max="6" width="12.85546875" style="57" customWidth="1"/>
    <col min="7" max="7" width="10.5703125" bestFit="1" customWidth="1"/>
  </cols>
  <sheetData>
    <row r="1" spans="1:6" ht="18.75">
      <c r="A1" s="9" t="s">
        <v>1</v>
      </c>
      <c r="B1" s="9" t="s">
        <v>2</v>
      </c>
      <c r="C1" s="9" t="s">
        <v>3</v>
      </c>
      <c r="D1" s="8" t="s">
        <v>4</v>
      </c>
      <c r="E1" s="9" t="s">
        <v>0</v>
      </c>
      <c r="F1" s="64" t="s">
        <v>55</v>
      </c>
    </row>
    <row r="2" spans="1:6">
      <c r="A2" s="3">
        <v>5660707</v>
      </c>
      <c r="B2" s="3" t="s">
        <v>268</v>
      </c>
      <c r="C2" s="3" t="s">
        <v>269</v>
      </c>
      <c r="D2" s="3">
        <v>626.70000000000005</v>
      </c>
      <c r="E2" s="3" t="s">
        <v>267</v>
      </c>
      <c r="F2" s="134"/>
    </row>
    <row r="3" spans="1:6">
      <c r="A3" s="3">
        <v>5523120</v>
      </c>
      <c r="B3" s="3" t="s">
        <v>270</v>
      </c>
      <c r="C3" s="3" t="s">
        <v>59</v>
      </c>
      <c r="D3" s="3">
        <v>498.69</v>
      </c>
      <c r="E3" s="3"/>
      <c r="F3" s="135"/>
    </row>
    <row r="4" spans="1:6">
      <c r="A4" s="3">
        <v>5500197</v>
      </c>
      <c r="B4" s="3" t="s">
        <v>272</v>
      </c>
      <c r="C4" s="3" t="s">
        <v>31</v>
      </c>
      <c r="D4" s="3">
        <v>433.57</v>
      </c>
      <c r="E4" s="3" t="s">
        <v>271</v>
      </c>
      <c r="F4" s="135"/>
    </row>
    <row r="5" spans="1:6">
      <c r="A5" s="3">
        <v>5657000</v>
      </c>
      <c r="B5" s="3" t="s">
        <v>274</v>
      </c>
      <c r="C5" s="3" t="s">
        <v>59</v>
      </c>
      <c r="D5" s="3">
        <v>498.69</v>
      </c>
      <c r="E5" s="3" t="s">
        <v>273</v>
      </c>
      <c r="F5" s="135"/>
    </row>
    <row r="6" spans="1:6">
      <c r="A6" s="3">
        <v>5523964</v>
      </c>
      <c r="B6" s="3" t="s">
        <v>275</v>
      </c>
      <c r="C6" s="3" t="s">
        <v>42</v>
      </c>
      <c r="D6" s="3">
        <v>0</v>
      </c>
      <c r="E6" s="3"/>
      <c r="F6" s="135"/>
    </row>
    <row r="7" spans="1:6">
      <c r="A7" s="3">
        <v>5523457</v>
      </c>
      <c r="B7" s="3" t="s">
        <v>277</v>
      </c>
      <c r="C7" s="3" t="s">
        <v>202</v>
      </c>
      <c r="D7" s="3">
        <v>881.69</v>
      </c>
      <c r="E7" s="3" t="s">
        <v>276</v>
      </c>
      <c r="F7" s="135"/>
    </row>
    <row r="8" spans="1:6">
      <c r="A8" s="3">
        <v>5527486</v>
      </c>
      <c r="B8" s="3" t="s">
        <v>279</v>
      </c>
      <c r="C8" s="3" t="s">
        <v>42</v>
      </c>
      <c r="D8" s="3">
        <v>0</v>
      </c>
      <c r="E8" s="3" t="s">
        <v>278</v>
      </c>
      <c r="F8" s="135"/>
    </row>
    <row r="9" spans="1:6">
      <c r="A9" s="3">
        <v>5505294</v>
      </c>
      <c r="B9" s="3" t="s">
        <v>280</v>
      </c>
      <c r="C9" s="3" t="s">
        <v>106</v>
      </c>
      <c r="D9" s="3">
        <v>626.70000000000005</v>
      </c>
      <c r="E9" s="3"/>
      <c r="F9" s="135"/>
    </row>
    <row r="10" spans="1:6">
      <c r="A10" s="3">
        <v>5527112</v>
      </c>
      <c r="B10" s="3" t="s">
        <v>282</v>
      </c>
      <c r="C10" s="3" t="s">
        <v>106</v>
      </c>
      <c r="D10" s="3">
        <v>626.70000000000005</v>
      </c>
      <c r="E10" s="3" t="s">
        <v>281</v>
      </c>
      <c r="F10" s="135"/>
    </row>
    <row r="11" spans="1:6">
      <c r="A11" s="3">
        <v>2959353</v>
      </c>
      <c r="B11" s="3" t="s">
        <v>283</v>
      </c>
      <c r="C11" s="3" t="s">
        <v>27</v>
      </c>
      <c r="D11" s="3">
        <v>881.69</v>
      </c>
      <c r="E11" s="3"/>
      <c r="F11" s="134"/>
    </row>
    <row r="12" spans="1:6">
      <c r="A12" s="3">
        <v>5859108</v>
      </c>
      <c r="B12" s="3" t="s">
        <v>284</v>
      </c>
      <c r="C12" s="3" t="s">
        <v>285</v>
      </c>
      <c r="D12" s="3">
        <v>626.70000000000005</v>
      </c>
      <c r="E12" s="3"/>
      <c r="F12" s="134"/>
    </row>
    <row r="13" spans="1:6">
      <c r="A13" s="3">
        <v>5517188</v>
      </c>
      <c r="B13" s="3" t="s">
        <v>287</v>
      </c>
      <c r="C13" s="3" t="s">
        <v>81</v>
      </c>
      <c r="D13" s="3">
        <v>414.92</v>
      </c>
      <c r="E13" s="3" t="s">
        <v>286</v>
      </c>
      <c r="F13" s="134"/>
    </row>
    <row r="14" spans="1:6">
      <c r="A14" s="3">
        <v>5875204</v>
      </c>
      <c r="B14" s="3" t="s">
        <v>288</v>
      </c>
      <c r="C14" s="3" t="s">
        <v>31</v>
      </c>
      <c r="D14" s="3">
        <v>433.57</v>
      </c>
      <c r="E14" s="3"/>
      <c r="F14" s="134"/>
    </row>
    <row r="15" spans="1:6">
      <c r="A15" s="3">
        <v>5523952</v>
      </c>
      <c r="B15" s="3" t="s">
        <v>289</v>
      </c>
      <c r="C15" s="3" t="s">
        <v>106</v>
      </c>
      <c r="D15" s="3">
        <v>626.70000000000005</v>
      </c>
      <c r="E15" s="2">
        <v>43134</v>
      </c>
      <c r="F15" s="134"/>
    </row>
    <row r="16" spans="1:6">
      <c r="A16" s="3">
        <v>5527719</v>
      </c>
      <c r="B16" s="3" t="s">
        <v>290</v>
      </c>
      <c r="C16" s="3" t="s">
        <v>212</v>
      </c>
      <c r="D16" s="3">
        <v>0</v>
      </c>
      <c r="E16" s="3"/>
      <c r="F16" s="134"/>
    </row>
    <row r="17" spans="1:6">
      <c r="A17" s="3">
        <v>6160606</v>
      </c>
      <c r="B17" s="3" t="s">
        <v>291</v>
      </c>
      <c r="C17" s="3" t="s">
        <v>292</v>
      </c>
      <c r="D17" s="3">
        <v>168</v>
      </c>
      <c r="E17" s="2">
        <v>43162</v>
      </c>
      <c r="F17" s="134"/>
    </row>
    <row r="18" spans="1:6">
      <c r="A18" s="3">
        <v>6193115</v>
      </c>
      <c r="B18" s="3" t="s">
        <v>293</v>
      </c>
      <c r="C18" s="3" t="s">
        <v>31</v>
      </c>
      <c r="D18" s="3">
        <v>433.57</v>
      </c>
      <c r="E18" s="2">
        <v>43254</v>
      </c>
      <c r="F18" s="134"/>
    </row>
    <row r="19" spans="1:6">
      <c r="A19" s="3">
        <v>6233369</v>
      </c>
      <c r="B19" s="3" t="s">
        <v>294</v>
      </c>
      <c r="C19" s="3" t="s">
        <v>40</v>
      </c>
      <c r="D19" s="3">
        <v>82</v>
      </c>
      <c r="E19" s="3"/>
      <c r="F19" s="134"/>
    </row>
    <row r="20" spans="1:6">
      <c r="A20" s="3">
        <v>6170092</v>
      </c>
      <c r="B20" s="3" t="s">
        <v>295</v>
      </c>
      <c r="C20" s="3" t="s">
        <v>29</v>
      </c>
      <c r="D20" s="3">
        <v>626.70000000000005</v>
      </c>
      <c r="E20" s="2">
        <v>43284</v>
      </c>
      <c r="F20" s="134"/>
    </row>
    <row r="21" spans="1:6">
      <c r="A21" s="3">
        <v>5904926</v>
      </c>
      <c r="B21" s="3" t="s">
        <v>296</v>
      </c>
      <c r="C21" s="3" t="s">
        <v>29</v>
      </c>
      <c r="D21" s="3">
        <v>626.70000000000005</v>
      </c>
      <c r="E21" s="2"/>
      <c r="F21" s="134"/>
    </row>
    <row r="22" spans="1:6">
      <c r="A22" s="3">
        <v>6166910</v>
      </c>
      <c r="B22" s="3" t="s">
        <v>297</v>
      </c>
      <c r="C22" s="3" t="s">
        <v>31</v>
      </c>
      <c r="D22" s="3">
        <v>433.57</v>
      </c>
      <c r="E22" s="2">
        <v>43315</v>
      </c>
      <c r="F22" s="134"/>
    </row>
    <row r="23" spans="1:6">
      <c r="A23" s="3">
        <v>6225477</v>
      </c>
      <c r="B23" s="3" t="s">
        <v>298</v>
      </c>
      <c r="C23" s="3" t="s">
        <v>27</v>
      </c>
      <c r="D23" s="3">
        <v>626.70000000000005</v>
      </c>
      <c r="E23" s="2">
        <v>43346</v>
      </c>
      <c r="F23" s="134"/>
    </row>
    <row r="24" spans="1:6">
      <c r="A24" s="3">
        <v>6032053</v>
      </c>
      <c r="B24" s="3" t="s">
        <v>299</v>
      </c>
      <c r="C24" s="3" t="s">
        <v>21</v>
      </c>
      <c r="D24" s="3">
        <v>90</v>
      </c>
      <c r="E24" s="2">
        <v>43437</v>
      </c>
      <c r="F24" s="134"/>
    </row>
    <row r="25" spans="1:6">
      <c r="A25" s="3">
        <v>5975469</v>
      </c>
      <c r="B25" s="3" t="s">
        <v>301</v>
      </c>
      <c r="C25" s="3" t="s">
        <v>302</v>
      </c>
      <c r="D25" s="3">
        <v>194.94</v>
      </c>
      <c r="E25" s="3" t="s">
        <v>300</v>
      </c>
      <c r="F25" s="134"/>
    </row>
    <row r="26" spans="1:6">
      <c r="A26" s="3">
        <v>5975469</v>
      </c>
      <c r="B26" s="3" t="s">
        <v>301</v>
      </c>
      <c r="C26" s="3" t="s">
        <v>47</v>
      </c>
      <c r="D26" s="3">
        <v>0</v>
      </c>
      <c r="E26" s="3"/>
      <c r="F26" s="136" t="s">
        <v>160</v>
      </c>
    </row>
    <row r="27" spans="1:6">
      <c r="A27" s="3">
        <v>6143332</v>
      </c>
      <c r="B27" s="3" t="s">
        <v>304</v>
      </c>
      <c r="C27" s="3" t="s">
        <v>148</v>
      </c>
      <c r="D27" s="3">
        <v>433.57</v>
      </c>
      <c r="E27" s="3" t="s">
        <v>303</v>
      </c>
      <c r="F27" s="134"/>
    </row>
    <row r="28" spans="1:6">
      <c r="A28" s="3">
        <v>6290265</v>
      </c>
      <c r="B28" s="3" t="s">
        <v>305</v>
      </c>
      <c r="C28" s="3" t="s">
        <v>202</v>
      </c>
      <c r="D28" s="3">
        <v>881.69</v>
      </c>
      <c r="E28" s="3"/>
      <c r="F28" s="134"/>
    </row>
    <row r="29" spans="1:6">
      <c r="A29" s="3">
        <v>6478170</v>
      </c>
      <c r="B29" s="3" t="s">
        <v>307</v>
      </c>
      <c r="C29" s="3" t="s">
        <v>308</v>
      </c>
      <c r="D29" s="3">
        <v>498.69</v>
      </c>
      <c r="E29" s="3" t="s">
        <v>306</v>
      </c>
      <c r="F29" s="134"/>
    </row>
    <row r="30" spans="1:6">
      <c r="A30" s="3">
        <v>6305063</v>
      </c>
      <c r="B30" s="3" t="s">
        <v>309</v>
      </c>
      <c r="C30" s="3" t="s">
        <v>31</v>
      </c>
      <c r="D30" s="3">
        <v>433.57</v>
      </c>
      <c r="E30" s="3"/>
      <c r="F30" s="134"/>
    </row>
    <row r="31" spans="1:6">
      <c r="A31" s="3">
        <v>6432554</v>
      </c>
      <c r="B31" s="3" t="s">
        <v>310</v>
      </c>
      <c r="C31" s="3" t="s">
        <v>21</v>
      </c>
      <c r="D31" s="3">
        <v>90</v>
      </c>
      <c r="E31" s="3"/>
      <c r="F31" s="134"/>
    </row>
    <row r="32" spans="1:6">
      <c r="A32" s="3">
        <v>6171247</v>
      </c>
      <c r="B32" s="3" t="s">
        <v>311</v>
      </c>
      <c r="C32" s="3" t="s">
        <v>202</v>
      </c>
      <c r="D32" s="3">
        <v>881.69</v>
      </c>
      <c r="E32" s="3"/>
      <c r="F32" s="134"/>
    </row>
    <row r="33" spans="1:6">
      <c r="A33" s="3">
        <v>5942384</v>
      </c>
      <c r="B33" s="3" t="s">
        <v>313</v>
      </c>
      <c r="C33" s="3" t="s">
        <v>81</v>
      </c>
      <c r="D33" s="3">
        <v>414.92</v>
      </c>
      <c r="E33" s="3" t="s">
        <v>312</v>
      </c>
      <c r="F33" s="134"/>
    </row>
    <row r="34" spans="1:6">
      <c r="A34" s="3">
        <v>6226512</v>
      </c>
      <c r="B34" s="3" t="s">
        <v>314</v>
      </c>
      <c r="C34" s="3" t="s">
        <v>12</v>
      </c>
      <c r="D34" s="3">
        <v>225.02</v>
      </c>
      <c r="E34" s="3"/>
      <c r="F34" s="134"/>
    </row>
    <row r="35" spans="1:6">
      <c r="A35" s="3">
        <v>6359223</v>
      </c>
      <c r="B35" s="3" t="s">
        <v>315</v>
      </c>
      <c r="C35" s="3" t="s">
        <v>316</v>
      </c>
      <c r="D35" s="3">
        <v>414.92</v>
      </c>
      <c r="E35" s="3"/>
      <c r="F35" s="134"/>
    </row>
    <row r="36" spans="1:6">
      <c r="A36" s="3">
        <v>6045913</v>
      </c>
      <c r="B36" s="3" t="s">
        <v>318</v>
      </c>
      <c r="C36" s="3" t="s">
        <v>198</v>
      </c>
      <c r="D36" s="3">
        <v>414.92</v>
      </c>
      <c r="E36" s="3" t="s">
        <v>317</v>
      </c>
      <c r="F36" s="134"/>
    </row>
    <row r="37" spans="1:6">
      <c r="A37" s="3">
        <v>5702621</v>
      </c>
      <c r="B37" s="3" t="s">
        <v>319</v>
      </c>
      <c r="C37" s="3" t="s">
        <v>198</v>
      </c>
      <c r="D37" s="3">
        <v>414.92</v>
      </c>
      <c r="E37" s="3"/>
      <c r="F37" s="134"/>
    </row>
    <row r="38" spans="1:6">
      <c r="A38" s="3">
        <v>6373837</v>
      </c>
      <c r="B38" s="3" t="s">
        <v>320</v>
      </c>
      <c r="C38" s="3" t="s">
        <v>29</v>
      </c>
      <c r="D38" s="3">
        <v>626.70000000000005</v>
      </c>
      <c r="E38" s="3"/>
      <c r="F38" s="134"/>
    </row>
    <row r="39" spans="1:6">
      <c r="A39" s="3">
        <v>6415903</v>
      </c>
      <c r="B39" s="3" t="s">
        <v>321</v>
      </c>
      <c r="C39" s="3" t="s">
        <v>12</v>
      </c>
      <c r="D39" s="3">
        <v>225.02</v>
      </c>
      <c r="E39" s="3"/>
      <c r="F39" s="134"/>
    </row>
    <row r="40" spans="1:6">
      <c r="A40" s="3">
        <v>2439106</v>
      </c>
      <c r="B40" s="3" t="s">
        <v>322</v>
      </c>
      <c r="C40" s="3" t="s">
        <v>78</v>
      </c>
      <c r="D40" s="3">
        <v>498.69</v>
      </c>
      <c r="E40" s="3"/>
      <c r="F40" s="134"/>
    </row>
    <row r="41" spans="1:6">
      <c r="A41" s="30"/>
      <c r="B41" s="30"/>
      <c r="C41" s="7" t="s">
        <v>216</v>
      </c>
      <c r="D41" s="7">
        <f>SUM(D2:D40)</f>
        <v>16912.820000000003</v>
      </c>
      <c r="E41" s="30"/>
      <c r="F41" s="64" t="s">
        <v>323</v>
      </c>
    </row>
    <row r="42" spans="1:6">
      <c r="A42" s="30"/>
      <c r="B42" s="30"/>
      <c r="C42" s="3" t="s">
        <v>324</v>
      </c>
      <c r="D42" s="3">
        <f>D41*0.2</f>
        <v>3382.5640000000008</v>
      </c>
      <c r="E42" s="30"/>
      <c r="F42" s="134">
        <f>D42/21.5</f>
        <v>157.32855813953492</v>
      </c>
    </row>
    <row r="43" spans="1:6">
      <c r="A43" s="30"/>
      <c r="B43" s="30"/>
      <c r="C43" s="31" t="s">
        <v>325</v>
      </c>
      <c r="D43" s="3">
        <f>D41*0.2</f>
        <v>3382.5640000000008</v>
      </c>
      <c r="E43" s="30"/>
      <c r="F43" s="134">
        <f>D43/21.5</f>
        <v>157.32855813953492</v>
      </c>
    </row>
    <row r="44" spans="1:6" ht="18.75">
      <c r="A44" s="9" t="s">
        <v>1</v>
      </c>
      <c r="B44" s="9" t="s">
        <v>2</v>
      </c>
      <c r="C44" s="9" t="s">
        <v>3</v>
      </c>
      <c r="D44" s="8" t="s">
        <v>4</v>
      </c>
      <c r="E44" s="9" t="s">
        <v>0</v>
      </c>
      <c r="F44" s="64" t="s">
        <v>55</v>
      </c>
    </row>
    <row r="46" spans="1:6">
      <c r="A46" s="3">
        <v>5211342</v>
      </c>
      <c r="B46" s="3" t="s">
        <v>218</v>
      </c>
      <c r="C46" s="3" t="s">
        <v>187</v>
      </c>
      <c r="D46" s="23">
        <v>0</v>
      </c>
      <c r="E46" s="3" t="s">
        <v>217</v>
      </c>
      <c r="F46" s="60"/>
    </row>
    <row r="47" spans="1:6">
      <c r="A47" s="3">
        <v>5212583</v>
      </c>
      <c r="B47" s="3" t="s">
        <v>219</v>
      </c>
      <c r="C47" s="3" t="s">
        <v>31</v>
      </c>
      <c r="D47" s="3">
        <v>433.57</v>
      </c>
      <c r="E47" s="3"/>
      <c r="F47" s="60"/>
    </row>
    <row r="48" spans="1:6">
      <c r="A48" s="3">
        <v>4860183</v>
      </c>
      <c r="B48" s="3" t="s">
        <v>220</v>
      </c>
      <c r="C48" s="3" t="s">
        <v>59</v>
      </c>
      <c r="D48" s="3">
        <v>498.69</v>
      </c>
      <c r="E48" s="3"/>
      <c r="F48" s="60"/>
    </row>
    <row r="49" spans="1:6">
      <c r="A49" s="3">
        <v>4703341</v>
      </c>
      <c r="B49" s="3" t="s">
        <v>222</v>
      </c>
      <c r="C49" s="3" t="s">
        <v>31</v>
      </c>
      <c r="D49" s="3">
        <v>205.64</v>
      </c>
      <c r="E49" s="3" t="s">
        <v>221</v>
      </c>
      <c r="F49" s="19" t="s">
        <v>223</v>
      </c>
    </row>
    <row r="50" spans="1:6">
      <c r="A50" s="3">
        <v>4826572</v>
      </c>
      <c r="B50" s="3" t="s">
        <v>225</v>
      </c>
      <c r="C50" s="3" t="s">
        <v>81</v>
      </c>
      <c r="D50" s="3">
        <v>414.92</v>
      </c>
      <c r="E50" s="3" t="s">
        <v>224</v>
      </c>
      <c r="F50" s="60"/>
    </row>
    <row r="51" spans="1:6">
      <c r="A51" s="3">
        <v>4879394</v>
      </c>
      <c r="B51" s="3" t="s">
        <v>226</v>
      </c>
      <c r="C51" s="3" t="s">
        <v>81</v>
      </c>
      <c r="D51" s="3">
        <v>414.92</v>
      </c>
      <c r="E51" s="3"/>
      <c r="F51" s="60"/>
    </row>
    <row r="52" spans="1:6">
      <c r="A52" s="3">
        <v>4892860</v>
      </c>
      <c r="B52" s="3" t="s">
        <v>228</v>
      </c>
      <c r="C52" s="3" t="s">
        <v>106</v>
      </c>
      <c r="D52" s="3">
        <v>626.70000000000005</v>
      </c>
      <c r="E52" s="3" t="s">
        <v>227</v>
      </c>
      <c r="F52" s="60"/>
    </row>
    <row r="53" spans="1:6">
      <c r="A53" s="3">
        <v>4878300</v>
      </c>
      <c r="B53" s="3" t="s">
        <v>229</v>
      </c>
      <c r="C53" s="3" t="s">
        <v>31</v>
      </c>
      <c r="D53" s="3">
        <v>433.57</v>
      </c>
      <c r="E53" s="3"/>
      <c r="F53" s="60"/>
    </row>
    <row r="54" spans="1:6">
      <c r="A54" s="3">
        <v>4864676</v>
      </c>
      <c r="B54" s="3" t="s">
        <v>231</v>
      </c>
      <c r="C54" s="3" t="s">
        <v>81</v>
      </c>
      <c r="D54" s="3">
        <v>414.92</v>
      </c>
      <c r="E54" s="3" t="s">
        <v>230</v>
      </c>
      <c r="F54" s="60"/>
    </row>
    <row r="55" spans="1:6">
      <c r="A55" s="3">
        <v>4833410</v>
      </c>
      <c r="B55" s="3" t="s">
        <v>232</v>
      </c>
      <c r="C55" s="3" t="s">
        <v>187</v>
      </c>
      <c r="D55" s="23">
        <v>0</v>
      </c>
      <c r="E55" s="3"/>
      <c r="F55" s="60"/>
    </row>
    <row r="56" spans="1:6">
      <c r="A56" s="3">
        <v>4929135</v>
      </c>
      <c r="B56" s="3" t="s">
        <v>234</v>
      </c>
      <c r="C56" s="3" t="s">
        <v>81</v>
      </c>
      <c r="D56" s="3">
        <v>414.92</v>
      </c>
      <c r="E56" s="3" t="s">
        <v>233</v>
      </c>
      <c r="F56" s="60"/>
    </row>
    <row r="57" spans="1:6">
      <c r="A57" s="3">
        <v>5472010</v>
      </c>
      <c r="B57" s="3" t="s">
        <v>236</v>
      </c>
      <c r="C57" s="3" t="s">
        <v>40</v>
      </c>
      <c r="D57" s="3">
        <v>168</v>
      </c>
      <c r="E57" s="3" t="s">
        <v>235</v>
      </c>
      <c r="F57" s="60"/>
    </row>
    <row r="58" spans="1:6">
      <c r="A58" s="3">
        <v>5472151</v>
      </c>
      <c r="B58" s="3" t="s">
        <v>237</v>
      </c>
      <c r="C58" s="3" t="s">
        <v>187</v>
      </c>
      <c r="D58" s="3">
        <v>0</v>
      </c>
      <c r="E58" s="2">
        <v>43102</v>
      </c>
      <c r="F58" s="137"/>
    </row>
    <row r="59" spans="1:6">
      <c r="A59" s="3">
        <v>5539624</v>
      </c>
      <c r="B59" s="3" t="s">
        <v>238</v>
      </c>
      <c r="C59" s="3" t="s">
        <v>21</v>
      </c>
      <c r="D59" s="3">
        <v>90</v>
      </c>
      <c r="E59" s="2">
        <v>43133</v>
      </c>
      <c r="F59" s="60"/>
    </row>
    <row r="60" spans="1:6">
      <c r="A60" s="3">
        <v>5576650</v>
      </c>
      <c r="B60" s="3" t="s">
        <v>239</v>
      </c>
      <c r="C60" s="3" t="s">
        <v>25</v>
      </c>
      <c r="D60" s="3">
        <v>225.02</v>
      </c>
      <c r="E60" s="3"/>
      <c r="F60" s="60"/>
    </row>
    <row r="61" spans="1:6">
      <c r="A61" s="3">
        <v>4869563</v>
      </c>
      <c r="B61" s="3" t="s">
        <v>240</v>
      </c>
      <c r="C61" s="3" t="s">
        <v>241</v>
      </c>
      <c r="D61" s="3">
        <v>694</v>
      </c>
      <c r="E61" s="3"/>
      <c r="F61" s="60"/>
    </row>
    <row r="62" spans="1:6">
      <c r="A62" s="11">
        <v>5516561</v>
      </c>
      <c r="B62" s="11" t="s">
        <v>242</v>
      </c>
      <c r="C62" s="11" t="s">
        <v>243</v>
      </c>
      <c r="D62" s="11">
        <v>216</v>
      </c>
      <c r="E62" s="26">
        <v>43161</v>
      </c>
      <c r="F62" s="138"/>
    </row>
    <row r="63" spans="1:6">
      <c r="A63" s="3">
        <v>4929040</v>
      </c>
      <c r="B63" s="3" t="s">
        <v>244</v>
      </c>
      <c r="C63" s="3" t="s">
        <v>37</v>
      </c>
      <c r="D63" s="3">
        <v>498.69</v>
      </c>
      <c r="E63" s="2">
        <v>43222</v>
      </c>
      <c r="F63" s="60"/>
    </row>
    <row r="64" spans="1:6">
      <c r="A64" s="3">
        <v>5472335</v>
      </c>
      <c r="B64" s="3" t="s">
        <v>245</v>
      </c>
      <c r="C64" s="3" t="s">
        <v>187</v>
      </c>
      <c r="D64" s="3">
        <v>0</v>
      </c>
      <c r="E64" s="3"/>
      <c r="F64" s="60"/>
    </row>
    <row r="65" spans="1:6">
      <c r="A65" s="3">
        <v>5431493</v>
      </c>
      <c r="B65" s="3" t="s">
        <v>246</v>
      </c>
      <c r="C65" s="3" t="s">
        <v>29</v>
      </c>
      <c r="D65" s="3">
        <v>626.70000000000005</v>
      </c>
      <c r="E65" s="2">
        <v>43314</v>
      </c>
      <c r="F65" s="60"/>
    </row>
    <row r="66" spans="1:6">
      <c r="A66" s="3">
        <v>5404623</v>
      </c>
      <c r="B66" s="3" t="s">
        <v>247</v>
      </c>
      <c r="C66" s="3" t="s">
        <v>44</v>
      </c>
      <c r="D66" s="3">
        <v>205.64</v>
      </c>
      <c r="E66" s="3"/>
      <c r="F66" s="60"/>
    </row>
    <row r="67" spans="1:6">
      <c r="A67" s="3">
        <v>5468918</v>
      </c>
      <c r="B67" s="3" t="s">
        <v>248</v>
      </c>
      <c r="C67" s="3" t="s">
        <v>59</v>
      </c>
      <c r="D67" s="3">
        <v>498.69</v>
      </c>
      <c r="E67" s="2">
        <v>43345</v>
      </c>
      <c r="F67" s="60"/>
    </row>
    <row r="68" spans="1:6">
      <c r="A68" s="3">
        <v>5506743</v>
      </c>
      <c r="B68" s="3" t="s">
        <v>249</v>
      </c>
      <c r="C68" s="3" t="s">
        <v>81</v>
      </c>
      <c r="D68" s="3">
        <v>414.92</v>
      </c>
      <c r="E68" s="2">
        <v>43436</v>
      </c>
      <c r="F68" s="60"/>
    </row>
    <row r="69" spans="1:6">
      <c r="A69" s="3">
        <v>5604828</v>
      </c>
      <c r="B69" s="3" t="s">
        <v>251</v>
      </c>
      <c r="C69" s="3" t="s">
        <v>106</v>
      </c>
      <c r="D69" s="3">
        <v>626.70000000000005</v>
      </c>
      <c r="E69" s="3" t="s">
        <v>250</v>
      </c>
      <c r="F69" s="60"/>
    </row>
    <row r="70" spans="1:6">
      <c r="A70" s="3">
        <v>5609379</v>
      </c>
      <c r="B70" s="3" t="s">
        <v>252</v>
      </c>
      <c r="C70" s="3" t="s">
        <v>29</v>
      </c>
      <c r="D70" s="3">
        <v>626.70000000000005</v>
      </c>
      <c r="E70" s="3"/>
      <c r="F70" s="60"/>
    </row>
    <row r="71" spans="1:6">
      <c r="A71" s="3">
        <v>5409549</v>
      </c>
      <c r="B71" s="3" t="s">
        <v>253</v>
      </c>
      <c r="C71" s="3" t="s">
        <v>29</v>
      </c>
      <c r="D71" s="3">
        <v>626.70000000000005</v>
      </c>
      <c r="E71" s="3"/>
      <c r="F71" s="60"/>
    </row>
    <row r="72" spans="1:6">
      <c r="A72" s="3">
        <v>5168534</v>
      </c>
      <c r="B72" s="3" t="s">
        <v>254</v>
      </c>
      <c r="C72" s="3" t="s">
        <v>29</v>
      </c>
      <c r="D72" s="3">
        <v>626.70000000000005</v>
      </c>
      <c r="E72" s="3"/>
      <c r="F72" s="60"/>
    </row>
    <row r="73" spans="1:6">
      <c r="A73" s="3">
        <v>5510664</v>
      </c>
      <c r="B73" s="3" t="s">
        <v>255</v>
      </c>
      <c r="C73" s="3" t="s">
        <v>29</v>
      </c>
      <c r="D73" s="3">
        <v>626.70000000000005</v>
      </c>
      <c r="E73" s="3"/>
      <c r="F73" s="60"/>
    </row>
    <row r="74" spans="1:6">
      <c r="A74" s="3">
        <v>5300188</v>
      </c>
      <c r="B74" s="3" t="s">
        <v>257</v>
      </c>
      <c r="C74" s="3" t="s">
        <v>31</v>
      </c>
      <c r="D74" s="3">
        <v>433.57</v>
      </c>
      <c r="E74" s="3" t="s">
        <v>256</v>
      </c>
      <c r="F74" s="60"/>
    </row>
    <row r="75" spans="1:6">
      <c r="A75" s="3">
        <v>5846254</v>
      </c>
      <c r="B75" s="3" t="s">
        <v>258</v>
      </c>
      <c r="C75" s="3" t="s">
        <v>40</v>
      </c>
      <c r="D75" s="3">
        <v>90</v>
      </c>
      <c r="E75" s="3"/>
      <c r="F75" s="60"/>
    </row>
    <row r="76" spans="1:6">
      <c r="A76" s="3">
        <v>5527840</v>
      </c>
      <c r="B76" s="3" t="s">
        <v>259</v>
      </c>
      <c r="C76" s="3" t="s">
        <v>29</v>
      </c>
      <c r="D76" s="3">
        <v>626.70000000000005</v>
      </c>
      <c r="E76" s="3"/>
      <c r="F76" s="60"/>
    </row>
    <row r="77" spans="1:6">
      <c r="A77" s="3">
        <v>5659916</v>
      </c>
      <c r="B77" s="3" t="s">
        <v>260</v>
      </c>
      <c r="C77" s="3" t="s">
        <v>29</v>
      </c>
      <c r="D77" s="3">
        <v>626.70000000000005</v>
      </c>
      <c r="E77" s="2">
        <v>43146</v>
      </c>
      <c r="F77" s="60"/>
    </row>
    <row r="78" spans="1:6">
      <c r="A78" s="3">
        <v>5500956</v>
      </c>
      <c r="B78" s="3" t="s">
        <v>261</v>
      </c>
      <c r="C78" s="3" t="s">
        <v>37</v>
      </c>
      <c r="D78" s="3">
        <v>498.69</v>
      </c>
      <c r="E78" s="3"/>
      <c r="F78" s="60"/>
    </row>
    <row r="79" spans="1:6">
      <c r="A79" s="3">
        <v>5501542</v>
      </c>
      <c r="B79" s="3" t="s">
        <v>263</v>
      </c>
      <c r="C79" s="3" t="s">
        <v>81</v>
      </c>
      <c r="D79" s="3">
        <v>414.92</v>
      </c>
      <c r="E79" s="3" t="s">
        <v>262</v>
      </c>
      <c r="F79" s="60"/>
    </row>
    <row r="80" spans="1:6">
      <c r="A80" s="3"/>
      <c r="B80" s="3"/>
      <c r="C80" s="3"/>
      <c r="D80" s="3"/>
      <c r="E80" s="3"/>
      <c r="F80" s="60"/>
    </row>
    <row r="81" spans="1:6" ht="60">
      <c r="A81" s="13">
        <v>4982457</v>
      </c>
      <c r="B81" s="13" t="s">
        <v>201</v>
      </c>
      <c r="C81" s="13" t="s">
        <v>202</v>
      </c>
      <c r="D81" s="3">
        <v>383</v>
      </c>
      <c r="E81" s="20">
        <v>42979</v>
      </c>
      <c r="F81" s="63" t="s">
        <v>264</v>
      </c>
    </row>
    <row r="82" spans="1:6">
      <c r="D82" s="13">
        <f>SUM(D46:D81)</f>
        <v>13702.590000000004</v>
      </c>
    </row>
    <row r="84" spans="1:6">
      <c r="B84" t="s">
        <v>265</v>
      </c>
      <c r="C84">
        <f>D82*0.2</f>
        <v>2740.5180000000009</v>
      </c>
      <c r="D84" s="27">
        <f>C84/21.5</f>
        <v>127.46595348837214</v>
      </c>
    </row>
    <row r="85" spans="1:6">
      <c r="B85" t="s">
        <v>266</v>
      </c>
      <c r="C85">
        <f>D82*0.2</f>
        <v>2740.5180000000009</v>
      </c>
      <c r="D85" s="27">
        <f>C85/21.5</f>
        <v>127.46595348837214</v>
      </c>
    </row>
    <row r="86" spans="1:6" ht="18.75">
      <c r="A86" s="9" t="s">
        <v>1</v>
      </c>
      <c r="B86" s="9" t="s">
        <v>2</v>
      </c>
      <c r="C86" s="9" t="s">
        <v>3</v>
      </c>
      <c r="D86" s="8" t="s">
        <v>4</v>
      </c>
      <c r="E86" s="9" t="s">
        <v>0</v>
      </c>
      <c r="F86" s="64" t="s">
        <v>55</v>
      </c>
    </row>
    <row r="87" spans="1:6">
      <c r="A87" s="3">
        <v>4924844</v>
      </c>
      <c r="B87" s="3" t="s">
        <v>191</v>
      </c>
      <c r="C87" s="3" t="s">
        <v>192</v>
      </c>
      <c r="D87" s="3">
        <v>90</v>
      </c>
      <c r="E87" s="3" t="s">
        <v>190</v>
      </c>
      <c r="F87" s="60"/>
    </row>
    <row r="88" spans="1:6">
      <c r="A88" s="3"/>
      <c r="B88" s="3"/>
      <c r="C88" s="3"/>
      <c r="D88" s="3"/>
      <c r="E88" s="3"/>
      <c r="F88" s="60"/>
    </row>
    <row r="89" spans="1:6">
      <c r="A89" s="3">
        <v>4872781</v>
      </c>
      <c r="B89" s="3" t="s">
        <v>194</v>
      </c>
      <c r="C89" s="3" t="s">
        <v>148</v>
      </c>
      <c r="D89" s="3">
        <v>433.57</v>
      </c>
      <c r="E89" s="3" t="s">
        <v>193</v>
      </c>
      <c r="F89" s="60"/>
    </row>
    <row r="90" spans="1:6">
      <c r="A90" s="3">
        <v>3996416</v>
      </c>
      <c r="B90" s="3" t="s">
        <v>13</v>
      </c>
      <c r="C90" s="3" t="s">
        <v>44</v>
      </c>
      <c r="D90" s="3">
        <v>205.64</v>
      </c>
      <c r="E90" s="3"/>
      <c r="F90" s="60"/>
    </row>
    <row r="91" spans="1:6">
      <c r="A91" s="3"/>
      <c r="B91" s="3"/>
      <c r="C91" s="3"/>
      <c r="D91" s="3"/>
      <c r="E91" s="3"/>
      <c r="F91" s="60"/>
    </row>
    <row r="92" spans="1:6">
      <c r="A92" s="3">
        <v>4840045</v>
      </c>
      <c r="B92" s="3" t="s">
        <v>195</v>
      </c>
      <c r="C92" s="3" t="s">
        <v>196</v>
      </c>
      <c r="D92" s="3">
        <v>626.70000000000005</v>
      </c>
      <c r="E92" s="2">
        <v>43191</v>
      </c>
      <c r="F92" s="60"/>
    </row>
    <row r="93" spans="1:6">
      <c r="A93" s="3">
        <v>4918880</v>
      </c>
      <c r="B93" s="3" t="s">
        <v>197</v>
      </c>
      <c r="C93" s="3" t="s">
        <v>198</v>
      </c>
      <c r="D93" s="3">
        <v>414.92</v>
      </c>
      <c r="E93" s="3"/>
      <c r="F93" s="60"/>
    </row>
    <row r="94" spans="1:6">
      <c r="A94" s="3"/>
      <c r="B94" s="3"/>
      <c r="C94" s="3"/>
      <c r="D94" s="3"/>
      <c r="E94" s="3"/>
      <c r="F94" s="60"/>
    </row>
    <row r="95" spans="1:6">
      <c r="A95" s="13">
        <v>4839820</v>
      </c>
      <c r="B95" s="13" t="s">
        <v>199</v>
      </c>
      <c r="C95" s="13" t="s">
        <v>148</v>
      </c>
      <c r="D95" s="13">
        <v>433.57</v>
      </c>
      <c r="E95" s="20">
        <v>43221</v>
      </c>
      <c r="F95" s="60"/>
    </row>
    <row r="96" spans="1:6">
      <c r="A96" s="3"/>
      <c r="B96" s="3"/>
      <c r="C96" s="3"/>
      <c r="D96" s="3"/>
      <c r="E96" s="3"/>
      <c r="F96" s="60"/>
    </row>
    <row r="97" spans="1:6">
      <c r="A97" s="3">
        <v>5062255</v>
      </c>
      <c r="B97" s="3" t="s">
        <v>200</v>
      </c>
      <c r="C97" s="3" t="s">
        <v>40</v>
      </c>
      <c r="D97" s="3">
        <v>82</v>
      </c>
      <c r="E97" s="2">
        <v>43313</v>
      </c>
      <c r="F97" s="60"/>
    </row>
    <row r="98" spans="1:6">
      <c r="A98" s="3"/>
      <c r="B98" s="3"/>
      <c r="C98" s="3"/>
      <c r="D98" s="3"/>
      <c r="E98" s="3"/>
      <c r="F98" s="60"/>
    </row>
    <row r="99" spans="1:6">
      <c r="A99" s="3">
        <v>4982457</v>
      </c>
      <c r="B99" s="3" t="s">
        <v>201</v>
      </c>
      <c r="C99" s="3" t="s">
        <v>202</v>
      </c>
      <c r="D99" s="3">
        <v>498.69</v>
      </c>
      <c r="E99" s="2">
        <v>43344</v>
      </c>
      <c r="F99" s="60"/>
    </row>
    <row r="100" spans="1:6">
      <c r="A100" s="3">
        <v>5022666</v>
      </c>
      <c r="B100" s="3" t="s">
        <v>203</v>
      </c>
      <c r="C100" s="3" t="s">
        <v>204</v>
      </c>
      <c r="D100" s="3">
        <v>433.57</v>
      </c>
      <c r="E100" s="3"/>
      <c r="F100" s="60"/>
    </row>
    <row r="101" spans="1:6">
      <c r="A101" s="3"/>
      <c r="B101" s="3"/>
      <c r="C101" s="3"/>
      <c r="D101" s="3"/>
      <c r="E101" s="3"/>
      <c r="F101" s="60"/>
    </row>
    <row r="102" spans="1:6">
      <c r="A102" s="3">
        <v>4967490</v>
      </c>
      <c r="B102" s="3" t="s">
        <v>205</v>
      </c>
      <c r="C102" s="3" t="s">
        <v>78</v>
      </c>
      <c r="D102" s="3">
        <v>498.69</v>
      </c>
      <c r="E102" s="2">
        <v>43405</v>
      </c>
      <c r="F102" s="60"/>
    </row>
    <row r="103" spans="1:6">
      <c r="A103" s="3"/>
      <c r="B103" s="3"/>
      <c r="C103" s="3"/>
      <c r="D103" s="3"/>
      <c r="E103" s="3"/>
      <c r="F103" s="60"/>
    </row>
    <row r="104" spans="1:6">
      <c r="A104" s="3">
        <v>4685642</v>
      </c>
      <c r="B104" s="3" t="s">
        <v>207</v>
      </c>
      <c r="C104" s="3" t="s">
        <v>148</v>
      </c>
      <c r="D104" s="3">
        <v>433.57</v>
      </c>
      <c r="E104" s="3" t="s">
        <v>206</v>
      </c>
      <c r="F104" s="60"/>
    </row>
    <row r="105" spans="1:6">
      <c r="A105" s="3"/>
      <c r="B105" s="3"/>
      <c r="C105" s="3"/>
      <c r="D105" s="3"/>
      <c r="E105" s="3"/>
      <c r="F105" s="60"/>
    </row>
    <row r="106" spans="1:6">
      <c r="A106" s="3">
        <v>5079530</v>
      </c>
      <c r="B106" s="3" t="s">
        <v>209</v>
      </c>
      <c r="C106" s="3" t="s">
        <v>78</v>
      </c>
      <c r="D106" s="3">
        <v>498.69</v>
      </c>
      <c r="E106" s="3" t="s">
        <v>208</v>
      </c>
      <c r="F106" s="60"/>
    </row>
    <row r="107" spans="1:6">
      <c r="A107" s="3"/>
      <c r="B107" s="3"/>
      <c r="C107" s="3"/>
      <c r="D107" s="3"/>
      <c r="E107" s="3"/>
      <c r="F107" s="60"/>
    </row>
    <row r="108" spans="1:6">
      <c r="A108" s="3">
        <v>4834565</v>
      </c>
      <c r="B108" s="3" t="s">
        <v>211</v>
      </c>
      <c r="C108" s="3" t="s">
        <v>212</v>
      </c>
      <c r="D108" s="3">
        <v>0</v>
      </c>
      <c r="E108" s="3" t="s">
        <v>210</v>
      </c>
      <c r="F108" s="60"/>
    </row>
    <row r="109" spans="1:6">
      <c r="A109" s="3"/>
      <c r="B109" s="3"/>
      <c r="C109" s="3"/>
      <c r="D109" s="3"/>
      <c r="E109" s="3"/>
      <c r="F109" s="60"/>
    </row>
    <row r="110" spans="1:6">
      <c r="A110" s="3">
        <v>4834906</v>
      </c>
      <c r="B110" s="3" t="s">
        <v>214</v>
      </c>
      <c r="C110" s="3" t="s">
        <v>215</v>
      </c>
      <c r="D110" s="3">
        <v>626.70000000000005</v>
      </c>
      <c r="E110" s="3" t="s">
        <v>213</v>
      </c>
      <c r="F110" s="60"/>
    </row>
    <row r="112" spans="1:6">
      <c r="A112" s="13">
        <v>4858531</v>
      </c>
      <c r="B112" s="13" t="s">
        <v>38</v>
      </c>
      <c r="C112" s="13" t="s">
        <v>16</v>
      </c>
      <c r="D112" s="12">
        <v>168</v>
      </c>
      <c r="E112" s="13"/>
      <c r="F112" s="134"/>
    </row>
    <row r="113" spans="1:8">
      <c r="A113" s="3"/>
      <c r="B113" s="3"/>
      <c r="C113" s="3"/>
      <c r="D113" s="3"/>
      <c r="E113" s="3"/>
      <c r="F113" s="134"/>
    </row>
    <row r="114" spans="1:8">
      <c r="A114" s="13">
        <v>3349940</v>
      </c>
      <c r="B114" s="13" t="s">
        <v>41</v>
      </c>
      <c r="C114" s="13" t="s">
        <v>42</v>
      </c>
      <c r="D114" s="12">
        <v>0</v>
      </c>
      <c r="E114" s="13"/>
      <c r="F114" s="134"/>
    </row>
    <row r="116" spans="1:8">
      <c r="C116" s="13" t="s">
        <v>216</v>
      </c>
      <c r="D116" s="13">
        <v>5444.31</v>
      </c>
    </row>
    <row r="117" spans="1:8" ht="18.75">
      <c r="A117" s="9" t="s">
        <v>1</v>
      </c>
      <c r="B117" s="9" t="s">
        <v>2</v>
      </c>
      <c r="C117" s="9" t="s">
        <v>3</v>
      </c>
      <c r="D117" s="8" t="s">
        <v>4</v>
      </c>
      <c r="E117" s="9" t="s">
        <v>0</v>
      </c>
      <c r="F117" s="64" t="s">
        <v>55</v>
      </c>
    </row>
    <row r="118" spans="1:8">
      <c r="A118" s="3">
        <v>3730657</v>
      </c>
      <c r="B118" s="3" t="s">
        <v>5</v>
      </c>
      <c r="C118" s="3" t="s">
        <v>6</v>
      </c>
      <c r="D118" s="3">
        <v>414.92</v>
      </c>
      <c r="E118" s="2">
        <v>43070</v>
      </c>
      <c r="F118" s="134"/>
    </row>
    <row r="119" spans="1:8">
      <c r="A119" s="3">
        <v>4085973</v>
      </c>
      <c r="B119" s="3" t="s">
        <v>7</v>
      </c>
      <c r="C119" s="3" t="s">
        <v>8</v>
      </c>
      <c r="D119" s="3">
        <v>498.69</v>
      </c>
      <c r="E119" s="2">
        <v>43073</v>
      </c>
      <c r="F119" s="134"/>
    </row>
    <row r="120" spans="1:8">
      <c r="A120" s="3">
        <v>4215083</v>
      </c>
      <c r="B120" s="3" t="s">
        <v>9</v>
      </c>
      <c r="C120" s="3" t="s">
        <v>10</v>
      </c>
      <c r="D120" s="3">
        <v>881.69</v>
      </c>
      <c r="E120" s="2">
        <v>43074</v>
      </c>
      <c r="F120" s="134"/>
    </row>
    <row r="121" spans="1:8" ht="18.75">
      <c r="A121" s="3">
        <v>4522214</v>
      </c>
      <c r="B121" s="3" t="s">
        <v>11</v>
      </c>
      <c r="C121" s="3" t="s">
        <v>12</v>
      </c>
      <c r="D121" s="10">
        <v>225.02</v>
      </c>
      <c r="E121" s="2">
        <v>43075</v>
      </c>
      <c r="F121" s="134"/>
      <c r="G121" s="14" t="s">
        <v>156</v>
      </c>
      <c r="H121" s="14" t="s">
        <v>157</v>
      </c>
    </row>
    <row r="122" spans="1:8">
      <c r="A122" s="3">
        <v>3996416</v>
      </c>
      <c r="B122" s="3" t="s">
        <v>13</v>
      </c>
      <c r="C122" s="3" t="s">
        <v>14</v>
      </c>
      <c r="D122" s="3">
        <v>187.32</v>
      </c>
      <c r="E122" s="3"/>
      <c r="F122" s="134"/>
      <c r="G122" s="23" t="s">
        <v>161</v>
      </c>
      <c r="H122" s="3">
        <v>1908.8</v>
      </c>
    </row>
    <row r="123" spans="1:8">
      <c r="A123" s="3">
        <v>4607468</v>
      </c>
      <c r="B123" s="3" t="s">
        <v>15</v>
      </c>
      <c r="C123" s="3" t="s">
        <v>16</v>
      </c>
      <c r="D123" s="3">
        <v>90</v>
      </c>
      <c r="E123" s="2">
        <v>43077</v>
      </c>
      <c r="F123" s="134"/>
      <c r="G123" s="23" t="s">
        <v>161</v>
      </c>
      <c r="H123" s="3">
        <v>858.96</v>
      </c>
    </row>
    <row r="124" spans="1:8">
      <c r="A124" s="3">
        <v>4478802</v>
      </c>
      <c r="B124" s="3" t="s">
        <v>17</v>
      </c>
      <c r="C124" s="3" t="s">
        <v>12</v>
      </c>
      <c r="D124" s="3">
        <v>225.02</v>
      </c>
      <c r="E124" s="3"/>
      <c r="F124" s="134"/>
      <c r="G124" s="23" t="s">
        <v>161</v>
      </c>
      <c r="H124" s="3">
        <v>715.8</v>
      </c>
    </row>
    <row r="125" spans="1:8">
      <c r="A125" s="3">
        <v>2060073</v>
      </c>
      <c r="B125" s="3" t="s">
        <v>18</v>
      </c>
      <c r="C125" s="3" t="s">
        <v>19</v>
      </c>
      <c r="D125" s="3">
        <v>414.92</v>
      </c>
      <c r="E125" s="2">
        <v>43078</v>
      </c>
      <c r="F125" s="134"/>
      <c r="G125" s="23" t="s">
        <v>161</v>
      </c>
      <c r="H125" s="3">
        <v>1431.6</v>
      </c>
    </row>
    <row r="126" spans="1:8">
      <c r="A126" s="3">
        <v>4584343</v>
      </c>
      <c r="B126" s="3" t="s">
        <v>20</v>
      </c>
      <c r="C126" s="3" t="s">
        <v>21</v>
      </c>
      <c r="D126" s="3">
        <v>90</v>
      </c>
      <c r="E126" s="2">
        <v>43080</v>
      </c>
      <c r="F126" s="134"/>
      <c r="G126" s="23" t="s">
        <v>161</v>
      </c>
      <c r="H126" s="4">
        <v>763.52</v>
      </c>
    </row>
    <row r="127" spans="1:8">
      <c r="A127" s="4">
        <v>4580567</v>
      </c>
      <c r="B127" s="4" t="s">
        <v>22</v>
      </c>
      <c r="C127" s="4" t="s">
        <v>23</v>
      </c>
      <c r="D127" s="4">
        <v>433.57</v>
      </c>
      <c r="E127" s="3"/>
      <c r="F127" s="134"/>
      <c r="G127" s="23" t="s">
        <v>168</v>
      </c>
      <c r="H127" s="3">
        <v>238.6</v>
      </c>
    </row>
    <row r="128" spans="1:8">
      <c r="A128" s="3">
        <v>4611275</v>
      </c>
      <c r="B128" s="3" t="s">
        <v>24</v>
      </c>
      <c r="C128" s="3" t="s">
        <v>25</v>
      </c>
      <c r="D128" s="4">
        <v>225.02</v>
      </c>
      <c r="E128" s="2">
        <v>43081</v>
      </c>
      <c r="F128" s="134"/>
      <c r="G128" s="23" t="s">
        <v>168</v>
      </c>
      <c r="H128" s="3">
        <v>383.5</v>
      </c>
    </row>
    <row r="129" spans="1:8">
      <c r="A129" s="3">
        <v>4574124</v>
      </c>
      <c r="B129" s="3" t="s">
        <v>26</v>
      </c>
      <c r="C129" s="3" t="s">
        <v>27</v>
      </c>
      <c r="D129" s="3">
        <v>626.70000000000005</v>
      </c>
      <c r="E129" s="2">
        <v>43082</v>
      </c>
      <c r="F129" s="134"/>
      <c r="G129" s="23" t="s">
        <v>168</v>
      </c>
      <c r="H129" s="3">
        <v>477.2</v>
      </c>
    </row>
    <row r="130" spans="1:8">
      <c r="A130" s="3">
        <v>4627167</v>
      </c>
      <c r="B130" s="3" t="s">
        <v>28</v>
      </c>
      <c r="C130" s="3" t="s">
        <v>29</v>
      </c>
      <c r="D130" s="3">
        <v>626.70000000000005</v>
      </c>
      <c r="E130" s="2">
        <v>43083</v>
      </c>
      <c r="F130" s="134"/>
      <c r="G130" s="23" t="s">
        <v>168</v>
      </c>
      <c r="H130" s="3">
        <v>41.38</v>
      </c>
    </row>
    <row r="131" spans="1:8">
      <c r="A131" s="3">
        <v>4605348</v>
      </c>
      <c r="B131" s="3" t="s">
        <v>30</v>
      </c>
      <c r="C131" s="3" t="s">
        <v>31</v>
      </c>
      <c r="D131" s="3">
        <v>433.57</v>
      </c>
      <c r="E131" s="2">
        <v>43084</v>
      </c>
      <c r="F131" s="134"/>
      <c r="G131" s="23" t="s">
        <v>168</v>
      </c>
      <c r="H131" s="3">
        <v>477.2</v>
      </c>
    </row>
    <row r="132" spans="1:8">
      <c r="A132" s="4">
        <v>4610628</v>
      </c>
      <c r="B132" s="4" t="s">
        <v>32</v>
      </c>
      <c r="C132" s="3" t="s">
        <v>31</v>
      </c>
      <c r="D132" s="4">
        <v>433.57</v>
      </c>
      <c r="E132" s="3"/>
      <c r="F132" s="134"/>
    </row>
    <row r="133" spans="1:8">
      <c r="A133" s="3">
        <v>4605364</v>
      </c>
      <c r="B133" s="3" t="s">
        <v>33</v>
      </c>
      <c r="C133" s="3" t="s">
        <v>31</v>
      </c>
      <c r="D133" s="4">
        <v>433.57</v>
      </c>
      <c r="E133" s="3"/>
      <c r="F133" s="134"/>
    </row>
    <row r="134" spans="1:8">
      <c r="A134" s="3">
        <v>4634668</v>
      </c>
      <c r="B134" s="3" t="s">
        <v>34</v>
      </c>
      <c r="C134" s="3" t="s">
        <v>29</v>
      </c>
      <c r="D134" s="3">
        <v>626.70000000000005</v>
      </c>
      <c r="E134" s="2">
        <v>43087</v>
      </c>
      <c r="F134" s="134"/>
      <c r="G134" s="25" t="s">
        <v>177</v>
      </c>
      <c r="H134" s="12">
        <v>7296.56</v>
      </c>
    </row>
    <row r="135" spans="1:8">
      <c r="A135" s="3">
        <v>4779162</v>
      </c>
      <c r="B135" s="3" t="s">
        <v>35</v>
      </c>
      <c r="C135" s="3" t="s">
        <v>29</v>
      </c>
      <c r="D135" s="3">
        <v>626.70000000000005</v>
      </c>
      <c r="E135" s="2">
        <v>43089</v>
      </c>
      <c r="F135" s="134"/>
      <c r="G135" s="25" t="s">
        <v>178</v>
      </c>
      <c r="H135" s="11" t="s">
        <v>179</v>
      </c>
    </row>
    <row r="136" spans="1:8">
      <c r="A136" s="3">
        <v>6175738</v>
      </c>
      <c r="B136" s="3" t="s">
        <v>36</v>
      </c>
      <c r="C136" s="3" t="s">
        <v>37</v>
      </c>
      <c r="D136" s="3">
        <v>498.69</v>
      </c>
      <c r="E136" s="2">
        <v>43090</v>
      </c>
      <c r="F136" s="134"/>
    </row>
    <row r="137" spans="1:8">
      <c r="A137" s="13">
        <v>4858531</v>
      </c>
      <c r="B137" s="13" t="s">
        <v>38</v>
      </c>
      <c r="C137" s="13" t="s">
        <v>16</v>
      </c>
      <c r="D137" s="12" t="s">
        <v>53</v>
      </c>
      <c r="E137" s="13"/>
      <c r="F137" s="134"/>
    </row>
    <row r="138" spans="1:8">
      <c r="A138" s="3">
        <v>4882016</v>
      </c>
      <c r="B138" s="3" t="s">
        <v>39</v>
      </c>
      <c r="C138" s="3" t="s">
        <v>40</v>
      </c>
      <c r="D138" s="3">
        <v>80</v>
      </c>
      <c r="E138" s="3"/>
      <c r="F138" s="134"/>
    </row>
    <row r="139" spans="1:8">
      <c r="A139" s="13">
        <v>3349940</v>
      </c>
      <c r="B139" s="13" t="s">
        <v>41</v>
      </c>
      <c r="C139" s="13" t="s">
        <v>42</v>
      </c>
      <c r="D139" s="12" t="s">
        <v>54</v>
      </c>
      <c r="E139" s="13"/>
      <c r="F139" s="134"/>
    </row>
    <row r="140" spans="1:8">
      <c r="A140" s="3">
        <v>4908717</v>
      </c>
      <c r="B140" s="3" t="s">
        <v>43</v>
      </c>
      <c r="C140" s="3" t="s">
        <v>44</v>
      </c>
      <c r="D140" s="3">
        <v>205.64</v>
      </c>
      <c r="E140" s="2">
        <v>43091</v>
      </c>
      <c r="F140" s="134"/>
    </row>
    <row r="141" spans="1:8">
      <c r="A141" s="3">
        <v>4774587</v>
      </c>
      <c r="B141" s="3" t="s">
        <v>45</v>
      </c>
      <c r="C141" s="3" t="s">
        <v>29</v>
      </c>
      <c r="D141" s="3">
        <v>626.70000000000005</v>
      </c>
      <c r="E141" s="3"/>
      <c r="F141" s="134"/>
    </row>
    <row r="142" spans="1:8">
      <c r="A142" s="5">
        <v>4300013</v>
      </c>
      <c r="B142" s="5" t="s">
        <v>46</v>
      </c>
      <c r="C142" s="5" t="s">
        <v>47</v>
      </c>
      <c r="D142" s="3">
        <v>214.74</v>
      </c>
      <c r="E142" s="3"/>
      <c r="F142" s="134"/>
    </row>
    <row r="143" spans="1:8">
      <c r="A143" s="5">
        <v>4085973</v>
      </c>
      <c r="B143" s="5" t="s">
        <v>48</v>
      </c>
      <c r="C143" s="5" t="s">
        <v>47</v>
      </c>
      <c r="D143" s="3">
        <v>501.06</v>
      </c>
      <c r="E143" s="3"/>
      <c r="F143" s="134"/>
    </row>
    <row r="144" spans="1:8">
      <c r="A144" s="5">
        <v>3730657</v>
      </c>
      <c r="B144" s="5" t="s">
        <v>49</v>
      </c>
      <c r="C144" s="5" t="s">
        <v>47</v>
      </c>
      <c r="D144" s="3">
        <v>572.64</v>
      </c>
      <c r="E144" s="3"/>
      <c r="F144" s="134"/>
    </row>
    <row r="145" spans="1:6">
      <c r="A145" s="5">
        <v>4082109</v>
      </c>
      <c r="B145" s="5" t="s">
        <v>50</v>
      </c>
      <c r="C145" s="5" t="s">
        <v>47</v>
      </c>
      <c r="D145" s="3">
        <v>524.91999999999996</v>
      </c>
      <c r="E145" s="3"/>
      <c r="F145" s="134"/>
    </row>
    <row r="146" spans="1:6" ht="18.75">
      <c r="A146" s="5">
        <v>2559494</v>
      </c>
      <c r="B146" s="5" t="s">
        <v>51</v>
      </c>
      <c r="C146" s="6" t="s">
        <v>52</v>
      </c>
      <c r="D146" s="11">
        <v>1217.92</v>
      </c>
      <c r="E146" s="3"/>
      <c r="F146" s="139">
        <v>0.5</v>
      </c>
    </row>
    <row r="148" spans="1:6" ht="30">
      <c r="C148" s="19" t="s">
        <v>97</v>
      </c>
      <c r="D148" s="13">
        <v>10718.07</v>
      </c>
    </row>
    <row r="149" spans="1:6">
      <c r="C149" s="13" t="s">
        <v>56</v>
      </c>
      <c r="D149" s="13">
        <v>608.96</v>
      </c>
    </row>
    <row r="150" spans="1:6">
      <c r="C150" s="1"/>
      <c r="D150" s="1"/>
    </row>
    <row r="151" spans="1:6" ht="18.75">
      <c r="A151" s="14" t="s">
        <v>1</v>
      </c>
      <c r="B151" s="14" t="s">
        <v>2</v>
      </c>
      <c r="C151" s="14" t="s">
        <v>3</v>
      </c>
      <c r="D151" s="15" t="s">
        <v>4</v>
      </c>
      <c r="E151" s="14" t="s">
        <v>0</v>
      </c>
      <c r="F151" s="140" t="s">
        <v>57</v>
      </c>
    </row>
    <row r="152" spans="1:6">
      <c r="A152" s="3">
        <v>3918692</v>
      </c>
      <c r="B152" s="3" t="s">
        <v>58</v>
      </c>
      <c r="C152" s="3" t="s">
        <v>59</v>
      </c>
      <c r="D152" s="3">
        <v>498.69</v>
      </c>
      <c r="E152" s="2">
        <v>43039</v>
      </c>
      <c r="F152" s="60"/>
    </row>
    <row r="153" spans="1:6">
      <c r="A153" s="3">
        <v>2510876</v>
      </c>
      <c r="B153" s="3" t="s">
        <v>60</v>
      </c>
      <c r="C153" s="3" t="s">
        <v>25</v>
      </c>
      <c r="D153" s="3">
        <v>225.02</v>
      </c>
      <c r="E153" s="2">
        <v>43040</v>
      </c>
      <c r="F153" s="60"/>
    </row>
    <row r="154" spans="1:6">
      <c r="A154" s="3">
        <v>3922382</v>
      </c>
      <c r="B154" s="3" t="s">
        <v>61</v>
      </c>
      <c r="C154" s="3" t="s">
        <v>62</v>
      </c>
      <c r="D154" s="3">
        <v>414.92</v>
      </c>
      <c r="E154" s="2">
        <v>43041</v>
      </c>
      <c r="F154" s="60"/>
    </row>
    <row r="155" spans="1:6">
      <c r="A155" s="4">
        <v>2920038</v>
      </c>
      <c r="B155" s="4" t="s">
        <v>63</v>
      </c>
      <c r="C155" s="4" t="s">
        <v>44</v>
      </c>
      <c r="D155" s="3">
        <v>205.64</v>
      </c>
      <c r="E155" s="197">
        <v>43045</v>
      </c>
      <c r="F155" s="60"/>
    </row>
    <row r="156" spans="1:6">
      <c r="A156" s="3">
        <v>3971276</v>
      </c>
      <c r="B156" s="3" t="s">
        <v>64</v>
      </c>
      <c r="C156" s="3" t="s">
        <v>59</v>
      </c>
      <c r="D156" s="3">
        <v>498.69</v>
      </c>
      <c r="E156" s="197"/>
      <c r="F156" s="60"/>
    </row>
    <row r="157" spans="1:6">
      <c r="A157" s="3">
        <v>3938806</v>
      </c>
      <c r="B157" s="3" t="s">
        <v>65</v>
      </c>
      <c r="C157" s="3" t="s">
        <v>31</v>
      </c>
      <c r="D157" s="3">
        <v>433.57</v>
      </c>
      <c r="E157" s="2">
        <v>43046</v>
      </c>
      <c r="F157" s="60"/>
    </row>
    <row r="158" spans="1:6">
      <c r="A158" s="3">
        <v>3952612</v>
      </c>
      <c r="B158" s="3" t="s">
        <v>66</v>
      </c>
      <c r="C158" s="3" t="s">
        <v>29</v>
      </c>
      <c r="D158" s="3">
        <v>626.70000000000005</v>
      </c>
      <c r="E158" s="3"/>
      <c r="F158" s="60"/>
    </row>
    <row r="159" spans="1:6">
      <c r="A159" s="3">
        <v>2627190</v>
      </c>
      <c r="B159" s="3" t="s">
        <v>67</v>
      </c>
      <c r="C159" s="3" t="s">
        <v>68</v>
      </c>
      <c r="D159" s="3">
        <v>383.5</v>
      </c>
      <c r="E159" s="2">
        <v>43047</v>
      </c>
      <c r="F159" s="60"/>
    </row>
    <row r="160" spans="1:6">
      <c r="A160" s="3">
        <v>3922538</v>
      </c>
      <c r="B160" s="3" t="s">
        <v>69</v>
      </c>
      <c r="C160" s="3" t="s">
        <v>70</v>
      </c>
      <c r="D160" s="3">
        <v>626.70000000000005</v>
      </c>
      <c r="E160" s="2">
        <v>43048</v>
      </c>
      <c r="F160" s="60"/>
    </row>
    <row r="161" spans="1:6">
      <c r="A161" s="3">
        <v>4045348</v>
      </c>
      <c r="B161" s="3" t="s">
        <v>71</v>
      </c>
      <c r="C161" s="3" t="s">
        <v>29</v>
      </c>
      <c r="D161" s="3">
        <v>626.70000000000005</v>
      </c>
      <c r="E161" s="2">
        <v>43049</v>
      </c>
      <c r="F161" s="60"/>
    </row>
    <row r="162" spans="1:6">
      <c r="A162" s="3">
        <v>3976119</v>
      </c>
      <c r="B162" s="3" t="s">
        <v>72</v>
      </c>
      <c r="C162" s="3" t="s">
        <v>21</v>
      </c>
      <c r="D162" s="3">
        <v>90</v>
      </c>
      <c r="E162" s="3"/>
      <c r="F162" s="60"/>
    </row>
    <row r="163" spans="1:6">
      <c r="A163" s="3">
        <v>3117702</v>
      </c>
      <c r="B163" s="3" t="s">
        <v>73</v>
      </c>
      <c r="C163" s="3" t="s">
        <v>44</v>
      </c>
      <c r="D163" s="3">
        <v>205.64</v>
      </c>
      <c r="E163" s="2">
        <v>43052</v>
      </c>
      <c r="F163" s="60"/>
    </row>
    <row r="164" spans="1:6" ht="45">
      <c r="A164" s="3">
        <v>4076533</v>
      </c>
      <c r="B164" s="3" t="s">
        <v>74</v>
      </c>
      <c r="C164" s="3" t="s">
        <v>29</v>
      </c>
      <c r="D164" s="3">
        <v>498.69</v>
      </c>
      <c r="E164" s="3"/>
      <c r="F164" s="19" t="s">
        <v>75</v>
      </c>
    </row>
    <row r="165" spans="1:6">
      <c r="A165" s="5">
        <v>4190813</v>
      </c>
      <c r="B165" s="5" t="s">
        <v>76</v>
      </c>
      <c r="C165" s="5" t="s">
        <v>31</v>
      </c>
      <c r="D165" s="3">
        <v>433.57</v>
      </c>
      <c r="E165" s="18">
        <v>43053</v>
      </c>
      <c r="F165" s="60"/>
    </row>
    <row r="166" spans="1:6">
      <c r="A166" s="5">
        <v>4082109</v>
      </c>
      <c r="B166" s="5" t="s">
        <v>50</v>
      </c>
      <c r="C166" s="5" t="s">
        <v>47</v>
      </c>
      <c r="D166" s="13" t="s">
        <v>77</v>
      </c>
      <c r="E166" s="18">
        <v>43054</v>
      </c>
      <c r="F166" s="60"/>
    </row>
    <row r="167" spans="1:6">
      <c r="A167" s="5">
        <v>4082109</v>
      </c>
      <c r="B167" s="5" t="s">
        <v>50</v>
      </c>
      <c r="C167" s="5" t="s">
        <v>78</v>
      </c>
      <c r="D167" s="3">
        <v>498.69</v>
      </c>
      <c r="E167" s="18">
        <v>43055</v>
      </c>
      <c r="F167" s="60"/>
    </row>
    <row r="168" spans="1:6">
      <c r="A168" s="5">
        <v>3724318</v>
      </c>
      <c r="B168" s="5" t="s">
        <v>79</v>
      </c>
      <c r="C168" s="5" t="s">
        <v>29</v>
      </c>
      <c r="D168" s="3">
        <v>626.70000000000005</v>
      </c>
      <c r="E168" s="18">
        <v>43059</v>
      </c>
      <c r="F168" s="60"/>
    </row>
    <row r="169" spans="1:6">
      <c r="A169" s="5">
        <v>4268987</v>
      </c>
      <c r="B169" s="5" t="s">
        <v>80</v>
      </c>
      <c r="C169" s="5" t="s">
        <v>81</v>
      </c>
      <c r="D169" s="3">
        <v>414.92</v>
      </c>
      <c r="E169" s="18">
        <v>43060</v>
      </c>
      <c r="F169" s="60"/>
    </row>
    <row r="170" spans="1:6">
      <c r="A170" s="3">
        <v>3322106</v>
      </c>
      <c r="B170" s="3" t="s">
        <v>82</v>
      </c>
      <c r="C170" s="3" t="s">
        <v>29</v>
      </c>
      <c r="D170" s="3">
        <v>626.70000000000005</v>
      </c>
      <c r="E170" s="2">
        <v>43061</v>
      </c>
      <c r="F170" s="60"/>
    </row>
    <row r="171" spans="1:6">
      <c r="A171" s="3">
        <v>4126656</v>
      </c>
      <c r="B171" s="3" t="s">
        <v>83</v>
      </c>
      <c r="C171" s="3" t="s">
        <v>29</v>
      </c>
      <c r="D171" s="3">
        <v>626.70000000000005</v>
      </c>
      <c r="E171" s="2">
        <v>43062</v>
      </c>
      <c r="F171" s="60"/>
    </row>
    <row r="172" spans="1:6">
      <c r="A172" s="3">
        <v>4356625</v>
      </c>
      <c r="B172" s="2" t="s">
        <v>84</v>
      </c>
      <c r="C172" s="2" t="s">
        <v>16</v>
      </c>
      <c r="D172" s="3">
        <v>82</v>
      </c>
      <c r="E172" s="3"/>
      <c r="F172" s="60"/>
    </row>
    <row r="173" spans="1:6">
      <c r="A173" s="3">
        <v>4271011</v>
      </c>
      <c r="B173" s="3" t="s">
        <v>85</v>
      </c>
      <c r="C173" s="3" t="s">
        <v>59</v>
      </c>
      <c r="D173" s="3">
        <v>498.69</v>
      </c>
      <c r="E173" s="3"/>
      <c r="F173" s="60"/>
    </row>
    <row r="174" spans="1:6">
      <c r="A174" s="3">
        <v>4216898</v>
      </c>
      <c r="B174" s="3" t="s">
        <v>86</v>
      </c>
      <c r="C174" s="3" t="s">
        <v>25</v>
      </c>
      <c r="D174" s="3">
        <v>225.02</v>
      </c>
      <c r="E174" s="2">
        <v>43063</v>
      </c>
      <c r="F174" s="60"/>
    </row>
    <row r="175" spans="1:6">
      <c r="A175" s="3">
        <v>4379723</v>
      </c>
      <c r="B175" s="3" t="s">
        <v>87</v>
      </c>
      <c r="C175" s="3" t="s">
        <v>16</v>
      </c>
      <c r="D175" s="3">
        <v>82</v>
      </c>
      <c r="E175" s="2">
        <v>43064</v>
      </c>
      <c r="F175" s="60"/>
    </row>
    <row r="176" spans="1:6">
      <c r="A176" s="3">
        <v>4347937</v>
      </c>
      <c r="B176" s="3" t="s">
        <v>88</v>
      </c>
      <c r="C176" s="3" t="s">
        <v>42</v>
      </c>
      <c r="D176" s="3">
        <v>0</v>
      </c>
      <c r="E176" s="3"/>
      <c r="F176" s="60"/>
    </row>
    <row r="177" spans="1:6">
      <c r="A177" s="3">
        <v>4373966</v>
      </c>
      <c r="B177" s="3" t="s">
        <v>89</v>
      </c>
      <c r="C177" s="3" t="s">
        <v>59</v>
      </c>
      <c r="D177" s="3">
        <v>498.69</v>
      </c>
      <c r="E177" s="2">
        <v>43066</v>
      </c>
      <c r="F177" s="60"/>
    </row>
    <row r="178" spans="1:6">
      <c r="A178" s="3">
        <v>4376089</v>
      </c>
      <c r="B178" s="3" t="s">
        <v>90</v>
      </c>
      <c r="C178" s="3" t="s">
        <v>29</v>
      </c>
      <c r="D178" s="3">
        <v>626.70000000000005</v>
      </c>
      <c r="E178" s="3"/>
      <c r="F178" s="60"/>
    </row>
    <row r="179" spans="1:6">
      <c r="A179" s="3">
        <v>4300013</v>
      </c>
      <c r="B179" s="3" t="s">
        <v>46</v>
      </c>
      <c r="C179" s="3" t="s">
        <v>47</v>
      </c>
      <c r="D179" s="13" t="s">
        <v>77</v>
      </c>
      <c r="E179" s="2">
        <v>43067</v>
      </c>
      <c r="F179" s="60"/>
    </row>
    <row r="180" spans="1:6">
      <c r="A180" s="3">
        <v>4085973</v>
      </c>
      <c r="B180" s="3" t="s">
        <v>48</v>
      </c>
      <c r="C180" s="3" t="s">
        <v>47</v>
      </c>
      <c r="D180" s="13" t="s">
        <v>77</v>
      </c>
      <c r="E180" s="3"/>
      <c r="F180" s="60"/>
    </row>
    <row r="181" spans="1:6">
      <c r="A181" s="3">
        <v>3200662</v>
      </c>
      <c r="B181" s="3" t="s">
        <v>91</v>
      </c>
      <c r="C181" s="3" t="s">
        <v>25</v>
      </c>
      <c r="D181" s="3">
        <v>225.02</v>
      </c>
      <c r="E181" s="2">
        <v>43068</v>
      </c>
      <c r="F181" s="60"/>
    </row>
    <row r="182" spans="1:6">
      <c r="A182" s="3">
        <v>3730657</v>
      </c>
      <c r="B182" s="3" t="s">
        <v>49</v>
      </c>
      <c r="C182" s="3" t="s">
        <v>47</v>
      </c>
      <c r="D182" s="13" t="s">
        <v>77</v>
      </c>
      <c r="E182" s="3"/>
      <c r="F182" s="60"/>
    </row>
    <row r="183" spans="1:6">
      <c r="A183" s="3">
        <v>4473454</v>
      </c>
      <c r="B183" s="3" t="s">
        <v>92</v>
      </c>
      <c r="C183" s="3" t="s">
        <v>31</v>
      </c>
      <c r="D183" s="3">
        <v>433.57</v>
      </c>
      <c r="E183" s="3"/>
      <c r="F183" s="60"/>
    </row>
    <row r="184" spans="1:6">
      <c r="A184" s="3">
        <v>4300013</v>
      </c>
      <c r="B184" s="3" t="s">
        <v>93</v>
      </c>
      <c r="C184" s="3" t="s">
        <v>29</v>
      </c>
      <c r="D184" s="3">
        <v>626.70000000000005</v>
      </c>
      <c r="E184" s="2">
        <v>43069</v>
      </c>
      <c r="F184" s="60"/>
    </row>
    <row r="185" spans="1:6">
      <c r="A185" s="16"/>
      <c r="B185" s="16"/>
      <c r="C185" s="16"/>
      <c r="D185" s="16"/>
      <c r="E185" s="16"/>
      <c r="F185" s="141"/>
    </row>
    <row r="186" spans="1:6">
      <c r="A186" s="16"/>
      <c r="C186" s="13" t="s">
        <v>94</v>
      </c>
      <c r="D186" s="13">
        <v>11860.13</v>
      </c>
      <c r="E186" s="16"/>
      <c r="F186" s="141"/>
    </row>
    <row r="187" spans="1:6">
      <c r="A187" s="16"/>
      <c r="C187" s="17">
        <v>0.6</v>
      </c>
      <c r="D187" s="13">
        <v>4711.05</v>
      </c>
      <c r="E187" s="16"/>
      <c r="F187" s="141"/>
    </row>
    <row r="188" spans="1:6">
      <c r="A188" s="16"/>
      <c r="C188" s="17">
        <v>0.4</v>
      </c>
      <c r="D188" s="13">
        <v>7116.07</v>
      </c>
      <c r="E188" s="16"/>
      <c r="F188" s="141"/>
    </row>
    <row r="189" spans="1:6">
      <c r="A189" s="16"/>
      <c r="C189" s="13" t="s">
        <v>95</v>
      </c>
      <c r="D189" s="13" t="s">
        <v>96</v>
      </c>
      <c r="E189" s="16"/>
      <c r="F189" s="141"/>
    </row>
    <row r="192" spans="1:6" ht="18.75">
      <c r="A192" s="14" t="s">
        <v>1</v>
      </c>
      <c r="B192" s="14" t="s">
        <v>2</v>
      </c>
      <c r="C192" s="14" t="s">
        <v>3</v>
      </c>
      <c r="D192" s="15" t="s">
        <v>4</v>
      </c>
      <c r="E192" s="14" t="s">
        <v>0</v>
      </c>
      <c r="F192" s="142" t="s">
        <v>55</v>
      </c>
    </row>
    <row r="193" spans="1:6">
      <c r="A193" s="3">
        <v>2625909</v>
      </c>
      <c r="B193" s="3" t="s">
        <v>98</v>
      </c>
      <c r="C193" s="3" t="s">
        <v>99</v>
      </c>
      <c r="D193" s="3">
        <v>881.69</v>
      </c>
      <c r="E193" s="2">
        <v>42998</v>
      </c>
      <c r="F193" s="60"/>
    </row>
    <row r="194" spans="1:6">
      <c r="A194" s="3">
        <v>1181522</v>
      </c>
      <c r="B194" s="3" t="s">
        <v>100</v>
      </c>
      <c r="C194" s="3" t="s">
        <v>101</v>
      </c>
      <c r="D194" s="3">
        <v>187.32</v>
      </c>
      <c r="E194" s="3"/>
      <c r="F194" s="60"/>
    </row>
    <row r="195" spans="1:6">
      <c r="A195" s="3">
        <v>2684019</v>
      </c>
      <c r="B195" s="3" t="s">
        <v>102</v>
      </c>
      <c r="C195" s="3" t="s">
        <v>81</v>
      </c>
      <c r="D195" s="3">
        <v>414.92</v>
      </c>
      <c r="E195" s="2">
        <v>43000</v>
      </c>
      <c r="F195" s="60"/>
    </row>
    <row r="196" spans="1:6">
      <c r="A196" s="3">
        <v>2606016</v>
      </c>
      <c r="B196" s="3" t="s">
        <v>103</v>
      </c>
      <c r="C196" s="3" t="s">
        <v>104</v>
      </c>
      <c r="D196" s="3">
        <v>256.69</v>
      </c>
      <c r="E196" s="2"/>
      <c r="F196" s="60"/>
    </row>
    <row r="197" spans="1:6">
      <c r="A197" s="3">
        <v>2713634</v>
      </c>
      <c r="B197" s="3" t="s">
        <v>105</v>
      </c>
      <c r="C197" s="3" t="s">
        <v>106</v>
      </c>
      <c r="D197" s="3">
        <v>626.70000000000005</v>
      </c>
      <c r="E197" s="2"/>
      <c r="F197" s="60"/>
    </row>
    <row r="198" spans="1:6">
      <c r="A198" s="3">
        <v>2733569</v>
      </c>
      <c r="B198" s="3" t="s">
        <v>107</v>
      </c>
      <c r="C198" s="3" t="s">
        <v>106</v>
      </c>
      <c r="D198" s="3">
        <v>626.70000000000005</v>
      </c>
      <c r="E198" s="2">
        <v>43001</v>
      </c>
      <c r="F198" s="60"/>
    </row>
    <row r="199" spans="1:6">
      <c r="A199" s="3">
        <v>2724794</v>
      </c>
      <c r="B199" s="3" t="s">
        <v>108</v>
      </c>
      <c r="C199" s="3" t="s">
        <v>106</v>
      </c>
      <c r="D199" s="3">
        <v>626.70000000000005</v>
      </c>
      <c r="E199" s="3"/>
      <c r="F199" s="60"/>
    </row>
    <row r="200" spans="1:6">
      <c r="A200" s="3">
        <v>2743148</v>
      </c>
      <c r="B200" s="3" t="s">
        <v>109</v>
      </c>
      <c r="C200" s="3" t="s">
        <v>110</v>
      </c>
      <c r="D200" s="3">
        <v>41.38</v>
      </c>
      <c r="E200" s="3"/>
      <c r="F200" s="60"/>
    </row>
    <row r="201" spans="1:6">
      <c r="A201" s="3">
        <v>2311875</v>
      </c>
      <c r="B201" s="3" t="s">
        <v>111</v>
      </c>
      <c r="C201" s="3" t="s">
        <v>44</v>
      </c>
      <c r="D201" s="3">
        <v>205.64</v>
      </c>
      <c r="E201" s="2">
        <v>43004</v>
      </c>
      <c r="F201" s="60"/>
    </row>
    <row r="202" spans="1:6">
      <c r="A202" s="3">
        <v>2777205</v>
      </c>
      <c r="B202" s="3" t="s">
        <v>112</v>
      </c>
      <c r="C202" s="3" t="s">
        <v>81</v>
      </c>
      <c r="D202" s="3">
        <v>414.92</v>
      </c>
      <c r="E202" s="3"/>
      <c r="F202" s="60"/>
    </row>
    <row r="203" spans="1:6">
      <c r="A203" s="4">
        <v>1756387</v>
      </c>
      <c r="B203" s="4" t="s">
        <v>113</v>
      </c>
      <c r="C203" s="4" t="s">
        <v>44</v>
      </c>
      <c r="D203" s="4">
        <v>205.64</v>
      </c>
      <c r="E203" s="4"/>
      <c r="F203" s="143"/>
    </row>
    <row r="204" spans="1:6">
      <c r="A204" s="3">
        <v>1181522</v>
      </c>
      <c r="B204" s="3" t="s">
        <v>100</v>
      </c>
      <c r="C204" s="3" t="s">
        <v>114</v>
      </c>
      <c r="D204" s="3">
        <v>205.64</v>
      </c>
      <c r="E204" s="2">
        <v>43005</v>
      </c>
      <c r="F204" s="60"/>
    </row>
    <row r="205" spans="1:6" ht="90">
      <c r="A205" s="13">
        <v>2851137</v>
      </c>
      <c r="B205" s="13" t="s">
        <v>115</v>
      </c>
      <c r="C205" s="13" t="s">
        <v>99</v>
      </c>
      <c r="D205" s="13">
        <v>498.69</v>
      </c>
      <c r="E205" s="20">
        <v>43011</v>
      </c>
      <c r="F205" s="19" t="s">
        <v>116</v>
      </c>
    </row>
    <row r="206" spans="1:6">
      <c r="A206" s="4">
        <v>2851114</v>
      </c>
      <c r="B206" s="4" t="s">
        <v>117</v>
      </c>
      <c r="C206" s="4" t="s">
        <v>106</v>
      </c>
      <c r="D206" s="4">
        <v>626.70000000000005</v>
      </c>
      <c r="E206" s="4"/>
      <c r="F206" s="143"/>
    </row>
    <row r="207" spans="1:6">
      <c r="A207" s="3">
        <v>2559494</v>
      </c>
      <c r="B207" s="3" t="s">
        <v>51</v>
      </c>
      <c r="C207" s="3" t="s">
        <v>118</v>
      </c>
      <c r="D207" s="3">
        <v>194.94</v>
      </c>
      <c r="E207" s="3"/>
      <c r="F207" s="60"/>
    </row>
    <row r="208" spans="1:6">
      <c r="A208" s="3">
        <v>2838310</v>
      </c>
      <c r="B208" s="3" t="s">
        <v>119</v>
      </c>
      <c r="C208" s="3" t="s">
        <v>31</v>
      </c>
      <c r="D208" s="3">
        <v>433.57</v>
      </c>
      <c r="E208" s="2">
        <v>43012</v>
      </c>
      <c r="F208" s="60"/>
    </row>
    <row r="209" spans="1:6">
      <c r="A209" s="3">
        <v>2923400</v>
      </c>
      <c r="B209" s="3" t="s">
        <v>120</v>
      </c>
      <c r="C209" s="3" t="s">
        <v>59</v>
      </c>
      <c r="D209" s="3">
        <v>498.69</v>
      </c>
      <c r="E209" s="2">
        <v>43013</v>
      </c>
      <c r="F209" s="60"/>
    </row>
    <row r="210" spans="1:6">
      <c r="A210" s="3">
        <v>2858351</v>
      </c>
      <c r="B210" s="3" t="s">
        <v>121</v>
      </c>
      <c r="C210" s="3" t="s">
        <v>106</v>
      </c>
      <c r="D210" s="4">
        <v>626.70000000000005</v>
      </c>
      <c r="E210" s="3"/>
      <c r="F210" s="60"/>
    </row>
    <row r="211" spans="1:6">
      <c r="A211" s="3">
        <v>2948076</v>
      </c>
      <c r="B211" s="3" t="s">
        <v>122</v>
      </c>
      <c r="C211" s="3" t="s">
        <v>81</v>
      </c>
      <c r="D211" s="3">
        <v>414.92</v>
      </c>
      <c r="E211" s="3"/>
      <c r="F211" s="60"/>
    </row>
    <row r="212" spans="1:6">
      <c r="A212" s="3">
        <v>2963429</v>
      </c>
      <c r="B212" s="3" t="s">
        <v>123</v>
      </c>
      <c r="C212" s="3" t="s">
        <v>106</v>
      </c>
      <c r="D212" s="3">
        <v>626.70000000000005</v>
      </c>
      <c r="E212" s="3"/>
      <c r="F212" s="60"/>
    </row>
    <row r="213" spans="1:6">
      <c r="A213" s="3">
        <v>3103615</v>
      </c>
      <c r="B213" s="3" t="s">
        <v>124</v>
      </c>
      <c r="C213" s="3" t="s">
        <v>106</v>
      </c>
      <c r="D213" s="3">
        <v>626.70000000000005</v>
      </c>
      <c r="E213" s="2">
        <v>43014</v>
      </c>
      <c r="F213" s="60"/>
    </row>
    <row r="214" spans="1:6">
      <c r="A214" s="3">
        <v>3100537</v>
      </c>
      <c r="B214" s="3" t="s">
        <v>125</v>
      </c>
      <c r="C214" s="3" t="s">
        <v>126</v>
      </c>
      <c r="D214" s="3">
        <v>626.70000000000005</v>
      </c>
      <c r="E214" s="2">
        <v>43017</v>
      </c>
      <c r="F214" s="60"/>
    </row>
    <row r="215" spans="1:6">
      <c r="A215" s="3">
        <v>3296309</v>
      </c>
      <c r="B215" s="3" t="s">
        <v>127</v>
      </c>
      <c r="C215" s="3" t="s">
        <v>31</v>
      </c>
      <c r="D215" s="3">
        <v>433.57</v>
      </c>
      <c r="E215" s="2">
        <v>43018</v>
      </c>
      <c r="F215" s="60"/>
    </row>
    <row r="216" spans="1:6">
      <c r="A216" s="4">
        <v>2605219</v>
      </c>
      <c r="B216" s="4" t="s">
        <v>128</v>
      </c>
      <c r="C216" s="4" t="s">
        <v>129</v>
      </c>
      <c r="D216" s="3">
        <v>383.9</v>
      </c>
      <c r="E216" s="21"/>
      <c r="F216" s="60"/>
    </row>
    <row r="217" spans="1:6">
      <c r="A217" s="3">
        <v>3218726</v>
      </c>
      <c r="B217" s="3" t="s">
        <v>130</v>
      </c>
      <c r="C217" s="3" t="s">
        <v>21</v>
      </c>
      <c r="D217" s="3">
        <v>90</v>
      </c>
      <c r="E217" s="2"/>
      <c r="F217" s="60"/>
    </row>
    <row r="218" spans="1:6">
      <c r="A218" s="3">
        <v>2858633</v>
      </c>
      <c r="B218" s="3" t="s">
        <v>131</v>
      </c>
      <c r="C218" s="3" t="s">
        <v>132</v>
      </c>
      <c r="D218" s="3">
        <v>626.70000000000005</v>
      </c>
      <c r="E218" s="2">
        <v>43019</v>
      </c>
      <c r="F218" s="60"/>
    </row>
    <row r="219" spans="1:6">
      <c r="A219" s="4">
        <v>2847020</v>
      </c>
      <c r="B219" s="4" t="s">
        <v>133</v>
      </c>
      <c r="C219" s="4" t="s">
        <v>134</v>
      </c>
      <c r="D219" s="4">
        <v>954.4</v>
      </c>
      <c r="E219" s="21">
        <v>43020</v>
      </c>
      <c r="F219" s="143"/>
    </row>
    <row r="220" spans="1:6">
      <c r="A220" s="3">
        <v>2847020</v>
      </c>
      <c r="B220" s="3" t="s">
        <v>135</v>
      </c>
      <c r="C220" s="3" t="s">
        <v>136</v>
      </c>
      <c r="D220" s="3">
        <v>881.69</v>
      </c>
      <c r="E220" s="2">
        <v>43024</v>
      </c>
      <c r="F220" s="60"/>
    </row>
    <row r="221" spans="1:6">
      <c r="A221" s="3">
        <v>3437305</v>
      </c>
      <c r="B221" s="3" t="s">
        <v>137</v>
      </c>
      <c r="C221" s="3" t="s">
        <v>29</v>
      </c>
      <c r="D221" s="3">
        <v>626.70000000000005</v>
      </c>
      <c r="E221" s="2">
        <v>43027</v>
      </c>
      <c r="F221" s="60"/>
    </row>
    <row r="222" spans="1:6">
      <c r="A222" s="23" t="s">
        <v>138</v>
      </c>
      <c r="B222" s="23" t="s">
        <v>139</v>
      </c>
      <c r="C222" s="23" t="s">
        <v>140</v>
      </c>
      <c r="D222" s="23">
        <v>41.38</v>
      </c>
      <c r="E222" s="22"/>
      <c r="F222" s="137"/>
    </row>
    <row r="223" spans="1:6">
      <c r="A223" s="3">
        <v>3171348</v>
      </c>
      <c r="B223" s="3" t="s">
        <v>141</v>
      </c>
      <c r="C223" s="3" t="s">
        <v>29</v>
      </c>
      <c r="D223" s="3">
        <v>626.70000000000005</v>
      </c>
      <c r="E223" s="3"/>
      <c r="F223" s="60"/>
    </row>
    <row r="224" spans="1:6">
      <c r="A224" s="4">
        <v>3245690</v>
      </c>
      <c r="B224" s="4" t="s">
        <v>142</v>
      </c>
      <c r="C224" s="4" t="s">
        <v>29</v>
      </c>
      <c r="D224" s="4">
        <v>626.70000000000005</v>
      </c>
      <c r="E224" s="21">
        <v>43028</v>
      </c>
      <c r="F224" s="143"/>
    </row>
    <row r="225" spans="1:6">
      <c r="A225" s="3">
        <v>3387472</v>
      </c>
      <c r="B225" s="3" t="s">
        <v>143</v>
      </c>
      <c r="C225" s="3" t="s">
        <v>16</v>
      </c>
      <c r="D225" s="3">
        <v>80</v>
      </c>
      <c r="E225" s="3"/>
      <c r="F225" s="60"/>
    </row>
    <row r="226" spans="1:6">
      <c r="A226" s="3">
        <v>3286815</v>
      </c>
      <c r="B226" s="3" t="s">
        <v>144</v>
      </c>
      <c r="C226" s="3" t="s">
        <v>99</v>
      </c>
      <c r="D226" s="3">
        <v>881.69</v>
      </c>
      <c r="E226" s="2">
        <v>43032</v>
      </c>
      <c r="F226" s="60"/>
    </row>
    <row r="227" spans="1:6">
      <c r="A227" s="3">
        <v>3301409</v>
      </c>
      <c r="B227" s="3" t="s">
        <v>145</v>
      </c>
      <c r="C227" s="3" t="s">
        <v>146</v>
      </c>
      <c r="D227" s="3">
        <v>625.48</v>
      </c>
      <c r="E227" s="3"/>
      <c r="F227" s="60"/>
    </row>
    <row r="228" spans="1:6">
      <c r="A228" s="3">
        <v>3519793</v>
      </c>
      <c r="B228" s="3" t="s">
        <v>147</v>
      </c>
      <c r="C228" s="3" t="s">
        <v>148</v>
      </c>
      <c r="D228" s="3">
        <v>433.57</v>
      </c>
      <c r="E228" s="2">
        <v>43033</v>
      </c>
      <c r="F228" s="60"/>
    </row>
    <row r="229" spans="1:6">
      <c r="A229" s="4">
        <v>3110650</v>
      </c>
      <c r="B229" s="4" t="s">
        <v>149</v>
      </c>
      <c r="C229" s="4" t="s">
        <v>31</v>
      </c>
      <c r="D229" s="4">
        <v>433.57</v>
      </c>
      <c r="E229" s="21">
        <v>43034</v>
      </c>
      <c r="F229" s="143"/>
    </row>
    <row r="230" spans="1:6">
      <c r="A230" s="4">
        <v>3428644</v>
      </c>
      <c r="B230" s="4" t="s">
        <v>150</v>
      </c>
      <c r="C230" s="4" t="s">
        <v>44</v>
      </c>
      <c r="D230" s="4">
        <v>205.64</v>
      </c>
      <c r="E230" s="4"/>
      <c r="F230" s="143"/>
    </row>
    <row r="231" spans="1:6">
      <c r="A231" s="3">
        <v>3546832</v>
      </c>
      <c r="B231" s="3" t="s">
        <v>151</v>
      </c>
      <c r="C231" s="3" t="s">
        <v>59</v>
      </c>
      <c r="D231" s="3">
        <v>498.69</v>
      </c>
      <c r="E231" s="2">
        <v>43035</v>
      </c>
      <c r="F231" s="60"/>
    </row>
    <row r="232" spans="1:6">
      <c r="A232" s="3">
        <v>3613122</v>
      </c>
      <c r="B232" s="3" t="s">
        <v>152</v>
      </c>
      <c r="C232" s="3" t="s">
        <v>29</v>
      </c>
      <c r="D232" s="3">
        <v>626.70000000000005</v>
      </c>
      <c r="E232" s="3"/>
      <c r="F232" s="60"/>
    </row>
    <row r="233" spans="1:6">
      <c r="A233" s="3">
        <v>3525802</v>
      </c>
      <c r="B233" s="3" t="s">
        <v>153</v>
      </c>
      <c r="C233" s="3" t="s">
        <v>21</v>
      </c>
      <c r="D233" s="3">
        <v>90</v>
      </c>
      <c r="E233" s="3"/>
      <c r="F233" s="60"/>
    </row>
    <row r="234" spans="1:6">
      <c r="A234" s="3">
        <v>2922772</v>
      </c>
      <c r="B234" s="3" t="s">
        <v>154</v>
      </c>
      <c r="C234" s="3" t="s">
        <v>155</v>
      </c>
      <c r="D234" s="3">
        <v>1387.97</v>
      </c>
      <c r="E234" s="2">
        <v>43038</v>
      </c>
      <c r="F234" s="60"/>
    </row>
    <row r="236" spans="1:6" ht="18.75">
      <c r="A236" s="14" t="s">
        <v>1</v>
      </c>
      <c r="B236" s="14" t="s">
        <v>2</v>
      </c>
      <c r="C236" s="14" t="s">
        <v>3</v>
      </c>
      <c r="D236" s="14" t="s">
        <v>0</v>
      </c>
      <c r="E236" s="140" t="s">
        <v>4</v>
      </c>
      <c r="F236"/>
    </row>
    <row r="237" spans="1:6">
      <c r="A237" s="3">
        <v>9465414</v>
      </c>
      <c r="B237" s="3" t="s">
        <v>158</v>
      </c>
      <c r="C237" s="3" t="s">
        <v>47</v>
      </c>
      <c r="D237" s="2">
        <v>42905</v>
      </c>
      <c r="E237" s="144" t="s">
        <v>160</v>
      </c>
      <c r="F237"/>
    </row>
    <row r="238" spans="1:6">
      <c r="A238" s="23">
        <v>367358</v>
      </c>
      <c r="B238" s="23" t="s">
        <v>162</v>
      </c>
      <c r="C238" s="23" t="s">
        <v>47</v>
      </c>
      <c r="D238" s="2">
        <v>42879</v>
      </c>
      <c r="E238" s="144" t="s">
        <v>160</v>
      </c>
      <c r="F238"/>
    </row>
    <row r="239" spans="1:6">
      <c r="A239" s="23">
        <v>461787</v>
      </c>
      <c r="B239" s="23" t="s">
        <v>163</v>
      </c>
      <c r="C239" s="23" t="s">
        <v>47</v>
      </c>
      <c r="D239" s="2">
        <v>41784</v>
      </c>
      <c r="E239" s="144" t="s">
        <v>160</v>
      </c>
      <c r="F239"/>
    </row>
    <row r="240" spans="1:6">
      <c r="A240" s="3">
        <v>8272225</v>
      </c>
      <c r="B240" s="3" t="s">
        <v>164</v>
      </c>
      <c r="C240" s="3" t="s">
        <v>47</v>
      </c>
      <c r="D240" s="2">
        <v>42820</v>
      </c>
      <c r="E240" s="144" t="s">
        <v>160</v>
      </c>
      <c r="F240"/>
    </row>
    <row r="241" spans="1:6">
      <c r="A241" s="4">
        <v>6943761</v>
      </c>
      <c r="B241" s="4" t="s">
        <v>165</v>
      </c>
      <c r="C241" s="4" t="s">
        <v>47</v>
      </c>
      <c r="D241" s="21">
        <v>42789</v>
      </c>
      <c r="E241" s="144" t="s">
        <v>160</v>
      </c>
      <c r="F241"/>
    </row>
    <row r="242" spans="1:6">
      <c r="A242" s="3">
        <v>1061536</v>
      </c>
      <c r="B242" s="3" t="s">
        <v>167</v>
      </c>
      <c r="C242" s="3" t="s">
        <v>134</v>
      </c>
      <c r="D242" s="3" t="s">
        <v>166</v>
      </c>
      <c r="E242" s="144" t="s">
        <v>160</v>
      </c>
      <c r="F242"/>
    </row>
    <row r="243" spans="1:6">
      <c r="A243" s="3">
        <v>891825</v>
      </c>
      <c r="B243" s="3" t="s">
        <v>169</v>
      </c>
      <c r="C243" s="3" t="s">
        <v>1540</v>
      </c>
      <c r="D243" s="2">
        <v>42742</v>
      </c>
      <c r="E243" s="144" t="s">
        <v>160</v>
      </c>
      <c r="F243"/>
    </row>
    <row r="244" spans="1:6">
      <c r="A244" s="3">
        <v>1527843</v>
      </c>
      <c r="B244" s="3" t="s">
        <v>173</v>
      </c>
      <c r="C244" s="3" t="s">
        <v>134</v>
      </c>
      <c r="D244" s="3" t="s">
        <v>172</v>
      </c>
      <c r="E244" s="144" t="s">
        <v>160</v>
      </c>
      <c r="F244"/>
    </row>
    <row r="245" spans="1:6">
      <c r="A245" s="3">
        <v>1435988</v>
      </c>
      <c r="B245" s="3" t="s">
        <v>174</v>
      </c>
      <c r="C245" s="3" t="s">
        <v>175</v>
      </c>
      <c r="D245" s="2">
        <v>42742</v>
      </c>
      <c r="E245" s="144" t="s">
        <v>160</v>
      </c>
      <c r="F245"/>
    </row>
    <row r="246" spans="1:6">
      <c r="A246" s="3">
        <v>1096361</v>
      </c>
      <c r="B246" s="3" t="s">
        <v>176</v>
      </c>
      <c r="C246" s="3" t="s">
        <v>1541</v>
      </c>
      <c r="D246" s="2">
        <v>42801</v>
      </c>
      <c r="E246" s="144" t="s">
        <v>160</v>
      </c>
      <c r="F246"/>
    </row>
    <row r="252" spans="1:6">
      <c r="A252" s="13" t="s">
        <v>180</v>
      </c>
      <c r="B252" s="13" t="s">
        <v>2</v>
      </c>
      <c r="C252" s="13" t="s">
        <v>181</v>
      </c>
      <c r="D252" s="13" t="s">
        <v>0</v>
      </c>
      <c r="E252" s="19" t="s">
        <v>183</v>
      </c>
      <c r="F252"/>
    </row>
    <row r="253" spans="1:6">
      <c r="A253" s="3">
        <v>2554570</v>
      </c>
      <c r="B253" s="3" t="s">
        <v>185</v>
      </c>
      <c r="C253" s="3" t="s">
        <v>1542</v>
      </c>
      <c r="D253" s="2">
        <v>42996</v>
      </c>
      <c r="E253" s="60">
        <v>187.32</v>
      </c>
      <c r="F253"/>
    </row>
    <row r="254" spans="1:6">
      <c r="A254" s="3">
        <v>2662396</v>
      </c>
      <c r="B254" s="3" t="s">
        <v>186</v>
      </c>
      <c r="C254" s="3" t="s">
        <v>187</v>
      </c>
      <c r="D254" s="3" t="s">
        <v>184</v>
      </c>
      <c r="E254" s="60">
        <v>41.38</v>
      </c>
      <c r="F254"/>
    </row>
    <row r="255" spans="1:6">
      <c r="A255" s="3">
        <v>2606016</v>
      </c>
      <c r="B255" s="3" t="s">
        <v>103</v>
      </c>
      <c r="C255" s="3" t="s">
        <v>1543</v>
      </c>
      <c r="D255" s="3" t="s">
        <v>184</v>
      </c>
      <c r="E255" s="60">
        <v>625</v>
      </c>
      <c r="F255"/>
    </row>
    <row r="256" spans="1:6">
      <c r="A256" s="3">
        <v>2579540</v>
      </c>
      <c r="B256" s="3" t="s">
        <v>189</v>
      </c>
      <c r="C256" s="3" t="s">
        <v>44</v>
      </c>
      <c r="D256" s="3" t="s">
        <v>188</v>
      </c>
      <c r="E256" s="60">
        <v>205.64</v>
      </c>
      <c r="F256"/>
    </row>
  </sheetData>
  <autoFilter ref="A1:A256"/>
  <mergeCells count="1">
    <mergeCell ref="E155:E156"/>
  </mergeCells>
  <conditionalFormatting sqref="A46:A86">
    <cfRule type="duplicateValues" dxfId="2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45" workbookViewId="0">
      <selection activeCell="I166" sqref="I166"/>
    </sheetView>
  </sheetViews>
  <sheetFormatPr defaultRowHeight="15"/>
  <cols>
    <col min="1" max="1" width="11.42578125" bestFit="1" customWidth="1"/>
    <col min="2" max="2" width="19.5703125" customWidth="1"/>
    <col min="3" max="3" width="15.5703125" hidden="1" customWidth="1"/>
    <col min="4" max="4" width="16.7109375" hidden="1" customWidth="1"/>
    <col min="5" max="5" width="16.7109375" customWidth="1"/>
    <col min="6" max="6" width="21.42578125" customWidth="1"/>
    <col min="7" max="7" width="11.85546875" customWidth="1"/>
    <col min="8" max="8" width="22.85546875" style="57" customWidth="1"/>
  </cols>
  <sheetData>
    <row r="1" spans="1:11">
      <c r="A1" s="47" t="s">
        <v>180</v>
      </c>
      <c r="B1" s="47" t="s">
        <v>2</v>
      </c>
      <c r="C1" s="47" t="s">
        <v>326</v>
      </c>
      <c r="D1" s="47" t="s">
        <v>327</v>
      </c>
      <c r="E1" s="47" t="s">
        <v>971</v>
      </c>
      <c r="F1" s="47" t="s">
        <v>183</v>
      </c>
      <c r="G1" s="47" t="s">
        <v>0</v>
      </c>
      <c r="H1" s="46" t="s">
        <v>57</v>
      </c>
    </row>
    <row r="2" spans="1:11">
      <c r="A2" s="65">
        <v>5622979</v>
      </c>
      <c r="B2" s="65" t="s">
        <v>328</v>
      </c>
      <c r="C2" s="65" t="s">
        <v>329</v>
      </c>
      <c r="D2" s="65" t="s">
        <v>330</v>
      </c>
      <c r="E2" s="65" t="str">
        <f>CONCATENATE(D2,C2)</f>
        <v>concrete cutb@c</v>
      </c>
      <c r="F2" s="65">
        <v>881.69</v>
      </c>
      <c r="G2" s="65" t="s">
        <v>331</v>
      </c>
      <c r="H2" s="125"/>
    </row>
    <row r="3" spans="1:11">
      <c r="A3" s="65">
        <v>5741629</v>
      </c>
      <c r="B3" s="65" t="s">
        <v>332</v>
      </c>
      <c r="C3" s="65" t="s">
        <v>329</v>
      </c>
      <c r="D3" s="65" t="s">
        <v>171</v>
      </c>
      <c r="E3" s="65" t="str">
        <f>CONCATENATE(D3,C3)</f>
        <v>grass trenchb@c</v>
      </c>
      <c r="F3" s="65">
        <v>626.70000000000005</v>
      </c>
      <c r="G3" s="65" t="s">
        <v>333</v>
      </c>
      <c r="H3" s="126"/>
    </row>
    <row r="4" spans="1:11">
      <c r="A4" s="65">
        <v>5912786</v>
      </c>
      <c r="B4" s="65" t="s">
        <v>334</v>
      </c>
      <c r="C4" s="65" t="s">
        <v>329</v>
      </c>
      <c r="D4" s="65" t="s">
        <v>171</v>
      </c>
      <c r="E4" s="65" t="str">
        <f>CONCATENATE(D4,C4)</f>
        <v>grass trenchb@c</v>
      </c>
      <c r="F4" s="65">
        <v>626.70000000000005</v>
      </c>
      <c r="G4" s="65" t="s">
        <v>333</v>
      </c>
      <c r="H4" s="125"/>
    </row>
    <row r="5" spans="1:11">
      <c r="A5" s="65">
        <v>5765439</v>
      </c>
      <c r="B5" s="65" t="s">
        <v>335</v>
      </c>
      <c r="C5" s="65" t="s">
        <v>44</v>
      </c>
      <c r="D5" s="65" t="s">
        <v>12</v>
      </c>
      <c r="E5" s="65" t="str">
        <f>CONCATENATE(D5,C5)</f>
        <v>s9connect</v>
      </c>
      <c r="F5" s="65">
        <v>225.02</v>
      </c>
      <c r="G5" s="65" t="s">
        <v>336</v>
      </c>
      <c r="H5" s="126"/>
    </row>
    <row r="6" spans="1:11">
      <c r="A6" s="65">
        <v>5996478</v>
      </c>
      <c r="B6" s="65" t="s">
        <v>337</v>
      </c>
      <c r="C6" s="65" t="s">
        <v>329</v>
      </c>
      <c r="D6" s="65" t="s">
        <v>330</v>
      </c>
      <c r="E6" s="65" t="str">
        <f>CONCATENATE(D6,C6)</f>
        <v>concrete cutb@c</v>
      </c>
      <c r="F6" s="65">
        <v>881.69</v>
      </c>
      <c r="G6" s="65" t="s">
        <v>338</v>
      </c>
      <c r="H6" s="125"/>
    </row>
    <row r="7" spans="1:11">
      <c r="A7" s="65">
        <v>6076164</v>
      </c>
      <c r="B7" s="65" t="s">
        <v>339</v>
      </c>
      <c r="C7" s="65" t="s">
        <v>329</v>
      </c>
      <c r="D7" s="65" t="s">
        <v>340</v>
      </c>
      <c r="E7" s="65" t="str">
        <f>CONCATENATE(D7,C7)</f>
        <v>surface mountb@c</v>
      </c>
      <c r="F7" s="65">
        <v>433.57</v>
      </c>
      <c r="G7" s="65" t="s">
        <v>341</v>
      </c>
      <c r="H7" s="126" t="s">
        <v>342</v>
      </c>
      <c r="I7" s="67" t="s">
        <v>216</v>
      </c>
      <c r="J7" s="47">
        <f>SUM(F2:F23)</f>
        <v>10433.65</v>
      </c>
      <c r="K7" s="42" t="s">
        <v>323</v>
      </c>
    </row>
    <row r="8" spans="1:11">
      <c r="A8" s="65">
        <v>5972696</v>
      </c>
      <c r="B8" s="65" t="s">
        <v>343</v>
      </c>
      <c r="C8" s="65" t="s">
        <v>329</v>
      </c>
      <c r="D8" s="65" t="s">
        <v>344</v>
      </c>
      <c r="E8" s="65" t="str">
        <f>CONCATENATE(D8,C8)</f>
        <v>haulingb@c</v>
      </c>
      <c r="F8" s="65">
        <v>433.57</v>
      </c>
      <c r="G8" s="65" t="s">
        <v>345</v>
      </c>
      <c r="H8" s="125"/>
      <c r="I8" s="68" t="s">
        <v>369</v>
      </c>
      <c r="J8" s="50">
        <f>J7*0.2</f>
        <v>2086.73</v>
      </c>
      <c r="K8" s="42">
        <f>J8/18.75</f>
        <v>111.29226666666666</v>
      </c>
    </row>
    <row r="9" spans="1:11">
      <c r="A9" s="65">
        <v>6170884</v>
      </c>
      <c r="B9" s="65" t="s">
        <v>346</v>
      </c>
      <c r="C9" s="65" t="s">
        <v>329</v>
      </c>
      <c r="D9" s="65" t="s">
        <v>171</v>
      </c>
      <c r="E9" s="65" t="str">
        <f>CONCATENATE(D9,C9)</f>
        <v>grass trenchb@c</v>
      </c>
      <c r="F9" s="65">
        <v>626.70000000000005</v>
      </c>
      <c r="G9" s="66">
        <v>43103</v>
      </c>
      <c r="H9" s="126"/>
      <c r="I9" s="68" t="s">
        <v>370</v>
      </c>
      <c r="J9" s="50">
        <f>J7*0.2</f>
        <v>2086.73</v>
      </c>
      <c r="K9" s="42">
        <f>J9/18.75</f>
        <v>111.29226666666666</v>
      </c>
    </row>
    <row r="10" spans="1:11">
      <c r="A10" s="65">
        <v>6187096</v>
      </c>
      <c r="B10" s="65" t="s">
        <v>347</v>
      </c>
      <c r="C10" s="65" t="s">
        <v>329</v>
      </c>
      <c r="D10" s="65" t="s">
        <v>344</v>
      </c>
      <c r="E10" s="65" t="str">
        <f>CONCATENATE(D10,C10)</f>
        <v>haulingb@c</v>
      </c>
      <c r="F10" s="65">
        <v>433.57</v>
      </c>
      <c r="G10" s="66">
        <v>43134</v>
      </c>
      <c r="H10" s="125"/>
    </row>
    <row r="11" spans="1:11">
      <c r="A11" s="65">
        <v>5777125</v>
      </c>
      <c r="B11" s="65" t="s">
        <v>348</v>
      </c>
      <c r="C11" s="65" t="s">
        <v>329</v>
      </c>
      <c r="D11" s="65" t="s">
        <v>330</v>
      </c>
      <c r="E11" s="65" t="str">
        <f>CONCATENATE(D11,C11)</f>
        <v>concrete cutb@c</v>
      </c>
      <c r="F11" s="65">
        <v>881.69</v>
      </c>
      <c r="G11" s="66">
        <v>43162</v>
      </c>
      <c r="H11" s="126"/>
    </row>
    <row r="12" spans="1:11">
      <c r="A12" s="65">
        <v>6215774</v>
      </c>
      <c r="B12" s="65" t="s">
        <v>349</v>
      </c>
      <c r="C12" s="65" t="s">
        <v>44</v>
      </c>
      <c r="D12" s="65" t="s">
        <v>350</v>
      </c>
      <c r="E12" s="65" t="str">
        <f>CONCATENATE(D12,C12)</f>
        <v>pv orderconnect</v>
      </c>
      <c r="F12" s="65">
        <v>158.61000000000001</v>
      </c>
      <c r="G12" s="66">
        <v>43223</v>
      </c>
      <c r="H12" s="125"/>
    </row>
    <row r="13" spans="1:11">
      <c r="A13" s="65">
        <v>6138679</v>
      </c>
      <c r="B13" s="65" t="s">
        <v>351</v>
      </c>
      <c r="C13" s="65" t="s">
        <v>329</v>
      </c>
      <c r="D13" s="65" t="s">
        <v>171</v>
      </c>
      <c r="E13" s="65" t="str">
        <f>CONCATENATE(D13,C13)</f>
        <v>grass trenchb@c</v>
      </c>
      <c r="F13" s="65">
        <v>626.70000000000005</v>
      </c>
      <c r="G13" s="66">
        <v>43223</v>
      </c>
      <c r="H13" s="125"/>
    </row>
    <row r="14" spans="1:11">
      <c r="A14" s="65">
        <v>6228502</v>
      </c>
      <c r="B14" s="65" t="s">
        <v>352</v>
      </c>
      <c r="C14" s="65" t="s">
        <v>329</v>
      </c>
      <c r="D14" s="65" t="s">
        <v>344</v>
      </c>
      <c r="E14" s="65" t="str">
        <f>CONCATENATE(D14,C14)</f>
        <v>haulingb@c</v>
      </c>
      <c r="F14" s="65">
        <v>433.57</v>
      </c>
      <c r="G14" s="66">
        <v>43254</v>
      </c>
      <c r="H14" s="125"/>
    </row>
    <row r="15" spans="1:11">
      <c r="A15" s="65">
        <v>6234397</v>
      </c>
      <c r="B15" s="65" t="s">
        <v>353</v>
      </c>
      <c r="C15" s="65" t="s">
        <v>44</v>
      </c>
      <c r="D15" s="65" t="s">
        <v>350</v>
      </c>
      <c r="E15" s="65" t="str">
        <f>CONCATENATE(D15,C15)</f>
        <v>pv orderconnect</v>
      </c>
      <c r="F15" s="65">
        <v>168</v>
      </c>
      <c r="G15" s="66">
        <v>43254</v>
      </c>
      <c r="H15" s="126"/>
    </row>
    <row r="16" spans="1:11">
      <c r="A16" s="65">
        <v>6226057</v>
      </c>
      <c r="B16" s="65" t="s">
        <v>354</v>
      </c>
      <c r="C16" s="65" t="s">
        <v>329</v>
      </c>
      <c r="D16" s="65" t="s">
        <v>344</v>
      </c>
      <c r="E16" s="65" t="str">
        <f>CONCATENATE(D16,C16)</f>
        <v>haulingb@c</v>
      </c>
      <c r="F16" s="65">
        <v>433.57</v>
      </c>
      <c r="G16" s="66">
        <v>43254</v>
      </c>
      <c r="H16" s="126"/>
    </row>
    <row r="17" spans="1:8">
      <c r="A17" s="65">
        <v>6288937</v>
      </c>
      <c r="B17" s="65" t="s">
        <v>355</v>
      </c>
      <c r="C17" s="65" t="s">
        <v>329</v>
      </c>
      <c r="D17" s="65" t="s">
        <v>340</v>
      </c>
      <c r="E17" s="65" t="str">
        <f>CONCATENATE(D17,C17)</f>
        <v>surface mountb@c</v>
      </c>
      <c r="F17" s="65">
        <v>498.69</v>
      </c>
      <c r="G17" s="66">
        <v>43346</v>
      </c>
      <c r="H17" s="126"/>
    </row>
    <row r="18" spans="1:8">
      <c r="A18" s="65">
        <v>6295220</v>
      </c>
      <c r="B18" s="65" t="s">
        <v>356</v>
      </c>
      <c r="C18" s="65" t="s">
        <v>170</v>
      </c>
      <c r="D18" s="65" t="s">
        <v>171</v>
      </c>
      <c r="E18" s="65" t="str">
        <f>CONCATENATE(D18,C18)</f>
        <v>grass trenchbuild</v>
      </c>
      <c r="F18" s="65">
        <v>383.5</v>
      </c>
      <c r="G18" s="66">
        <v>43376</v>
      </c>
      <c r="H18" s="126"/>
    </row>
    <row r="19" spans="1:8">
      <c r="A19" s="65">
        <v>6293408</v>
      </c>
      <c r="B19" s="65" t="s">
        <v>357</v>
      </c>
      <c r="C19" s="65" t="s">
        <v>329</v>
      </c>
      <c r="D19" s="65" t="s">
        <v>330</v>
      </c>
      <c r="E19" s="65" t="str">
        <f>CONCATENATE(D19,C19)</f>
        <v>concrete cutb@c</v>
      </c>
      <c r="F19" s="65">
        <v>881.69</v>
      </c>
      <c r="G19" s="65" t="s">
        <v>358</v>
      </c>
      <c r="H19" s="126"/>
    </row>
    <row r="20" spans="1:8">
      <c r="A20" s="65">
        <v>6346092</v>
      </c>
      <c r="B20" s="65" t="s">
        <v>359</v>
      </c>
      <c r="C20" s="65" t="s">
        <v>329</v>
      </c>
      <c r="D20" s="65" t="s">
        <v>360</v>
      </c>
      <c r="E20" s="65" t="str">
        <f>CONCATENATE(D20,C20)</f>
        <v>arielb@c</v>
      </c>
      <c r="F20" s="65">
        <v>414.92</v>
      </c>
      <c r="G20" s="65" t="s">
        <v>361</v>
      </c>
      <c r="H20" s="125"/>
    </row>
    <row r="21" spans="1:8">
      <c r="A21" s="65">
        <v>6288741</v>
      </c>
      <c r="B21" s="65" t="s">
        <v>362</v>
      </c>
      <c r="C21" s="65" t="s">
        <v>47</v>
      </c>
      <c r="D21" s="65" t="s">
        <v>171</v>
      </c>
      <c r="E21" s="65" t="str">
        <f>CONCATENATE(D21,C21)</f>
        <v>grass trenchosb</v>
      </c>
      <c r="F21" s="65">
        <v>0</v>
      </c>
      <c r="G21" s="65" t="s">
        <v>363</v>
      </c>
      <c r="H21" s="125" t="s">
        <v>364</v>
      </c>
    </row>
    <row r="22" spans="1:8">
      <c r="A22" s="65">
        <v>6288741</v>
      </c>
      <c r="B22" s="65" t="s">
        <v>362</v>
      </c>
      <c r="C22" s="65" t="s">
        <v>365</v>
      </c>
      <c r="D22" s="65" t="s">
        <v>171</v>
      </c>
      <c r="E22" s="65" t="str">
        <f>CONCATENATE(D22,C22)</f>
        <v>grass trenchb</v>
      </c>
      <c r="F22" s="65">
        <v>383.5</v>
      </c>
      <c r="G22" s="65" t="s">
        <v>363</v>
      </c>
      <c r="H22" s="127" t="s">
        <v>366</v>
      </c>
    </row>
    <row r="23" spans="1:8">
      <c r="A23" s="65">
        <v>6288589</v>
      </c>
      <c r="B23" s="65" t="s">
        <v>367</v>
      </c>
      <c r="C23" s="65" t="s">
        <v>329</v>
      </c>
      <c r="D23" s="65" t="s">
        <v>360</v>
      </c>
      <c r="E23" s="65" t="str">
        <f>CONCATENATE(D23,C23)</f>
        <v>arielb@c</v>
      </c>
      <c r="F23" s="65">
        <v>0</v>
      </c>
      <c r="G23" s="65" t="s">
        <v>368</v>
      </c>
      <c r="H23" s="125" t="s">
        <v>364</v>
      </c>
    </row>
    <row r="24" spans="1:8">
      <c r="A24" s="69" t="s">
        <v>371</v>
      </c>
      <c r="B24" s="69" t="s">
        <v>372</v>
      </c>
      <c r="C24" s="69" t="s">
        <v>373</v>
      </c>
      <c r="D24" s="69" t="s">
        <v>374</v>
      </c>
      <c r="E24" s="65" t="str">
        <f>CONCATENATE(D24,C24)</f>
        <v>DESCRIPTIONJOBTYPE</v>
      </c>
      <c r="F24" s="69" t="s">
        <v>376</v>
      </c>
      <c r="G24" s="69" t="s">
        <v>375</v>
      </c>
      <c r="H24" s="128" t="s">
        <v>55</v>
      </c>
    </row>
    <row r="25" spans="1:8">
      <c r="A25" s="65">
        <v>4170064</v>
      </c>
      <c r="B25" s="65" t="s">
        <v>377</v>
      </c>
      <c r="C25" s="65" t="s">
        <v>329</v>
      </c>
      <c r="D25" s="65" t="s">
        <v>330</v>
      </c>
      <c r="E25" s="65" t="str">
        <f>CONCATENATE(D25,C25)</f>
        <v>concrete cutb@c</v>
      </c>
      <c r="F25" s="65"/>
      <c r="G25" s="66">
        <v>42747</v>
      </c>
      <c r="H25" s="126"/>
    </row>
    <row r="26" spans="1:8">
      <c r="A26" s="65">
        <v>4520298</v>
      </c>
      <c r="B26" s="65" t="s">
        <v>378</v>
      </c>
      <c r="C26" s="65" t="s">
        <v>44</v>
      </c>
      <c r="D26" s="65" t="s">
        <v>379</v>
      </c>
      <c r="E26" s="65" t="str">
        <f>CONCATENATE(D26,C26)</f>
        <v>LL orderconnect</v>
      </c>
      <c r="F26" s="65"/>
      <c r="G26" s="66">
        <v>42837</v>
      </c>
      <c r="H26" s="126"/>
    </row>
    <row r="27" spans="1:8">
      <c r="A27" s="65">
        <v>4227151</v>
      </c>
      <c r="B27" s="65" t="s">
        <v>380</v>
      </c>
      <c r="C27" s="65" t="s">
        <v>329</v>
      </c>
      <c r="D27" s="65" t="s">
        <v>171</v>
      </c>
      <c r="E27" s="65" t="str">
        <f>CONCATENATE(D27,C27)</f>
        <v>grass trenchb@c</v>
      </c>
      <c r="F27" s="65"/>
      <c r="G27" s="66">
        <v>42837</v>
      </c>
      <c r="H27" s="126"/>
    </row>
    <row r="28" spans="1:8">
      <c r="A28" s="65">
        <v>4542102</v>
      </c>
      <c r="B28" s="65" t="s">
        <v>381</v>
      </c>
      <c r="C28" s="65" t="s">
        <v>44</v>
      </c>
      <c r="D28" s="65" t="s">
        <v>350</v>
      </c>
      <c r="E28" s="65" t="str">
        <f>CONCATENATE(D28,C28)</f>
        <v>pv orderconnect</v>
      </c>
      <c r="F28" s="65"/>
      <c r="G28" s="66">
        <v>42898</v>
      </c>
      <c r="H28" s="126"/>
    </row>
    <row r="29" spans="1:8">
      <c r="A29" s="65">
        <v>4371058</v>
      </c>
      <c r="B29" s="65" t="s">
        <v>382</v>
      </c>
      <c r="C29" s="65" t="s">
        <v>44</v>
      </c>
      <c r="D29" s="65" t="s">
        <v>12</v>
      </c>
      <c r="E29" s="65" t="str">
        <f>CONCATENATE(D29,C29)</f>
        <v>s9connect</v>
      </c>
      <c r="F29" s="65"/>
      <c r="G29" s="66">
        <v>42928</v>
      </c>
      <c r="H29" s="126"/>
    </row>
    <row r="30" spans="1:8">
      <c r="A30" s="65">
        <v>4238941</v>
      </c>
      <c r="B30" s="65" t="s">
        <v>383</v>
      </c>
      <c r="C30" s="65" t="s">
        <v>44</v>
      </c>
      <c r="D30" s="65" t="s">
        <v>44</v>
      </c>
      <c r="E30" s="65" t="str">
        <f>CONCATENATE(D30,C30)</f>
        <v>connectconnect</v>
      </c>
      <c r="F30" s="65"/>
      <c r="G30" s="66">
        <v>42928</v>
      </c>
      <c r="H30" s="126"/>
    </row>
    <row r="31" spans="1:8">
      <c r="A31" s="65">
        <v>4530514</v>
      </c>
      <c r="B31" s="65" t="s">
        <v>384</v>
      </c>
      <c r="C31" s="65" t="s">
        <v>329</v>
      </c>
      <c r="D31" s="65" t="s">
        <v>171</v>
      </c>
      <c r="E31" s="65" t="str">
        <f>CONCATENATE(D31,C31)</f>
        <v>grass trenchb@c</v>
      </c>
      <c r="F31" s="65"/>
      <c r="G31" s="66">
        <v>42959</v>
      </c>
      <c r="H31" s="126"/>
    </row>
    <row r="32" spans="1:8">
      <c r="A32" s="65">
        <v>2684912</v>
      </c>
      <c r="B32" s="65" t="s">
        <v>385</v>
      </c>
      <c r="C32" s="65" t="s">
        <v>44</v>
      </c>
      <c r="D32" s="65" t="s">
        <v>379</v>
      </c>
      <c r="E32" s="65" t="str">
        <f>CONCATENATE(D32,C32)</f>
        <v>LL orderconnect</v>
      </c>
      <c r="F32" s="65"/>
      <c r="G32" s="66">
        <v>42959</v>
      </c>
      <c r="H32" s="126"/>
    </row>
    <row r="33" spans="1:8">
      <c r="A33" s="65">
        <v>4388667</v>
      </c>
      <c r="B33" s="65" t="s">
        <v>386</v>
      </c>
      <c r="C33" s="65" t="s">
        <v>329</v>
      </c>
      <c r="D33" s="65" t="s">
        <v>340</v>
      </c>
      <c r="E33" s="65" t="str">
        <f>CONCATENATE(D33,C33)</f>
        <v>surface mountb@c</v>
      </c>
      <c r="F33" s="65"/>
      <c r="G33" s="66">
        <v>42990</v>
      </c>
      <c r="H33" s="126"/>
    </row>
    <row r="34" spans="1:8">
      <c r="A34" s="65">
        <v>4493400</v>
      </c>
      <c r="B34" s="65" t="s">
        <v>387</v>
      </c>
      <c r="C34" s="65" t="s">
        <v>329</v>
      </c>
      <c r="D34" s="65" t="s">
        <v>171</v>
      </c>
      <c r="E34" s="65" t="str">
        <f>CONCATENATE(D34,C34)</f>
        <v>grass trenchb@c</v>
      </c>
      <c r="F34" s="65"/>
      <c r="G34" s="66">
        <v>42867</v>
      </c>
      <c r="H34" s="125"/>
    </row>
    <row r="35" spans="1:8">
      <c r="A35" s="65">
        <v>4579469</v>
      </c>
      <c r="B35" s="65" t="s">
        <v>388</v>
      </c>
      <c r="C35" s="65" t="s">
        <v>329</v>
      </c>
      <c r="D35" s="65" t="s">
        <v>344</v>
      </c>
      <c r="E35" s="65" t="str">
        <f>CONCATENATE(D35,C35)</f>
        <v>haulingb@c</v>
      </c>
      <c r="F35" s="65"/>
      <c r="G35" s="70">
        <v>43051</v>
      </c>
      <c r="H35" s="126"/>
    </row>
    <row r="36" spans="1:8">
      <c r="A36" s="65">
        <v>4414067</v>
      </c>
      <c r="B36" s="65" t="s">
        <v>389</v>
      </c>
      <c r="C36" s="65" t="s">
        <v>329</v>
      </c>
      <c r="D36" s="65" t="s">
        <v>344</v>
      </c>
      <c r="E36" s="65" t="str">
        <f>CONCATENATE(D36,C36)</f>
        <v>haulingb@c</v>
      </c>
      <c r="F36" s="65"/>
      <c r="G36" s="70">
        <v>43051</v>
      </c>
      <c r="H36" s="126"/>
    </row>
    <row r="37" spans="1:8">
      <c r="A37" s="65">
        <v>4611037</v>
      </c>
      <c r="B37" s="65" t="s">
        <v>390</v>
      </c>
      <c r="C37" s="65" t="s">
        <v>44</v>
      </c>
      <c r="D37" s="65" t="s">
        <v>379</v>
      </c>
      <c r="E37" s="65" t="str">
        <f>CONCATENATE(D37,C37)</f>
        <v>LL orderconnect</v>
      </c>
      <c r="F37" s="65"/>
      <c r="G37" s="70">
        <v>43081</v>
      </c>
      <c r="H37" s="126"/>
    </row>
    <row r="38" spans="1:8">
      <c r="A38" s="65">
        <v>4383391</v>
      </c>
      <c r="B38" s="65" t="s">
        <v>391</v>
      </c>
      <c r="C38" s="65" t="s">
        <v>329</v>
      </c>
      <c r="D38" s="65" t="s">
        <v>330</v>
      </c>
      <c r="E38" s="65" t="str">
        <f>CONCATENATE(D38,C38)</f>
        <v>concrete cutb@c</v>
      </c>
      <c r="F38" s="65"/>
      <c r="G38" s="70">
        <v>43081</v>
      </c>
      <c r="H38" s="126"/>
    </row>
    <row r="39" spans="1:8">
      <c r="A39" s="65">
        <v>4525219</v>
      </c>
      <c r="B39" s="65" t="s">
        <v>392</v>
      </c>
      <c r="C39" s="65" t="s">
        <v>329</v>
      </c>
      <c r="D39" s="65" t="s">
        <v>330</v>
      </c>
      <c r="E39" s="65" t="str">
        <f>CONCATENATE(D39,C39)</f>
        <v>concrete cutb@c</v>
      </c>
      <c r="F39" s="65"/>
      <c r="G39" s="65" t="s">
        <v>393</v>
      </c>
      <c r="H39" s="126"/>
    </row>
    <row r="40" spans="1:8">
      <c r="A40" s="65">
        <v>4723766</v>
      </c>
      <c r="B40" s="65" t="s">
        <v>394</v>
      </c>
      <c r="C40" s="65" t="s">
        <v>44</v>
      </c>
      <c r="D40" s="65" t="s">
        <v>379</v>
      </c>
      <c r="E40" s="65" t="str">
        <f>CONCATENATE(D40,C40)</f>
        <v>LL orderconnect</v>
      </c>
      <c r="F40" s="65"/>
      <c r="G40" s="65" t="s">
        <v>395</v>
      </c>
      <c r="H40" s="126"/>
    </row>
    <row r="41" spans="1:8">
      <c r="A41" s="65">
        <v>4686580</v>
      </c>
      <c r="B41" s="65" t="s">
        <v>396</v>
      </c>
      <c r="C41" s="65" t="s">
        <v>329</v>
      </c>
      <c r="D41" s="65" t="s">
        <v>171</v>
      </c>
      <c r="E41" s="65" t="str">
        <f>CONCATENATE(D41,C41)</f>
        <v>grass trenchb@c</v>
      </c>
      <c r="F41" s="65"/>
      <c r="G41" s="65" t="s">
        <v>397</v>
      </c>
      <c r="H41" s="126"/>
    </row>
    <row r="42" spans="1:8">
      <c r="A42" s="65">
        <v>4787086</v>
      </c>
      <c r="B42" s="65" t="s">
        <v>398</v>
      </c>
      <c r="C42" s="65" t="s">
        <v>329</v>
      </c>
      <c r="D42" s="65" t="s">
        <v>340</v>
      </c>
      <c r="E42" s="65" t="str">
        <f>CONCATENATE(D42,C42)</f>
        <v>surface mountb@c</v>
      </c>
      <c r="F42" s="65"/>
      <c r="G42" s="65" t="s">
        <v>399</v>
      </c>
      <c r="H42" s="126"/>
    </row>
    <row r="43" spans="1:8">
      <c r="A43" s="65">
        <v>4492802</v>
      </c>
      <c r="B43" s="65" t="s">
        <v>400</v>
      </c>
      <c r="C43" s="65" t="s">
        <v>329</v>
      </c>
      <c r="D43" s="65" t="s">
        <v>171</v>
      </c>
      <c r="E43" s="65" t="str">
        <f>CONCATENATE(D43,C43)</f>
        <v>grass trenchb@c</v>
      </c>
      <c r="F43" s="65"/>
      <c r="G43" s="65" t="s">
        <v>401</v>
      </c>
      <c r="H43" s="126"/>
    </row>
    <row r="44" spans="1:8">
      <c r="A44" s="65">
        <v>3986766</v>
      </c>
      <c r="B44" s="65" t="s">
        <v>402</v>
      </c>
      <c r="C44" s="65" t="s">
        <v>403</v>
      </c>
      <c r="D44" s="65" t="s">
        <v>171</v>
      </c>
      <c r="E44" s="65" t="str">
        <f>CONCATENATE(D44,C44)</f>
        <v>grass trenchb@osb</v>
      </c>
      <c r="F44" s="65"/>
      <c r="G44" s="65" t="s">
        <v>401</v>
      </c>
      <c r="H44" s="125"/>
    </row>
    <row r="45" spans="1:8">
      <c r="A45" s="65">
        <v>4665472</v>
      </c>
      <c r="B45" s="65" t="s">
        <v>404</v>
      </c>
      <c r="C45" s="65" t="s">
        <v>170</v>
      </c>
      <c r="D45" s="65" t="s">
        <v>171</v>
      </c>
      <c r="E45" s="65" t="str">
        <f>CONCATENATE(D45,C45)</f>
        <v>grass trenchbuild</v>
      </c>
      <c r="F45" s="65">
        <v>254.64</v>
      </c>
      <c r="G45" s="65" t="s">
        <v>393</v>
      </c>
      <c r="H45" s="125"/>
    </row>
    <row r="46" spans="1:8">
      <c r="A46" s="65">
        <v>4787086</v>
      </c>
      <c r="B46" s="65" t="s">
        <v>405</v>
      </c>
      <c r="C46" s="65" t="s">
        <v>44</v>
      </c>
      <c r="D46" s="65" t="s">
        <v>44</v>
      </c>
      <c r="E46" s="65" t="str">
        <f>CONCATENATE(D46,C46)</f>
        <v>connectconnect</v>
      </c>
      <c r="F46" s="65">
        <v>205.64</v>
      </c>
      <c r="G46" s="65" t="s">
        <v>399</v>
      </c>
      <c r="H46" s="125"/>
    </row>
    <row r="47" spans="1:8" ht="25.5">
      <c r="A47" s="65">
        <v>4492802</v>
      </c>
      <c r="B47" s="65" t="s">
        <v>406</v>
      </c>
      <c r="C47" s="65" t="s">
        <v>44</v>
      </c>
      <c r="D47" s="65" t="s">
        <v>44</v>
      </c>
      <c r="E47" s="65" t="str">
        <f>CONCATENATE(D47,C47)</f>
        <v>connectconnect</v>
      </c>
      <c r="F47" s="65">
        <v>101.37</v>
      </c>
      <c r="G47" s="65" t="s">
        <v>401</v>
      </c>
      <c r="H47" s="129" t="s">
        <v>407</v>
      </c>
    </row>
    <row r="48" spans="1:8">
      <c r="A48" s="65">
        <v>3986766</v>
      </c>
      <c r="B48" s="65" t="s">
        <v>408</v>
      </c>
      <c r="C48" s="65" t="s">
        <v>47</v>
      </c>
      <c r="D48" s="65" t="s">
        <v>47</v>
      </c>
      <c r="E48" s="65" t="str">
        <f>CONCATENATE(D48,C48)</f>
        <v>osbosb</v>
      </c>
      <c r="F48" s="65"/>
      <c r="G48" s="65" t="s">
        <v>401</v>
      </c>
      <c r="H48" s="126"/>
    </row>
    <row r="49" spans="1:8">
      <c r="A49" s="65">
        <v>3986766</v>
      </c>
      <c r="B49" s="65" t="s">
        <v>408</v>
      </c>
      <c r="C49" s="65" t="s">
        <v>170</v>
      </c>
      <c r="D49" s="65" t="s">
        <v>171</v>
      </c>
      <c r="E49" s="65" t="str">
        <f>CONCATENATE(D49,C49)</f>
        <v>grass trenchbuild</v>
      </c>
      <c r="F49" s="65"/>
      <c r="G49" s="65" t="s">
        <v>409</v>
      </c>
      <c r="H49" s="126"/>
    </row>
    <row r="50" spans="1:8">
      <c r="A50" s="65">
        <v>4524478</v>
      </c>
      <c r="B50" s="65" t="s">
        <v>410</v>
      </c>
      <c r="C50" s="65" t="s">
        <v>329</v>
      </c>
      <c r="D50" s="65" t="s">
        <v>344</v>
      </c>
      <c r="E50" s="65" t="str">
        <f>CONCATENATE(D50,C50)</f>
        <v>haulingb@c</v>
      </c>
      <c r="F50" s="65"/>
      <c r="G50" s="65" t="s">
        <v>411</v>
      </c>
      <c r="H50" s="126"/>
    </row>
    <row r="51" spans="1:8">
      <c r="A51" s="65">
        <v>4588608</v>
      </c>
      <c r="B51" s="65" t="s">
        <v>412</v>
      </c>
      <c r="C51" s="65" t="s">
        <v>329</v>
      </c>
      <c r="D51" s="65" t="s">
        <v>171</v>
      </c>
      <c r="E51" s="65" t="str">
        <f>CONCATENATE(D51,C51)</f>
        <v>grass trenchb@c</v>
      </c>
      <c r="F51" s="65"/>
      <c r="G51" s="65" t="s">
        <v>411</v>
      </c>
      <c r="H51" s="126"/>
    </row>
    <row r="52" spans="1:8">
      <c r="A52" s="65">
        <v>4809556</v>
      </c>
      <c r="B52" s="65" t="s">
        <v>413</v>
      </c>
      <c r="C52" s="65" t="s">
        <v>329</v>
      </c>
      <c r="D52" s="65" t="s">
        <v>171</v>
      </c>
      <c r="E52" s="65" t="str">
        <f>CONCATENATE(D52,C52)</f>
        <v>grass trenchb@c</v>
      </c>
      <c r="F52" s="65"/>
      <c r="G52" s="65" t="s">
        <v>414</v>
      </c>
      <c r="H52" s="126"/>
    </row>
    <row r="53" spans="1:8">
      <c r="A53" s="65">
        <v>5028939</v>
      </c>
      <c r="B53" s="65" t="s">
        <v>415</v>
      </c>
      <c r="C53" s="65" t="s">
        <v>329</v>
      </c>
      <c r="D53" s="65" t="s">
        <v>171</v>
      </c>
      <c r="E53" s="65" t="str">
        <f>CONCATENATE(D53,C53)</f>
        <v>grass trenchb@c</v>
      </c>
      <c r="F53" s="65"/>
      <c r="G53" s="66">
        <v>43221</v>
      </c>
      <c r="H53" s="126"/>
    </row>
    <row r="54" spans="1:8">
      <c r="A54" s="65">
        <v>4670510</v>
      </c>
      <c r="B54" s="65" t="s">
        <v>416</v>
      </c>
      <c r="C54" s="65" t="s">
        <v>329</v>
      </c>
      <c r="D54" s="65" t="s">
        <v>360</v>
      </c>
      <c r="E54" s="65" t="str">
        <f>CONCATENATE(D54,C54)</f>
        <v>arielb@c</v>
      </c>
      <c r="F54" s="65"/>
      <c r="G54" s="66">
        <v>43313</v>
      </c>
      <c r="H54" s="126"/>
    </row>
    <row r="55" spans="1:8">
      <c r="A55" s="65">
        <v>3888885</v>
      </c>
      <c r="B55" s="65" t="s">
        <v>417</v>
      </c>
      <c r="C55" s="65" t="s">
        <v>329</v>
      </c>
      <c r="D55" s="65" t="s">
        <v>171</v>
      </c>
      <c r="E55" s="65" t="str">
        <f>CONCATENATE(D55,C55)</f>
        <v>grass trenchb@c</v>
      </c>
      <c r="F55" s="65"/>
      <c r="G55" s="66">
        <v>43344</v>
      </c>
      <c r="H55" s="126"/>
    </row>
    <row r="56" spans="1:8">
      <c r="A56" s="65">
        <v>5083501</v>
      </c>
      <c r="B56" s="65" t="s">
        <v>418</v>
      </c>
      <c r="C56" s="65" t="s">
        <v>329</v>
      </c>
      <c r="D56" s="65" t="s">
        <v>171</v>
      </c>
      <c r="E56" s="65" t="str">
        <f>CONCATENATE(D56,C56)</f>
        <v>grass trenchb@c</v>
      </c>
      <c r="F56" s="65"/>
      <c r="G56" s="66">
        <v>43405</v>
      </c>
      <c r="H56" s="126"/>
    </row>
    <row r="57" spans="1:8">
      <c r="A57" s="65">
        <v>5105381</v>
      </c>
      <c r="B57" s="65" t="s">
        <v>419</v>
      </c>
      <c r="C57" s="65" t="s">
        <v>329</v>
      </c>
      <c r="D57" s="65" t="s">
        <v>344</v>
      </c>
      <c r="E57" s="65" t="str">
        <f>CONCATENATE(D57,C57)</f>
        <v>haulingb@c</v>
      </c>
      <c r="F57" s="65"/>
      <c r="G57" s="66">
        <v>43435</v>
      </c>
      <c r="H57" s="126"/>
    </row>
    <row r="58" spans="1:8">
      <c r="A58" s="65">
        <v>5083367</v>
      </c>
      <c r="B58" s="65" t="s">
        <v>420</v>
      </c>
      <c r="C58" s="65" t="s">
        <v>329</v>
      </c>
      <c r="D58" s="65" t="s">
        <v>340</v>
      </c>
      <c r="E58" s="65" t="str">
        <f>CONCATENATE(D58,C58)</f>
        <v>surface mountb@c</v>
      </c>
      <c r="F58" s="65"/>
      <c r="G58" s="65" t="s">
        <v>421</v>
      </c>
      <c r="H58" s="126"/>
    </row>
    <row r="59" spans="1:8">
      <c r="A59" s="65">
        <v>5081186</v>
      </c>
      <c r="B59" s="65" t="s">
        <v>422</v>
      </c>
      <c r="C59" s="65" t="s">
        <v>329</v>
      </c>
      <c r="D59" s="65" t="s">
        <v>171</v>
      </c>
      <c r="E59" s="65" t="str">
        <f>CONCATENATE(D59,C59)</f>
        <v>grass trenchb@c</v>
      </c>
      <c r="F59" s="65"/>
      <c r="G59" s="65" t="s">
        <v>423</v>
      </c>
      <c r="H59" s="126"/>
    </row>
    <row r="60" spans="1:8">
      <c r="A60" s="65">
        <v>5139869</v>
      </c>
      <c r="B60" s="65" t="s">
        <v>424</v>
      </c>
      <c r="C60" s="65" t="s">
        <v>329</v>
      </c>
      <c r="D60" s="65" t="s">
        <v>344</v>
      </c>
      <c r="E60" s="65" t="str">
        <f>CONCATENATE(D60,C60)</f>
        <v>haulingb@c</v>
      </c>
      <c r="F60" s="65"/>
      <c r="G60" s="65" t="s">
        <v>425</v>
      </c>
      <c r="H60" s="126"/>
    </row>
    <row r="61" spans="1:8">
      <c r="A61" s="65">
        <v>5121481</v>
      </c>
      <c r="B61" s="65" t="s">
        <v>426</v>
      </c>
      <c r="C61" s="65" t="s">
        <v>329</v>
      </c>
      <c r="D61" s="65" t="s">
        <v>340</v>
      </c>
      <c r="E61" s="65" t="str">
        <f>CONCATENATE(D61,C61)</f>
        <v>surface mountb@c</v>
      </c>
      <c r="F61" s="65">
        <v>498.69</v>
      </c>
      <c r="G61" s="65" t="s">
        <v>427</v>
      </c>
      <c r="H61" s="125"/>
    </row>
    <row r="62" spans="1:8">
      <c r="A62" s="65">
        <v>5088603</v>
      </c>
      <c r="B62" s="65" t="s">
        <v>428</v>
      </c>
      <c r="C62" s="65" t="s">
        <v>329</v>
      </c>
      <c r="D62" s="65" t="s">
        <v>171</v>
      </c>
      <c r="E62" s="65" t="str">
        <f>CONCATENATE(D62,C62)</f>
        <v>grass trenchb@c</v>
      </c>
      <c r="F62" s="65">
        <v>0</v>
      </c>
      <c r="G62" s="65" t="s">
        <v>429</v>
      </c>
      <c r="H62" s="130" t="s">
        <v>430</v>
      </c>
    </row>
    <row r="63" spans="1:8">
      <c r="A63" s="67">
        <v>5272552</v>
      </c>
      <c r="B63" s="67" t="s">
        <v>431</v>
      </c>
      <c r="C63" s="67" t="s">
        <v>329</v>
      </c>
      <c r="D63" s="67" t="s">
        <v>171</v>
      </c>
      <c r="E63" s="65" t="str">
        <f>CONCATENATE(D63,C63)</f>
        <v>grass trenchb@c</v>
      </c>
      <c r="F63" s="67">
        <v>205.64</v>
      </c>
      <c r="G63" s="67" t="s">
        <v>432</v>
      </c>
      <c r="H63" s="127"/>
    </row>
    <row r="64" spans="1:8">
      <c r="A64" s="67">
        <v>5249695</v>
      </c>
      <c r="B64" s="67" t="s">
        <v>433</v>
      </c>
      <c r="C64" s="67" t="s">
        <v>47</v>
      </c>
      <c r="D64" s="67" t="s">
        <v>47</v>
      </c>
      <c r="E64" s="65" t="str">
        <f>CONCATENATE(D64,C64)</f>
        <v>osbosb</v>
      </c>
      <c r="F64" s="67">
        <v>1622.48</v>
      </c>
      <c r="G64" s="67" t="s">
        <v>434</v>
      </c>
      <c r="H64" s="131"/>
    </row>
    <row r="65" spans="1:8" ht="25.5">
      <c r="A65" s="67">
        <v>5249695</v>
      </c>
      <c r="B65" s="67" t="s">
        <v>433</v>
      </c>
      <c r="C65" s="67" t="s">
        <v>329</v>
      </c>
      <c r="D65" s="67" t="s">
        <v>340</v>
      </c>
      <c r="E65" s="65" t="str">
        <f>CONCATENATE(D65,C65)</f>
        <v>surface mountb@c</v>
      </c>
      <c r="F65" s="67">
        <v>498.69</v>
      </c>
      <c r="G65" s="67" t="s">
        <v>435</v>
      </c>
      <c r="H65" s="127" t="s">
        <v>436</v>
      </c>
    </row>
    <row r="66" spans="1:8" ht="25.5">
      <c r="A66" s="67">
        <v>5212475</v>
      </c>
      <c r="B66" s="67" t="s">
        <v>437</v>
      </c>
      <c r="C66" s="67" t="s">
        <v>329</v>
      </c>
      <c r="D66" s="67" t="s">
        <v>360</v>
      </c>
      <c r="E66" s="65" t="str">
        <f>CONCATENATE(D66,C66)</f>
        <v>arielb@c</v>
      </c>
      <c r="F66" s="67">
        <v>414.92</v>
      </c>
      <c r="G66" s="67" t="s">
        <v>435</v>
      </c>
      <c r="H66" s="127" t="s">
        <v>438</v>
      </c>
    </row>
    <row r="67" spans="1:8">
      <c r="A67" s="67">
        <v>5088603</v>
      </c>
      <c r="B67" s="67" t="s">
        <v>428</v>
      </c>
      <c r="C67" s="67" t="s">
        <v>44</v>
      </c>
      <c r="D67" s="67" t="s">
        <v>44</v>
      </c>
      <c r="E67" s="65" t="str">
        <f>CONCATENATE(D67,C67)</f>
        <v>connectconnect</v>
      </c>
      <c r="F67" s="67">
        <v>205.64</v>
      </c>
      <c r="G67" s="67" t="s">
        <v>439</v>
      </c>
      <c r="H67" s="131"/>
    </row>
    <row r="68" spans="1:8" ht="25.5">
      <c r="A68" s="67">
        <v>5169986</v>
      </c>
      <c r="B68" s="67" t="s">
        <v>440</v>
      </c>
      <c r="C68" s="67" t="s">
        <v>329</v>
      </c>
      <c r="D68" s="67" t="s">
        <v>344</v>
      </c>
      <c r="E68" s="65" t="str">
        <f>CONCATENATE(D68,C68)</f>
        <v>haulingb@c</v>
      </c>
      <c r="F68" s="67">
        <v>433.57</v>
      </c>
      <c r="G68" s="67" t="s">
        <v>441</v>
      </c>
      <c r="H68" s="127" t="s">
        <v>442</v>
      </c>
    </row>
    <row r="69" spans="1:8" ht="25.5">
      <c r="A69" s="67">
        <v>5166724</v>
      </c>
      <c r="B69" s="67" t="s">
        <v>443</v>
      </c>
      <c r="C69" s="67" t="s">
        <v>329</v>
      </c>
      <c r="D69" s="67" t="s">
        <v>171</v>
      </c>
      <c r="E69" s="65" t="str">
        <f>CONCATENATE(D69,C69)</f>
        <v>grass trenchb@c</v>
      </c>
      <c r="F69" s="67">
        <v>626.70000000000005</v>
      </c>
      <c r="G69" s="67" t="s">
        <v>444</v>
      </c>
      <c r="H69" s="127" t="s">
        <v>445</v>
      </c>
    </row>
    <row r="70" spans="1:8">
      <c r="A70" s="67">
        <v>5284038</v>
      </c>
      <c r="B70" s="67" t="s">
        <v>446</v>
      </c>
      <c r="C70" s="67" t="s">
        <v>44</v>
      </c>
      <c r="D70" s="67" t="s">
        <v>44</v>
      </c>
      <c r="E70" s="65" t="str">
        <f>CONCATENATE(D70,C70)</f>
        <v>connectconnect</v>
      </c>
      <c r="F70" s="67">
        <v>205.64</v>
      </c>
      <c r="G70" s="67" t="s">
        <v>444</v>
      </c>
      <c r="H70" s="131"/>
    </row>
    <row r="71" spans="1:8" ht="25.5">
      <c r="A71" s="67">
        <v>5499945</v>
      </c>
      <c r="B71" s="67" t="s">
        <v>447</v>
      </c>
      <c r="C71" s="67" t="s">
        <v>329</v>
      </c>
      <c r="D71" s="67" t="s">
        <v>171</v>
      </c>
      <c r="E71" s="65" t="str">
        <f>CONCATENATE(D71,C71)</f>
        <v>grass trenchb@c</v>
      </c>
      <c r="F71" s="67">
        <v>626.70000000000005</v>
      </c>
      <c r="G71" s="71">
        <v>43132</v>
      </c>
      <c r="H71" s="127" t="s">
        <v>448</v>
      </c>
    </row>
    <row r="72" spans="1:8">
      <c r="A72" s="67">
        <v>5547175</v>
      </c>
      <c r="B72" s="67" t="s">
        <v>449</v>
      </c>
      <c r="C72" s="67" t="s">
        <v>329</v>
      </c>
      <c r="D72" s="67" t="s">
        <v>344</v>
      </c>
      <c r="E72" s="65" t="str">
        <f>CONCATENATE(D72,C72)</f>
        <v>haulingb@c</v>
      </c>
      <c r="F72" s="67">
        <v>433.57</v>
      </c>
      <c r="G72" s="71">
        <v>43133</v>
      </c>
      <c r="H72" s="131"/>
    </row>
    <row r="73" spans="1:8">
      <c r="A73" s="67">
        <v>5127727</v>
      </c>
      <c r="B73" s="67" t="s">
        <v>450</v>
      </c>
      <c r="C73" s="67" t="s">
        <v>329</v>
      </c>
      <c r="D73" s="67" t="s">
        <v>344</v>
      </c>
      <c r="E73" s="65" t="str">
        <f>CONCATENATE(D73,C73)</f>
        <v>haulingb@c</v>
      </c>
      <c r="F73" s="67">
        <v>433.57</v>
      </c>
      <c r="G73" s="71">
        <v>43139</v>
      </c>
      <c r="H73" s="131"/>
    </row>
    <row r="74" spans="1:8" ht="25.5">
      <c r="A74" s="67">
        <v>5504720</v>
      </c>
      <c r="B74" s="67" t="s">
        <v>451</v>
      </c>
      <c r="C74" s="67" t="s">
        <v>329</v>
      </c>
      <c r="D74" s="67" t="s">
        <v>171</v>
      </c>
      <c r="E74" s="65" t="str">
        <f>CONCATENATE(D74,C74)</f>
        <v>grass trenchb@c</v>
      </c>
      <c r="F74" s="67">
        <v>626.70000000000005</v>
      </c>
      <c r="G74" s="71">
        <v>43139</v>
      </c>
      <c r="H74" s="127" t="s">
        <v>452</v>
      </c>
    </row>
    <row r="75" spans="1:8" ht="25.5">
      <c r="A75" s="67">
        <v>5792685</v>
      </c>
      <c r="B75" s="67" t="s">
        <v>453</v>
      </c>
      <c r="C75" s="67" t="s">
        <v>329</v>
      </c>
      <c r="D75" s="67" t="s">
        <v>344</v>
      </c>
      <c r="E75" s="65" t="str">
        <f>CONCATENATE(D75,C75)</f>
        <v>haulingb@c</v>
      </c>
      <c r="F75" s="67">
        <v>433.57</v>
      </c>
      <c r="G75" s="71">
        <v>43145</v>
      </c>
      <c r="H75" s="127" t="s">
        <v>454</v>
      </c>
    </row>
    <row r="76" spans="1:8" ht="25.5">
      <c r="A76" s="72">
        <v>5834937</v>
      </c>
      <c r="B76" s="67" t="s">
        <v>455</v>
      </c>
      <c r="C76" s="67" t="s">
        <v>329</v>
      </c>
      <c r="D76" s="67" t="s">
        <v>171</v>
      </c>
      <c r="E76" s="65" t="str">
        <f>CONCATENATE(D76,C76)</f>
        <v>grass trenchb@c</v>
      </c>
      <c r="F76" s="67">
        <v>626.70000000000005</v>
      </c>
      <c r="G76" s="71">
        <v>43145</v>
      </c>
      <c r="H76" s="127" t="s">
        <v>454</v>
      </c>
    </row>
    <row r="77" spans="1:8">
      <c r="A77" s="67">
        <v>5741629</v>
      </c>
      <c r="B77" s="67" t="s">
        <v>456</v>
      </c>
      <c r="C77" s="67" t="s">
        <v>329</v>
      </c>
      <c r="D77" s="67" t="s">
        <v>171</v>
      </c>
      <c r="E77" s="65" t="str">
        <f>CONCATENATE(D77,C77)</f>
        <v>grass trenchb@c</v>
      </c>
      <c r="F77" s="67">
        <v>0</v>
      </c>
      <c r="G77" s="71">
        <v>43146</v>
      </c>
      <c r="H77" s="132" t="s">
        <v>364</v>
      </c>
    </row>
    <row r="78" spans="1:8" ht="25.5">
      <c r="A78" s="67">
        <v>5846840</v>
      </c>
      <c r="B78" s="67" t="s">
        <v>457</v>
      </c>
      <c r="C78" s="67" t="s">
        <v>329</v>
      </c>
      <c r="D78" s="67" t="s">
        <v>344</v>
      </c>
      <c r="E78" s="65" t="str">
        <f>CONCATENATE(D78,C78)</f>
        <v>haulingb@c</v>
      </c>
      <c r="F78" s="67">
        <v>433.57</v>
      </c>
      <c r="G78" s="71">
        <v>43146</v>
      </c>
      <c r="H78" s="127" t="s">
        <v>458</v>
      </c>
    </row>
    <row r="79" spans="1:8">
      <c r="A79" s="67">
        <v>5504944</v>
      </c>
      <c r="B79" s="67" t="s">
        <v>459</v>
      </c>
      <c r="C79" s="67" t="s">
        <v>329</v>
      </c>
      <c r="D79" s="67" t="s">
        <v>330</v>
      </c>
      <c r="E79" s="65" t="str">
        <f>CONCATENATE(D79,C79)</f>
        <v>concrete cutb@c</v>
      </c>
      <c r="F79" s="67">
        <v>881.69</v>
      </c>
      <c r="G79" s="71">
        <v>43148</v>
      </c>
      <c r="H79" s="131"/>
    </row>
    <row r="80" spans="1:8">
      <c r="A80" s="67">
        <v>5848210</v>
      </c>
      <c r="B80" s="67" t="s">
        <v>460</v>
      </c>
      <c r="C80" s="67" t="s">
        <v>44</v>
      </c>
      <c r="D80" s="67" t="s">
        <v>44</v>
      </c>
      <c r="E80" s="65" t="str">
        <f>CONCATENATE(D80,C80)</f>
        <v>connectconnect</v>
      </c>
      <c r="F80" s="67">
        <v>205.64</v>
      </c>
      <c r="G80" s="71">
        <v>43148</v>
      </c>
      <c r="H80" s="131"/>
    </row>
    <row r="81" spans="1:10">
      <c r="A81" s="54"/>
      <c r="B81" s="54"/>
      <c r="C81" s="54"/>
      <c r="D81" s="54"/>
      <c r="E81" s="65" t="str">
        <f>CONCATENATE(D81,C81)</f>
        <v/>
      </c>
      <c r="F81" s="73">
        <f>SUM(F37:F80)</f>
        <v>9975.3299999999981</v>
      </c>
      <c r="G81" s="54"/>
      <c r="H81" s="58"/>
    </row>
    <row r="82" spans="1:10">
      <c r="A82" s="74">
        <v>2060862</v>
      </c>
      <c r="B82" s="74" t="s">
        <v>461</v>
      </c>
      <c r="C82" s="74" t="s">
        <v>44</v>
      </c>
      <c r="D82" s="74" t="s">
        <v>44</v>
      </c>
      <c r="E82" s="65" t="str">
        <f>CONCATENATE(D82,C82)</f>
        <v>connectconnect</v>
      </c>
      <c r="F82" s="50">
        <v>205.64</v>
      </c>
      <c r="G82" s="74" t="s">
        <v>462</v>
      </c>
      <c r="H82" s="42"/>
    </row>
    <row r="83" spans="1:10">
      <c r="A83" s="74">
        <v>2967665</v>
      </c>
      <c r="B83" s="74" t="s">
        <v>463</v>
      </c>
      <c r="C83" s="74" t="s">
        <v>44</v>
      </c>
      <c r="D83" s="74" t="s">
        <v>464</v>
      </c>
      <c r="E83" s="65" t="str">
        <f>CONCATENATE(D83,C83)</f>
        <v>b@Cconnect</v>
      </c>
      <c r="F83" s="50">
        <v>205.64</v>
      </c>
      <c r="G83" s="74" t="s">
        <v>465</v>
      </c>
      <c r="H83" s="42"/>
    </row>
    <row r="84" spans="1:10">
      <c r="A84" s="74">
        <v>4104930</v>
      </c>
      <c r="B84" s="74" t="s">
        <v>466</v>
      </c>
      <c r="C84" s="74" t="s">
        <v>170</v>
      </c>
      <c r="D84" s="74" t="s">
        <v>171</v>
      </c>
      <c r="E84" s="65" t="str">
        <f>CONCATENATE(D84,C84)</f>
        <v>grass trenchbuild</v>
      </c>
      <c r="F84" s="50">
        <v>254.54</v>
      </c>
      <c r="G84" s="74" t="s">
        <v>465</v>
      </c>
      <c r="H84" s="133" t="s">
        <v>467</v>
      </c>
    </row>
    <row r="85" spans="1:10">
      <c r="A85" s="74">
        <v>3571224</v>
      </c>
      <c r="B85" s="74" t="s">
        <v>468</v>
      </c>
      <c r="C85" s="74" t="s">
        <v>170</v>
      </c>
      <c r="D85" s="74" t="s">
        <v>344</v>
      </c>
      <c r="E85" s="65" t="str">
        <f>CONCATENATE(D85,C85)</f>
        <v>haulingbuild</v>
      </c>
      <c r="F85" s="50">
        <v>194.94</v>
      </c>
      <c r="G85" s="74" t="s">
        <v>469</v>
      </c>
      <c r="H85" s="42"/>
    </row>
    <row r="86" spans="1:10">
      <c r="A86" s="74">
        <v>4104930</v>
      </c>
      <c r="B86" s="74" t="s">
        <v>466</v>
      </c>
      <c r="C86" s="74" t="s">
        <v>44</v>
      </c>
      <c r="D86" s="74" t="s">
        <v>464</v>
      </c>
      <c r="E86" s="65" t="str">
        <f>CONCATENATE(D86,C86)</f>
        <v>b@Cconnect</v>
      </c>
      <c r="F86" s="50">
        <v>205.64</v>
      </c>
      <c r="G86" s="74" t="s">
        <v>469</v>
      </c>
      <c r="H86" s="42"/>
      <c r="I86" s="81" t="s">
        <v>491</v>
      </c>
      <c r="J86" s="82">
        <v>11241.92</v>
      </c>
    </row>
    <row r="87" spans="1:10">
      <c r="A87" s="74">
        <v>4089719</v>
      </c>
      <c r="B87" s="74" t="s">
        <v>470</v>
      </c>
      <c r="C87" s="74" t="s">
        <v>170</v>
      </c>
      <c r="D87" s="74" t="s">
        <v>360</v>
      </c>
      <c r="E87" s="65" t="str">
        <f>CONCATENATE(D87,C87)</f>
        <v>arielbuild</v>
      </c>
      <c r="F87" s="50">
        <v>187.32</v>
      </c>
      <c r="G87" s="74" t="s">
        <v>469</v>
      </c>
      <c r="H87" s="42"/>
      <c r="I87" s="81" t="s">
        <v>178</v>
      </c>
      <c r="J87" s="82" t="s">
        <v>492</v>
      </c>
    </row>
    <row r="88" spans="1:10">
      <c r="A88" s="74">
        <v>3966754</v>
      </c>
      <c r="B88" s="74" t="s">
        <v>471</v>
      </c>
      <c r="C88" s="74" t="s">
        <v>44</v>
      </c>
      <c r="D88" s="74" t="s">
        <v>464</v>
      </c>
      <c r="E88" s="65" t="str">
        <f>CONCATENATE(D88,C88)</f>
        <v>b@Cconnect</v>
      </c>
      <c r="F88" s="50">
        <v>205.64</v>
      </c>
      <c r="G88" s="74" t="s">
        <v>472</v>
      </c>
      <c r="H88" s="42"/>
    </row>
    <row r="89" spans="1:10">
      <c r="A89" s="74">
        <v>2794291</v>
      </c>
      <c r="B89" s="74" t="s">
        <v>473</v>
      </c>
      <c r="C89" s="74" t="s">
        <v>44</v>
      </c>
      <c r="D89" s="74" t="s">
        <v>464</v>
      </c>
      <c r="E89" s="65" t="str">
        <f>CONCATENATE(D89,C89)</f>
        <v>b@Cconnect</v>
      </c>
      <c r="F89" s="50">
        <v>205.64</v>
      </c>
      <c r="G89" s="74" t="s">
        <v>474</v>
      </c>
      <c r="H89" s="42"/>
    </row>
    <row r="90" spans="1:10">
      <c r="A90" s="74">
        <v>2497404</v>
      </c>
      <c r="B90" s="74" t="s">
        <v>475</v>
      </c>
      <c r="C90" s="74" t="s">
        <v>170</v>
      </c>
      <c r="D90" s="74" t="s">
        <v>171</v>
      </c>
      <c r="E90" s="65" t="str">
        <f>CONCATENATE(D90,C90)</f>
        <v>grass trenchbuild</v>
      </c>
      <c r="F90" s="50">
        <v>383.5</v>
      </c>
      <c r="G90" s="74" t="s">
        <v>474</v>
      </c>
      <c r="H90" s="42"/>
    </row>
    <row r="91" spans="1:10">
      <c r="A91" s="74">
        <v>2497404</v>
      </c>
      <c r="B91" s="74" t="s">
        <v>475</v>
      </c>
      <c r="C91" s="74" t="s">
        <v>44</v>
      </c>
      <c r="D91" s="74" t="s">
        <v>464</v>
      </c>
      <c r="E91" s="65" t="str">
        <f>CONCATENATE(D91,C91)</f>
        <v>b@Cconnect</v>
      </c>
      <c r="F91" s="50">
        <v>205.64</v>
      </c>
      <c r="G91" s="74" t="s">
        <v>474</v>
      </c>
      <c r="H91" s="42"/>
    </row>
    <row r="92" spans="1:10">
      <c r="A92" s="74">
        <v>3533148</v>
      </c>
      <c r="B92" s="74" t="s">
        <v>476</v>
      </c>
      <c r="C92" s="74" t="s">
        <v>170</v>
      </c>
      <c r="D92" s="74" t="s">
        <v>171</v>
      </c>
      <c r="E92" s="65" t="str">
        <f>CONCATENATE(D92,C92)</f>
        <v>grass trenchbuild</v>
      </c>
      <c r="F92" s="50">
        <v>383.5</v>
      </c>
      <c r="G92" s="74" t="s">
        <v>477</v>
      </c>
      <c r="H92" s="42"/>
    </row>
    <row r="93" spans="1:10">
      <c r="A93" s="74">
        <v>2111159</v>
      </c>
      <c r="B93" s="74" t="s">
        <v>478</v>
      </c>
      <c r="C93" s="74" t="s">
        <v>170</v>
      </c>
      <c r="D93" s="74" t="s">
        <v>171</v>
      </c>
      <c r="E93" s="65" t="str">
        <f>CONCATENATE(D93,C93)</f>
        <v>grass trenchbuild</v>
      </c>
      <c r="F93" s="50">
        <v>383.5</v>
      </c>
      <c r="G93" s="74" t="s">
        <v>479</v>
      </c>
      <c r="H93" s="42"/>
    </row>
    <row r="94" spans="1:10">
      <c r="A94" s="74">
        <v>2111159</v>
      </c>
      <c r="B94" s="74" t="s">
        <v>480</v>
      </c>
      <c r="C94" s="74" t="s">
        <v>44</v>
      </c>
      <c r="D94" s="74" t="s">
        <v>464</v>
      </c>
      <c r="E94" s="65" t="str">
        <f>CONCATENATE(D94,C94)</f>
        <v>b@Cconnect</v>
      </c>
      <c r="F94" s="50">
        <v>205.64</v>
      </c>
      <c r="G94" s="74" t="s">
        <v>479</v>
      </c>
      <c r="H94" s="42"/>
    </row>
    <row r="95" spans="1:10">
      <c r="A95" s="74">
        <v>4284051</v>
      </c>
      <c r="B95" s="74" t="s">
        <v>481</v>
      </c>
      <c r="C95" s="74" t="s">
        <v>170</v>
      </c>
      <c r="D95" s="74" t="s">
        <v>360</v>
      </c>
      <c r="E95" s="65" t="str">
        <f>CONCATENATE(D95,C95)</f>
        <v>arielbuild</v>
      </c>
      <c r="F95" s="50">
        <v>187.32</v>
      </c>
      <c r="G95" s="74" t="s">
        <v>482</v>
      </c>
      <c r="H95" s="42"/>
    </row>
    <row r="96" spans="1:10">
      <c r="A96" s="74">
        <v>4227151</v>
      </c>
      <c r="B96" s="74" t="s">
        <v>483</v>
      </c>
      <c r="C96" s="74" t="s">
        <v>170</v>
      </c>
      <c r="D96" s="74" t="s">
        <v>171</v>
      </c>
      <c r="E96" s="65" t="str">
        <f>CONCATENATE(D96,C96)</f>
        <v>grass trenchbuild</v>
      </c>
      <c r="F96" s="50">
        <v>383.5</v>
      </c>
      <c r="G96" s="74" t="s">
        <v>482</v>
      </c>
      <c r="H96" s="42"/>
    </row>
    <row r="97" spans="1:8">
      <c r="A97" s="74">
        <v>4262168</v>
      </c>
      <c r="B97" s="74" t="s">
        <v>484</v>
      </c>
      <c r="C97" s="74" t="s">
        <v>170</v>
      </c>
      <c r="D97" s="74" t="s">
        <v>171</v>
      </c>
      <c r="E97" s="65" t="str">
        <f>CONCATENATE(D97,C97)</f>
        <v>grass trenchbuild</v>
      </c>
      <c r="F97" s="50">
        <v>383.5</v>
      </c>
      <c r="G97" s="74" t="s">
        <v>482</v>
      </c>
      <c r="H97" s="42"/>
    </row>
    <row r="98" spans="1:8">
      <c r="A98" s="74">
        <v>4262168</v>
      </c>
      <c r="B98" s="74" t="s">
        <v>484</v>
      </c>
      <c r="C98" s="74" t="s">
        <v>44</v>
      </c>
      <c r="D98" s="74" t="s">
        <v>329</v>
      </c>
      <c r="E98" s="65" t="str">
        <f>CONCATENATE(D98,C98)</f>
        <v>b@cconnect</v>
      </c>
      <c r="F98" s="50">
        <v>205.64</v>
      </c>
      <c r="G98" s="74" t="s">
        <v>485</v>
      </c>
      <c r="H98" s="42"/>
    </row>
    <row r="99" spans="1:8">
      <c r="A99" s="74">
        <v>3533148</v>
      </c>
      <c r="B99" s="74" t="s">
        <v>476</v>
      </c>
      <c r="C99" s="74" t="s">
        <v>44</v>
      </c>
      <c r="D99" s="74" t="s">
        <v>329</v>
      </c>
      <c r="E99" s="65" t="str">
        <f>CONCATENATE(D99,C99)</f>
        <v>b@cconnect</v>
      </c>
      <c r="F99" s="50">
        <v>205.64</v>
      </c>
      <c r="G99" s="74" t="s">
        <v>485</v>
      </c>
      <c r="H99" s="42"/>
    </row>
    <row r="100" spans="1:8">
      <c r="A100" s="74">
        <v>3440345</v>
      </c>
      <c r="B100" s="74" t="s">
        <v>486</v>
      </c>
      <c r="C100" s="74" t="s">
        <v>44</v>
      </c>
      <c r="D100" s="74" t="s">
        <v>44</v>
      </c>
      <c r="E100" s="65" t="str">
        <f>CONCATENATE(D100,C100)</f>
        <v>connectconnect</v>
      </c>
      <c r="F100" s="50">
        <v>205.64</v>
      </c>
      <c r="G100" s="74" t="s">
        <v>485</v>
      </c>
      <c r="H100" s="42"/>
    </row>
    <row r="101" spans="1:8">
      <c r="A101" s="74">
        <v>3571224</v>
      </c>
      <c r="B101" s="74" t="s">
        <v>487</v>
      </c>
      <c r="C101" s="74" t="s">
        <v>44</v>
      </c>
      <c r="D101" s="74" t="s">
        <v>329</v>
      </c>
      <c r="E101" s="65" t="str">
        <f>CONCATENATE(D101,C101)</f>
        <v>b@cconnect</v>
      </c>
      <c r="F101" s="50">
        <v>205.64</v>
      </c>
      <c r="G101" s="74" t="s">
        <v>488</v>
      </c>
      <c r="H101" s="42"/>
    </row>
    <row r="102" spans="1:8">
      <c r="A102" s="74">
        <v>4284051</v>
      </c>
      <c r="B102" s="74" t="s">
        <v>481</v>
      </c>
      <c r="C102" s="74" t="s">
        <v>44</v>
      </c>
      <c r="D102" s="74" t="s">
        <v>329</v>
      </c>
      <c r="E102" s="65" t="str">
        <f>CONCATENATE(D102,C102)</f>
        <v>b@cconnect</v>
      </c>
      <c r="F102" s="50">
        <v>205.64</v>
      </c>
      <c r="G102" s="74" t="s">
        <v>489</v>
      </c>
      <c r="H102" s="42"/>
    </row>
    <row r="103" spans="1:8">
      <c r="A103" s="74">
        <v>4089719</v>
      </c>
      <c r="B103" s="74" t="s">
        <v>470</v>
      </c>
      <c r="C103" s="74" t="s">
        <v>44</v>
      </c>
      <c r="D103" s="74" t="s">
        <v>329</v>
      </c>
      <c r="E103" s="65" t="str">
        <f>CONCATENATE(D103,C103)</f>
        <v>b@cconnect</v>
      </c>
      <c r="F103" s="50">
        <v>205.64</v>
      </c>
      <c r="G103" s="74" t="s">
        <v>489</v>
      </c>
      <c r="H103" s="42"/>
    </row>
    <row r="104" spans="1:8">
      <c r="A104" s="74">
        <v>4327275</v>
      </c>
      <c r="B104" s="74" t="s">
        <v>490</v>
      </c>
      <c r="C104" s="74" t="s">
        <v>44</v>
      </c>
      <c r="D104" s="74" t="s">
        <v>329</v>
      </c>
      <c r="E104" s="65" t="str">
        <f>CONCATENATE(D104,C104)</f>
        <v>b@cconnect</v>
      </c>
      <c r="F104" s="50">
        <v>205.64</v>
      </c>
      <c r="G104" s="74" t="s">
        <v>489</v>
      </c>
      <c r="H104" s="42"/>
    </row>
    <row r="105" spans="1:8">
      <c r="A105" s="75" t="s">
        <v>371</v>
      </c>
      <c r="B105" s="76" t="s">
        <v>372</v>
      </c>
      <c r="C105" s="76" t="s">
        <v>493</v>
      </c>
      <c r="D105" s="76" t="s">
        <v>374</v>
      </c>
      <c r="E105" s="65" t="str">
        <f>CONCATENATE(D105,C105)</f>
        <v>DESCRIPTIONJOB TYPE</v>
      </c>
      <c r="F105" s="38" t="s">
        <v>494</v>
      </c>
      <c r="G105" s="76" t="s">
        <v>375</v>
      </c>
      <c r="H105" s="56" t="s">
        <v>55</v>
      </c>
    </row>
    <row r="106" spans="1:8">
      <c r="A106" s="77" t="s">
        <v>495</v>
      </c>
      <c r="B106" s="78" t="s">
        <v>496</v>
      </c>
      <c r="C106" s="78" t="s">
        <v>44</v>
      </c>
      <c r="D106" s="78" t="s">
        <v>497</v>
      </c>
      <c r="E106" s="65" t="str">
        <f>CONCATENATE(D106,C106)</f>
        <v>LL order to pv orderconnect</v>
      </c>
      <c r="F106" s="78">
        <v>90</v>
      </c>
      <c r="G106" s="79">
        <v>42998</v>
      </c>
      <c r="H106" s="42"/>
    </row>
    <row r="107" spans="1:8">
      <c r="A107" s="77" t="s">
        <v>498</v>
      </c>
      <c r="B107" s="78" t="s">
        <v>499</v>
      </c>
      <c r="C107" s="78" t="s">
        <v>104</v>
      </c>
      <c r="D107" s="78" t="s">
        <v>497</v>
      </c>
      <c r="E107" s="65" t="str">
        <f>CONCATENATE(D107,C107)</f>
        <v>LL order to pv orderconnet</v>
      </c>
      <c r="F107" s="51">
        <v>22</v>
      </c>
      <c r="G107" s="79">
        <v>42998</v>
      </c>
      <c r="H107" s="42"/>
    </row>
    <row r="108" spans="1:8">
      <c r="A108" s="77" t="s">
        <v>500</v>
      </c>
      <c r="B108" s="78" t="s">
        <v>501</v>
      </c>
      <c r="C108" s="78" t="s">
        <v>502</v>
      </c>
      <c r="D108" s="78" t="s">
        <v>344</v>
      </c>
      <c r="E108" s="65" t="str">
        <f>CONCATENATE(D108,C108)</f>
        <v>haulingBuild</v>
      </c>
      <c r="F108" s="51">
        <v>253</v>
      </c>
      <c r="G108" s="79">
        <v>43013</v>
      </c>
      <c r="H108" s="42"/>
    </row>
    <row r="109" spans="1:8">
      <c r="A109" s="77" t="s">
        <v>500</v>
      </c>
      <c r="B109" s="78" t="s">
        <v>501</v>
      </c>
      <c r="C109" s="78" t="s">
        <v>44</v>
      </c>
      <c r="D109" s="78" t="s">
        <v>503</v>
      </c>
      <c r="E109" s="65" t="str">
        <f>CONCATENATE(D109,C109)</f>
        <v>build&amp;connect haulingconnect</v>
      </c>
      <c r="F109" s="51">
        <v>205.64</v>
      </c>
      <c r="G109" s="79">
        <v>43013</v>
      </c>
      <c r="H109" s="42"/>
    </row>
    <row r="110" spans="1:8">
      <c r="A110" s="77" t="s">
        <v>504</v>
      </c>
      <c r="B110" s="78" t="s">
        <v>505</v>
      </c>
      <c r="C110" s="78" t="s">
        <v>502</v>
      </c>
      <c r="D110" s="78" t="s">
        <v>171</v>
      </c>
      <c r="E110" s="65" t="str">
        <f>CONCATENATE(D110,C110)</f>
        <v>grass trenchBuild</v>
      </c>
      <c r="F110" s="78">
        <v>383.5</v>
      </c>
      <c r="G110" s="79">
        <v>43004</v>
      </c>
      <c r="H110" s="42"/>
    </row>
    <row r="111" spans="1:8">
      <c r="A111" s="77" t="s">
        <v>506</v>
      </c>
      <c r="B111" s="78" t="s">
        <v>507</v>
      </c>
      <c r="C111" s="78" t="s">
        <v>502</v>
      </c>
      <c r="D111" s="78" t="s">
        <v>171</v>
      </c>
      <c r="E111" s="65" t="str">
        <f>CONCATENATE(D111,C111)</f>
        <v>grass trenchBuild</v>
      </c>
      <c r="F111" s="78">
        <v>383.5</v>
      </c>
      <c r="G111" s="79">
        <v>43001</v>
      </c>
      <c r="H111" s="42"/>
    </row>
    <row r="112" spans="1:8">
      <c r="A112" s="77" t="s">
        <v>508</v>
      </c>
      <c r="B112" s="78" t="s">
        <v>509</v>
      </c>
      <c r="C112" s="78" t="s">
        <v>502</v>
      </c>
      <c r="D112" s="78" t="s">
        <v>344</v>
      </c>
      <c r="E112" s="65" t="str">
        <f>CONCATENATE(D112,C112)</f>
        <v>haulingBuild</v>
      </c>
      <c r="F112" s="78">
        <v>194.94</v>
      </c>
      <c r="G112" s="79">
        <v>43007</v>
      </c>
      <c r="H112" s="42"/>
    </row>
    <row r="113" spans="1:8">
      <c r="A113" s="77" t="s">
        <v>510</v>
      </c>
      <c r="B113" s="78" t="s">
        <v>511</v>
      </c>
      <c r="C113" s="78" t="s">
        <v>502</v>
      </c>
      <c r="D113" s="78" t="s">
        <v>344</v>
      </c>
      <c r="E113" s="65" t="str">
        <f>CONCATENATE(D113,C113)</f>
        <v>haulingBuild</v>
      </c>
      <c r="F113" s="78">
        <v>194.94</v>
      </c>
      <c r="G113" s="79">
        <v>43010</v>
      </c>
      <c r="H113" s="42"/>
    </row>
    <row r="114" spans="1:8">
      <c r="A114" s="77" t="s">
        <v>512</v>
      </c>
      <c r="B114" s="78" t="s">
        <v>513</v>
      </c>
      <c r="C114" s="78" t="s">
        <v>502</v>
      </c>
      <c r="D114" s="78" t="s">
        <v>171</v>
      </c>
      <c r="E114" s="65" t="str">
        <f>CONCATENATE(D114,C114)</f>
        <v>grass trenchBuild</v>
      </c>
      <c r="F114" s="78">
        <v>383.5</v>
      </c>
      <c r="G114" s="79">
        <v>43011</v>
      </c>
      <c r="H114" s="42"/>
    </row>
    <row r="115" spans="1:8">
      <c r="A115" s="77" t="s">
        <v>514</v>
      </c>
      <c r="B115" s="78" t="s">
        <v>515</v>
      </c>
      <c r="C115" s="78" t="s">
        <v>502</v>
      </c>
      <c r="D115" s="78" t="s">
        <v>171</v>
      </c>
      <c r="E115" s="65" t="str">
        <f>CONCATENATE(D115,C115)</f>
        <v>grass trenchBuild</v>
      </c>
      <c r="F115" s="78">
        <v>383.5</v>
      </c>
      <c r="G115" s="79">
        <v>43012</v>
      </c>
      <c r="H115" s="42"/>
    </row>
    <row r="116" spans="1:8">
      <c r="A116" s="77" t="s">
        <v>512</v>
      </c>
      <c r="B116" s="78" t="s">
        <v>516</v>
      </c>
      <c r="C116" s="78" t="s">
        <v>44</v>
      </c>
      <c r="D116" s="78" t="s">
        <v>517</v>
      </c>
      <c r="E116" s="65" t="str">
        <f>CONCATENATE(D116,C116)</f>
        <v>build&amp;connect closedconnect</v>
      </c>
      <c r="F116" s="78">
        <v>205.64</v>
      </c>
      <c r="G116" s="79">
        <v>43012</v>
      </c>
      <c r="H116" s="42"/>
    </row>
    <row r="117" spans="1:8">
      <c r="A117" s="77" t="s">
        <v>518</v>
      </c>
      <c r="B117" s="78" t="s">
        <v>519</v>
      </c>
      <c r="C117" s="78" t="s">
        <v>44</v>
      </c>
      <c r="D117" s="78" t="s">
        <v>520</v>
      </c>
      <c r="E117" s="65" t="str">
        <f>CONCATENATE(D117,C117)</f>
        <v>Build and connect closedconnect</v>
      </c>
      <c r="F117" s="78">
        <v>205.6</v>
      </c>
      <c r="G117" s="79">
        <v>43012</v>
      </c>
      <c r="H117" s="42"/>
    </row>
    <row r="118" spans="1:8">
      <c r="A118" s="77" t="s">
        <v>510</v>
      </c>
      <c r="B118" s="78" t="s">
        <v>521</v>
      </c>
      <c r="C118" s="78" t="s">
        <v>522</v>
      </c>
      <c r="D118" s="78" t="s">
        <v>520</v>
      </c>
      <c r="E118" s="65" t="str">
        <f>CONCATENATE(D118,C118)</f>
        <v>Build and connect closedConnect</v>
      </c>
      <c r="F118" s="78">
        <v>205.64</v>
      </c>
      <c r="G118" s="79">
        <v>43014</v>
      </c>
      <c r="H118" s="42"/>
    </row>
    <row r="119" spans="1:8">
      <c r="A119" s="77" t="s">
        <v>523</v>
      </c>
      <c r="B119" s="78" t="s">
        <v>524</v>
      </c>
      <c r="C119" s="78" t="s">
        <v>44</v>
      </c>
      <c r="D119" s="78" t="s">
        <v>525</v>
      </c>
      <c r="E119" s="65" t="str">
        <f>CONCATENATE(D119,C119)</f>
        <v>SDU installationconnect</v>
      </c>
      <c r="F119" s="78">
        <v>205.64</v>
      </c>
      <c r="G119" s="80">
        <v>43018</v>
      </c>
      <c r="H119" s="42"/>
    </row>
    <row r="120" spans="1:8">
      <c r="A120" s="77" t="s">
        <v>526</v>
      </c>
      <c r="B120" s="78" t="s">
        <v>527</v>
      </c>
      <c r="C120" s="78" t="s">
        <v>44</v>
      </c>
      <c r="D120" s="78" t="s">
        <v>525</v>
      </c>
      <c r="E120" s="65" t="str">
        <f>CONCATENATE(D120,C120)</f>
        <v>SDU installationconnect</v>
      </c>
      <c r="F120" s="78">
        <v>205.64</v>
      </c>
      <c r="G120" s="80">
        <v>43018</v>
      </c>
      <c r="H120" s="42"/>
    </row>
    <row r="121" spans="1:8">
      <c r="A121" s="77" t="s">
        <v>528</v>
      </c>
      <c r="B121" s="78" t="s">
        <v>529</v>
      </c>
      <c r="C121" s="78" t="s">
        <v>44</v>
      </c>
      <c r="D121" s="78" t="s">
        <v>525</v>
      </c>
      <c r="E121" s="65" t="str">
        <f>CONCATENATE(D121,C121)</f>
        <v>SDU installationconnect</v>
      </c>
      <c r="F121" s="78">
        <v>205.64</v>
      </c>
      <c r="G121" s="80">
        <v>43018</v>
      </c>
      <c r="H121" s="42"/>
    </row>
    <row r="122" spans="1:8">
      <c r="A122" s="77" t="s">
        <v>530</v>
      </c>
      <c r="B122" s="78" t="s">
        <v>531</v>
      </c>
      <c r="C122" s="78" t="s">
        <v>532</v>
      </c>
      <c r="D122" s="78" t="s">
        <v>533</v>
      </c>
      <c r="E122" s="65" t="str">
        <f>CONCATENATE(D122,C122)</f>
        <v xml:space="preserve">Lateral extention about 2mOSB </v>
      </c>
      <c r="F122" s="78">
        <v>524.91999999999996</v>
      </c>
      <c r="G122" s="80">
        <v>43019</v>
      </c>
      <c r="H122" s="42"/>
    </row>
    <row r="123" spans="1:8">
      <c r="A123" s="77" t="s">
        <v>530</v>
      </c>
      <c r="B123" s="78" t="s">
        <v>531</v>
      </c>
      <c r="C123" s="78" t="s">
        <v>502</v>
      </c>
      <c r="D123" s="78" t="s">
        <v>534</v>
      </c>
      <c r="E123" s="65" t="str">
        <f>CONCATENATE(D123,C123)</f>
        <v>surface  mountBuild</v>
      </c>
      <c r="F123" s="78">
        <v>254.64</v>
      </c>
      <c r="G123" s="80">
        <v>43019</v>
      </c>
      <c r="H123" s="42"/>
    </row>
    <row r="124" spans="1:8">
      <c r="A124" s="77" t="s">
        <v>535</v>
      </c>
      <c r="B124" s="78" t="s">
        <v>536</v>
      </c>
      <c r="C124" s="78" t="s">
        <v>502</v>
      </c>
      <c r="D124" s="78" t="s">
        <v>171</v>
      </c>
      <c r="E124" s="65" t="str">
        <f>CONCATENATE(D124,C124)</f>
        <v>grass trenchBuild</v>
      </c>
      <c r="F124" s="78">
        <v>253.69</v>
      </c>
      <c r="G124" s="80">
        <v>43019</v>
      </c>
      <c r="H124" s="42"/>
    </row>
    <row r="125" spans="1:8">
      <c r="A125" s="77" t="s">
        <v>537</v>
      </c>
      <c r="B125" s="78" t="s">
        <v>538</v>
      </c>
      <c r="C125" s="78" t="s">
        <v>502</v>
      </c>
      <c r="D125" s="78" t="s">
        <v>344</v>
      </c>
      <c r="E125" s="65" t="str">
        <f>CONCATENATE(D125,C125)</f>
        <v>haulingBuild</v>
      </c>
      <c r="F125" s="78">
        <v>194.93</v>
      </c>
      <c r="G125" s="80">
        <v>43020</v>
      </c>
      <c r="H125" s="42"/>
    </row>
    <row r="126" spans="1:8">
      <c r="A126" s="77" t="s">
        <v>514</v>
      </c>
      <c r="B126" s="78" t="s">
        <v>515</v>
      </c>
      <c r="C126" s="78" t="s">
        <v>522</v>
      </c>
      <c r="D126" s="78" t="s">
        <v>539</v>
      </c>
      <c r="E126" s="65" t="str">
        <f>CONCATENATE(D126,C126)</f>
        <v>B@CConnect</v>
      </c>
      <c r="F126" s="78">
        <v>205.64</v>
      </c>
      <c r="G126" s="80">
        <v>43021</v>
      </c>
      <c r="H126" s="42"/>
    </row>
    <row r="127" spans="1:8">
      <c r="A127" s="77" t="s">
        <v>540</v>
      </c>
      <c r="B127" s="78" t="s">
        <v>541</v>
      </c>
      <c r="C127" s="78" t="s">
        <v>502</v>
      </c>
      <c r="D127" s="78" t="s">
        <v>171</v>
      </c>
      <c r="E127" s="65" t="str">
        <f>CONCATENATE(D127,C127)</f>
        <v>grass trenchBuild</v>
      </c>
      <c r="F127" s="78">
        <v>383.5</v>
      </c>
      <c r="G127" s="80">
        <v>43021</v>
      </c>
      <c r="H127" s="42"/>
    </row>
    <row r="128" spans="1:8">
      <c r="A128" s="77" t="s">
        <v>542</v>
      </c>
      <c r="B128" s="78" t="s">
        <v>543</v>
      </c>
      <c r="C128" s="78" t="s">
        <v>522</v>
      </c>
      <c r="D128" s="78" t="s">
        <v>525</v>
      </c>
      <c r="E128" s="65" t="str">
        <f>CONCATENATE(D128,C128)</f>
        <v>SDU installationConnect</v>
      </c>
      <c r="F128" s="78">
        <v>205.64</v>
      </c>
      <c r="G128" s="80">
        <v>43024</v>
      </c>
      <c r="H128" s="42"/>
    </row>
    <row r="129" spans="1:8">
      <c r="A129" s="77" t="s">
        <v>504</v>
      </c>
      <c r="B129" s="78" t="s">
        <v>544</v>
      </c>
      <c r="C129" s="78" t="s">
        <v>44</v>
      </c>
      <c r="D129" s="78" t="s">
        <v>539</v>
      </c>
      <c r="E129" s="65" t="str">
        <f>CONCATENATE(D129,C129)</f>
        <v>B@Cconnect</v>
      </c>
      <c r="F129" s="78">
        <v>205.64</v>
      </c>
      <c r="G129" s="80">
        <v>43024</v>
      </c>
      <c r="H129" s="42"/>
    </row>
    <row r="130" spans="1:8">
      <c r="A130" s="77" t="s">
        <v>545</v>
      </c>
      <c r="B130" s="78" t="s">
        <v>546</v>
      </c>
      <c r="C130" s="78" t="s">
        <v>502</v>
      </c>
      <c r="D130" s="78" t="s">
        <v>344</v>
      </c>
      <c r="E130" s="65" t="str">
        <f>CONCATENATE(D130,C130)</f>
        <v>haulingBuild</v>
      </c>
      <c r="F130" s="78">
        <v>253</v>
      </c>
      <c r="G130" s="80">
        <v>43025</v>
      </c>
      <c r="H130" s="42"/>
    </row>
    <row r="131" spans="1:8">
      <c r="A131" s="77" t="s">
        <v>547</v>
      </c>
      <c r="B131" s="78" t="s">
        <v>548</v>
      </c>
      <c r="C131" s="78" t="s">
        <v>502</v>
      </c>
      <c r="D131" s="78" t="s">
        <v>344</v>
      </c>
      <c r="E131" s="65" t="str">
        <f>CONCATENATE(D131,C131)</f>
        <v>haulingBuild</v>
      </c>
      <c r="F131" s="78">
        <v>253</v>
      </c>
      <c r="G131" s="80">
        <v>43025</v>
      </c>
      <c r="H131" s="42"/>
    </row>
    <row r="132" spans="1:8">
      <c r="A132" s="77" t="s">
        <v>547</v>
      </c>
      <c r="B132" s="78" t="s">
        <v>548</v>
      </c>
      <c r="C132" s="78" t="s">
        <v>522</v>
      </c>
      <c r="D132" s="78" t="s">
        <v>539</v>
      </c>
      <c r="E132" s="65" t="str">
        <f>CONCATENATE(D132,C132)</f>
        <v>B@CConnect</v>
      </c>
      <c r="F132" s="78">
        <v>205.64</v>
      </c>
      <c r="G132" s="80">
        <v>43025</v>
      </c>
      <c r="H132" s="42"/>
    </row>
    <row r="133" spans="1:8">
      <c r="A133" s="77" t="s">
        <v>506</v>
      </c>
      <c r="B133" s="78" t="s">
        <v>549</v>
      </c>
      <c r="C133" s="78" t="s">
        <v>522</v>
      </c>
      <c r="D133" s="78" t="s">
        <v>539</v>
      </c>
      <c r="E133" s="65" t="str">
        <f>CONCATENATE(D133,C133)</f>
        <v>B@CConnect</v>
      </c>
      <c r="F133" s="78">
        <v>205.64</v>
      </c>
      <c r="G133" s="80">
        <v>43025</v>
      </c>
      <c r="H133" s="42"/>
    </row>
    <row r="134" spans="1:8">
      <c r="A134" s="77" t="s">
        <v>545</v>
      </c>
      <c r="B134" s="78" t="s">
        <v>546</v>
      </c>
      <c r="C134" s="78" t="s">
        <v>44</v>
      </c>
      <c r="D134" s="78" t="s">
        <v>539</v>
      </c>
      <c r="E134" s="65" t="str">
        <f>CONCATENATE(D134,C134)</f>
        <v>B@Cconnect</v>
      </c>
      <c r="F134" s="78">
        <v>205.64</v>
      </c>
      <c r="G134" s="80">
        <v>43026</v>
      </c>
      <c r="H134" s="42"/>
    </row>
    <row r="135" spans="1:8">
      <c r="A135" s="77" t="s">
        <v>550</v>
      </c>
      <c r="B135" s="78" t="s">
        <v>551</v>
      </c>
      <c r="C135" s="78" t="s">
        <v>502</v>
      </c>
      <c r="D135" s="78" t="s">
        <v>171</v>
      </c>
      <c r="E135" s="65" t="str">
        <f>CONCATENATE(D135,C135)</f>
        <v>grass trenchBuild</v>
      </c>
      <c r="F135" s="78">
        <v>383</v>
      </c>
      <c r="G135" s="80">
        <v>43026</v>
      </c>
      <c r="H135" s="42"/>
    </row>
    <row r="136" spans="1:8">
      <c r="A136" s="77" t="s">
        <v>552</v>
      </c>
      <c r="B136" s="78" t="s">
        <v>553</v>
      </c>
      <c r="C136" s="78" t="s">
        <v>502</v>
      </c>
      <c r="D136" s="78" t="s">
        <v>534</v>
      </c>
      <c r="E136" s="65" t="str">
        <f>CONCATENATE(D136,C136)</f>
        <v>surface  mountBuild</v>
      </c>
      <c r="F136" s="78">
        <v>253</v>
      </c>
      <c r="G136" s="80">
        <v>43027</v>
      </c>
      <c r="H136" s="42"/>
    </row>
    <row r="137" spans="1:8">
      <c r="A137" s="77" t="s">
        <v>554</v>
      </c>
      <c r="B137" s="78" t="s">
        <v>553</v>
      </c>
      <c r="C137" s="78" t="s">
        <v>44</v>
      </c>
      <c r="D137" s="78" t="s">
        <v>539</v>
      </c>
      <c r="E137" s="65" t="str">
        <f>CONCATENATE(D137,C137)</f>
        <v>B@Cconnect</v>
      </c>
      <c r="F137" s="78">
        <v>205.64</v>
      </c>
      <c r="G137" s="80">
        <v>43027</v>
      </c>
      <c r="H137" s="42"/>
    </row>
    <row r="138" spans="1:8">
      <c r="A138" s="77" t="s">
        <v>555</v>
      </c>
      <c r="B138" s="78" t="s">
        <v>556</v>
      </c>
      <c r="C138" s="78" t="s">
        <v>557</v>
      </c>
      <c r="D138" s="78" t="s">
        <v>171</v>
      </c>
      <c r="E138" s="65" t="str">
        <f>CONCATENATE(D138,C138)</f>
        <v xml:space="preserve">grass trenchBuild </v>
      </c>
      <c r="F138" s="78">
        <v>383.5</v>
      </c>
      <c r="G138" s="80">
        <v>43027</v>
      </c>
      <c r="H138" s="42"/>
    </row>
    <row r="139" spans="1:8">
      <c r="A139" s="77" t="s">
        <v>558</v>
      </c>
      <c r="B139" s="78" t="s">
        <v>559</v>
      </c>
      <c r="C139" s="78" t="s">
        <v>522</v>
      </c>
      <c r="D139" s="78" t="s">
        <v>539</v>
      </c>
      <c r="E139" s="65" t="str">
        <f>CONCATENATE(D139,C139)</f>
        <v>B@CConnect</v>
      </c>
      <c r="F139" s="78">
        <v>205.64</v>
      </c>
      <c r="G139" s="80">
        <v>43028</v>
      </c>
      <c r="H139" s="42"/>
    </row>
    <row r="140" spans="1:8">
      <c r="A140" s="77" t="s">
        <v>560</v>
      </c>
      <c r="B140" s="78" t="s">
        <v>561</v>
      </c>
      <c r="C140" s="78" t="s">
        <v>44</v>
      </c>
      <c r="D140" s="78" t="s">
        <v>539</v>
      </c>
      <c r="E140" s="65" t="str">
        <f>CONCATENATE(D140,C140)</f>
        <v>B@Cconnect</v>
      </c>
      <c r="F140" s="78">
        <v>205.64</v>
      </c>
      <c r="G140" s="80">
        <v>43029</v>
      </c>
      <c r="H140" s="42"/>
    </row>
    <row r="141" spans="1:8">
      <c r="A141" s="77" t="s">
        <v>555</v>
      </c>
      <c r="B141" s="78" t="s">
        <v>556</v>
      </c>
      <c r="C141" s="78" t="s">
        <v>44</v>
      </c>
      <c r="D141" s="78" t="s">
        <v>539</v>
      </c>
      <c r="E141" s="65" t="str">
        <f>CONCATENATE(D141,C141)</f>
        <v>B@Cconnect</v>
      </c>
      <c r="F141" s="78">
        <v>205.64</v>
      </c>
      <c r="G141" s="80">
        <v>43029</v>
      </c>
      <c r="H141" s="42"/>
    </row>
    <row r="142" spans="1:8">
      <c r="A142" s="77" t="s">
        <v>550</v>
      </c>
      <c r="B142" s="78" t="s">
        <v>551</v>
      </c>
      <c r="C142" s="78" t="s">
        <v>44</v>
      </c>
      <c r="D142" s="78" t="s">
        <v>539</v>
      </c>
      <c r="E142" s="65" t="str">
        <f>CONCATENATE(D142,C142)</f>
        <v>B@Cconnect</v>
      </c>
      <c r="F142" s="78">
        <v>205.64</v>
      </c>
      <c r="G142" s="80">
        <v>43032</v>
      </c>
      <c r="H142" s="42"/>
    </row>
    <row r="143" spans="1:8">
      <c r="A143" s="77" t="s">
        <v>562</v>
      </c>
      <c r="B143" s="78" t="s">
        <v>563</v>
      </c>
      <c r="C143" s="78" t="s">
        <v>44</v>
      </c>
      <c r="D143" s="78" t="s">
        <v>21</v>
      </c>
      <c r="E143" s="65" t="str">
        <f>CONCATENATE(D143,C143)</f>
        <v>LLconnect</v>
      </c>
      <c r="F143" s="78">
        <v>90</v>
      </c>
      <c r="G143" s="80">
        <v>43033</v>
      </c>
      <c r="H143" s="42"/>
    </row>
    <row r="144" spans="1:8">
      <c r="A144" s="77" t="s">
        <v>564</v>
      </c>
      <c r="B144" s="78" t="s">
        <v>565</v>
      </c>
      <c r="C144" s="78" t="s">
        <v>44</v>
      </c>
      <c r="D144" s="78" t="s">
        <v>21</v>
      </c>
      <c r="E144" s="65" t="str">
        <f>CONCATENATE(D144,C144)</f>
        <v>LLconnect</v>
      </c>
      <c r="F144" s="78">
        <v>90</v>
      </c>
      <c r="G144" s="80">
        <v>43033</v>
      </c>
      <c r="H144" s="42"/>
    </row>
    <row r="145" spans="1:8">
      <c r="A145" s="77" t="s">
        <v>566</v>
      </c>
      <c r="B145" s="78" t="s">
        <v>567</v>
      </c>
      <c r="C145" s="78" t="s">
        <v>44</v>
      </c>
      <c r="D145" s="78" t="s">
        <v>539</v>
      </c>
      <c r="E145" s="65" t="str">
        <f>CONCATENATE(D145,C145)</f>
        <v>B@Cconnect</v>
      </c>
      <c r="F145" s="78">
        <v>205.64</v>
      </c>
      <c r="G145" s="80">
        <v>43033</v>
      </c>
      <c r="H145" s="42"/>
    </row>
    <row r="146" spans="1:8">
      <c r="A146" s="77" t="s">
        <v>537</v>
      </c>
      <c r="B146" s="78" t="s">
        <v>568</v>
      </c>
      <c r="C146" s="78" t="s">
        <v>569</v>
      </c>
      <c r="D146" s="78" t="s">
        <v>539</v>
      </c>
      <c r="E146" s="65" t="str">
        <f>CONCATENATE(D146,C146)</f>
        <v>B@Ccolnnect</v>
      </c>
      <c r="F146" s="78">
        <v>205.64</v>
      </c>
      <c r="G146" s="80">
        <v>43034</v>
      </c>
      <c r="H146" s="42"/>
    </row>
    <row r="147" spans="1:8">
      <c r="A147" s="77" t="s">
        <v>570</v>
      </c>
      <c r="B147" s="78" t="s">
        <v>571</v>
      </c>
      <c r="C147" s="78" t="s">
        <v>44</v>
      </c>
      <c r="D147" s="78" t="s">
        <v>539</v>
      </c>
      <c r="E147" s="65" t="str">
        <f>CONCATENATE(D147,C147)</f>
        <v>B@Cconnect</v>
      </c>
      <c r="F147" s="78">
        <v>205.64</v>
      </c>
      <c r="G147" s="80">
        <v>43034</v>
      </c>
      <c r="H147" s="42"/>
    </row>
    <row r="148" spans="1:8">
      <c r="A148" s="77" t="s">
        <v>572</v>
      </c>
      <c r="B148" s="78" t="s">
        <v>573</v>
      </c>
      <c r="C148" s="78" t="s">
        <v>502</v>
      </c>
      <c r="D148" s="78" t="s">
        <v>534</v>
      </c>
      <c r="E148" s="65" t="str">
        <f>CONCATENATE(D148,C148)</f>
        <v>surface  mountBuild</v>
      </c>
      <c r="F148" s="78">
        <v>253</v>
      </c>
      <c r="G148" s="80">
        <v>43034</v>
      </c>
      <c r="H148" s="42"/>
    </row>
    <row r="149" spans="1:8">
      <c r="A149" s="77" t="s">
        <v>540</v>
      </c>
      <c r="B149" s="78" t="s">
        <v>541</v>
      </c>
      <c r="C149" s="78" t="s">
        <v>44</v>
      </c>
      <c r="D149" s="78" t="s">
        <v>539</v>
      </c>
      <c r="E149" s="65" t="str">
        <f>CONCATENATE(D149,C149)</f>
        <v>B@Cconnect</v>
      </c>
      <c r="F149" s="78">
        <v>205.64</v>
      </c>
      <c r="G149" s="80">
        <v>43035</v>
      </c>
      <c r="H149" s="42"/>
    </row>
    <row r="150" spans="1:8">
      <c r="A150" s="77" t="s">
        <v>508</v>
      </c>
      <c r="B150" s="78" t="s">
        <v>574</v>
      </c>
      <c r="C150" s="78" t="s">
        <v>44</v>
      </c>
      <c r="D150" s="78" t="s">
        <v>539</v>
      </c>
      <c r="E150" s="65" t="str">
        <f>CONCATENATE(D150,C150)</f>
        <v>B@Cconnect</v>
      </c>
      <c r="F150" s="78">
        <v>205.64</v>
      </c>
      <c r="G150" s="80">
        <v>43035</v>
      </c>
      <c r="H150" s="42"/>
    </row>
    <row r="151" spans="1:8">
      <c r="A151" s="77" t="s">
        <v>575</v>
      </c>
      <c r="B151" s="78" t="s">
        <v>576</v>
      </c>
      <c r="C151" s="78" t="s">
        <v>170</v>
      </c>
      <c r="D151" s="78" t="s">
        <v>171</v>
      </c>
      <c r="E151" s="65" t="str">
        <f>CONCATENATE(D151,C151)</f>
        <v>grass trenchbuild</v>
      </c>
      <c r="F151" s="78">
        <v>383.5</v>
      </c>
      <c r="G151" s="80">
        <v>43035</v>
      </c>
      <c r="H151" s="42"/>
    </row>
    <row r="152" spans="1:8">
      <c r="A152" s="77" t="s">
        <v>577</v>
      </c>
      <c r="B152" s="78" t="s">
        <v>578</v>
      </c>
      <c r="C152" s="78" t="s">
        <v>170</v>
      </c>
      <c r="D152" s="78" t="s">
        <v>330</v>
      </c>
      <c r="E152" s="65" t="str">
        <f>CONCATENATE(D152,C152)</f>
        <v>concrete cutbuild</v>
      </c>
      <c r="F152" s="78">
        <v>636.69000000000005</v>
      </c>
      <c r="G152" s="80">
        <v>43036</v>
      </c>
      <c r="H152" s="42"/>
    </row>
    <row r="153" spans="1:8">
      <c r="A153" s="77" t="s">
        <v>572</v>
      </c>
      <c r="B153" s="78" t="s">
        <v>579</v>
      </c>
      <c r="C153" s="78" t="s">
        <v>44</v>
      </c>
      <c r="D153" s="78" t="s">
        <v>464</v>
      </c>
      <c r="E153" s="65" t="str">
        <f>CONCATENATE(D153,C153)</f>
        <v>b@Cconnect</v>
      </c>
      <c r="F153" s="78">
        <v>205.64</v>
      </c>
      <c r="G153" s="80">
        <v>43039</v>
      </c>
      <c r="H153" s="42"/>
    </row>
  </sheetData>
  <autoFilter ref="A1:H23"/>
  <conditionalFormatting sqref="A24:A81">
    <cfRule type="duplicateValues" dxfId="19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68" workbookViewId="0">
      <selection activeCell="D71" sqref="D71"/>
    </sheetView>
  </sheetViews>
  <sheetFormatPr defaultRowHeight="15"/>
  <cols>
    <col min="2" max="2" width="26.85546875" customWidth="1"/>
    <col min="3" max="3" width="39.42578125" customWidth="1"/>
    <col min="4" max="4" width="17.7109375" customWidth="1"/>
    <col min="5" max="5" width="11.28515625" customWidth="1"/>
    <col min="6" max="6" width="32.28515625" customWidth="1"/>
    <col min="7" max="7" width="16.42578125" customWidth="1"/>
  </cols>
  <sheetData>
    <row r="1" spans="1:10">
      <c r="A1" s="38" t="s">
        <v>1</v>
      </c>
      <c r="B1" s="38" t="s">
        <v>580</v>
      </c>
      <c r="C1" s="38" t="s">
        <v>581</v>
      </c>
      <c r="D1" s="38" t="s">
        <v>582</v>
      </c>
      <c r="E1" s="38" t="s">
        <v>157</v>
      </c>
      <c r="F1" s="38" t="s">
        <v>375</v>
      </c>
      <c r="G1" s="39" t="s">
        <v>55</v>
      </c>
    </row>
    <row r="2" spans="1:10" ht="30">
      <c r="A2" s="40">
        <v>5918104</v>
      </c>
      <c r="B2" s="40" t="s">
        <v>584</v>
      </c>
      <c r="C2" s="40" t="s">
        <v>585</v>
      </c>
      <c r="D2" s="40" t="s">
        <v>586</v>
      </c>
      <c r="E2" s="40">
        <v>433.57</v>
      </c>
      <c r="F2" s="41">
        <v>43152</v>
      </c>
      <c r="G2" s="42" t="s">
        <v>587</v>
      </c>
    </row>
    <row r="3" spans="1:10">
      <c r="A3" s="40">
        <v>5858943</v>
      </c>
      <c r="B3" s="40" t="s">
        <v>588</v>
      </c>
      <c r="C3" s="40" t="s">
        <v>589</v>
      </c>
      <c r="D3" s="40" t="s">
        <v>586</v>
      </c>
      <c r="E3" s="40">
        <v>433.57</v>
      </c>
      <c r="F3" s="41">
        <v>43157</v>
      </c>
      <c r="G3" s="42" t="s">
        <v>590</v>
      </c>
    </row>
    <row r="4" spans="1:10">
      <c r="A4" s="40">
        <v>5498153</v>
      </c>
      <c r="B4" s="40" t="s">
        <v>591</v>
      </c>
      <c r="C4" s="40" t="s">
        <v>592</v>
      </c>
      <c r="D4" s="40" t="s">
        <v>586</v>
      </c>
      <c r="E4" s="40">
        <v>881.69</v>
      </c>
      <c r="F4" s="41">
        <v>43159</v>
      </c>
      <c r="G4" s="42" t="s">
        <v>590</v>
      </c>
    </row>
    <row r="5" spans="1:10">
      <c r="A5" s="43">
        <v>5934679</v>
      </c>
      <c r="B5" s="43" t="s">
        <v>593</v>
      </c>
      <c r="C5" s="43" t="s">
        <v>589</v>
      </c>
      <c r="D5" s="43" t="s">
        <v>586</v>
      </c>
      <c r="E5" s="43">
        <v>863.05</v>
      </c>
      <c r="F5" s="44">
        <v>43161</v>
      </c>
      <c r="G5" s="45"/>
    </row>
    <row r="6" spans="1:10">
      <c r="A6" s="40">
        <v>5828925</v>
      </c>
      <c r="B6" s="40" t="s">
        <v>594</v>
      </c>
      <c r="C6" s="40" t="s">
        <v>595</v>
      </c>
      <c r="D6" s="40" t="s">
        <v>586</v>
      </c>
      <c r="E6" s="40">
        <v>205.64</v>
      </c>
      <c r="F6" s="41">
        <v>43162</v>
      </c>
      <c r="G6" s="42"/>
    </row>
    <row r="7" spans="1:10">
      <c r="A7" s="40">
        <v>6222603</v>
      </c>
      <c r="B7" s="40" t="s">
        <v>596</v>
      </c>
      <c r="C7" s="40" t="s">
        <v>597</v>
      </c>
      <c r="D7" s="40" t="s">
        <v>586</v>
      </c>
      <c r="E7" s="40">
        <v>881.69</v>
      </c>
      <c r="F7" s="41">
        <v>43162</v>
      </c>
      <c r="G7" s="42"/>
    </row>
    <row r="8" spans="1:10">
      <c r="A8" s="40">
        <v>6144037</v>
      </c>
      <c r="B8" s="40" t="s">
        <v>598</v>
      </c>
      <c r="C8" s="40" t="s">
        <v>599</v>
      </c>
      <c r="D8" s="40" t="s">
        <v>586</v>
      </c>
      <c r="E8" s="40">
        <v>433.57</v>
      </c>
      <c r="F8" s="41">
        <v>43164</v>
      </c>
      <c r="G8" s="42"/>
    </row>
    <row r="9" spans="1:10">
      <c r="A9" s="40">
        <v>6215662</v>
      </c>
      <c r="B9" s="40" t="s">
        <v>600</v>
      </c>
      <c r="C9" s="40" t="s">
        <v>599</v>
      </c>
      <c r="D9" s="40" t="s">
        <v>586</v>
      </c>
      <c r="E9" s="40">
        <v>433.57</v>
      </c>
      <c r="F9" s="41">
        <v>43164</v>
      </c>
      <c r="G9" s="42"/>
    </row>
    <row r="10" spans="1:10" ht="30">
      <c r="A10" s="40">
        <v>6267539</v>
      </c>
      <c r="B10" s="40" t="s">
        <v>601</v>
      </c>
      <c r="C10" s="40" t="s">
        <v>599</v>
      </c>
      <c r="D10" s="40" t="s">
        <v>586</v>
      </c>
      <c r="E10" s="40">
        <v>194.94</v>
      </c>
      <c r="F10" s="41">
        <v>43165</v>
      </c>
      <c r="G10" s="46" t="s">
        <v>602</v>
      </c>
      <c r="H10" s="55" t="s">
        <v>216</v>
      </c>
      <c r="I10" s="55">
        <f>SUM(E2:E29)</f>
        <v>11891.099999999999</v>
      </c>
      <c r="J10" s="56" t="s">
        <v>323</v>
      </c>
    </row>
    <row r="11" spans="1:10">
      <c r="A11" s="40">
        <v>6267369</v>
      </c>
      <c r="B11" s="40" t="s">
        <v>603</v>
      </c>
      <c r="C11" s="40" t="s">
        <v>604</v>
      </c>
      <c r="D11" s="40" t="s">
        <v>586</v>
      </c>
      <c r="E11" s="40">
        <v>626.70000000000005</v>
      </c>
      <c r="F11" s="41">
        <v>43165</v>
      </c>
      <c r="G11" s="42"/>
      <c r="H11" s="50" t="s">
        <v>631</v>
      </c>
      <c r="I11" s="50">
        <f>I10*0.22</f>
        <v>2616.0419999999999</v>
      </c>
      <c r="J11" s="42">
        <f>I11/18.75</f>
        <v>139.52223999999998</v>
      </c>
    </row>
    <row r="12" spans="1:10">
      <c r="A12" s="40">
        <v>6290541</v>
      </c>
      <c r="B12" s="40" t="s">
        <v>605</v>
      </c>
      <c r="C12" s="40" t="s">
        <v>604</v>
      </c>
      <c r="D12" s="40" t="s">
        <v>586</v>
      </c>
      <c r="E12" s="40">
        <v>626.70000000000005</v>
      </c>
      <c r="F12" s="41">
        <v>43166</v>
      </c>
      <c r="G12" s="42"/>
      <c r="H12" s="50" t="s">
        <v>632</v>
      </c>
      <c r="I12" s="50">
        <f>I10*0.18</f>
        <v>2140.3979999999997</v>
      </c>
      <c r="J12" s="42">
        <f>I12/18.75</f>
        <v>114.15455999999999</v>
      </c>
    </row>
    <row r="13" spans="1:10">
      <c r="A13" s="40">
        <v>6177991</v>
      </c>
      <c r="B13" s="40" t="s">
        <v>606</v>
      </c>
      <c r="C13" s="40" t="s">
        <v>599</v>
      </c>
      <c r="D13" s="40" t="s">
        <v>586</v>
      </c>
      <c r="E13" s="40">
        <v>433.57</v>
      </c>
      <c r="F13" s="41">
        <v>43167</v>
      </c>
      <c r="G13" s="42"/>
    </row>
    <row r="14" spans="1:10">
      <c r="A14" s="40">
        <v>6183700</v>
      </c>
      <c r="B14" s="40" t="s">
        <v>607</v>
      </c>
      <c r="C14" s="40" t="s">
        <v>604</v>
      </c>
      <c r="D14" s="40" t="s">
        <v>586</v>
      </c>
      <c r="E14" s="40">
        <v>626.70000000000005</v>
      </c>
      <c r="F14" s="41">
        <v>43168</v>
      </c>
      <c r="G14" s="42"/>
    </row>
    <row r="15" spans="1:10">
      <c r="A15" s="40">
        <v>6269529</v>
      </c>
      <c r="B15" s="40" t="s">
        <v>608</v>
      </c>
      <c r="C15" s="40" t="s">
        <v>599</v>
      </c>
      <c r="D15" s="40" t="s">
        <v>586</v>
      </c>
      <c r="E15" s="40">
        <v>433.57</v>
      </c>
      <c r="F15" s="41">
        <v>43169</v>
      </c>
      <c r="G15" s="42"/>
    </row>
    <row r="16" spans="1:10">
      <c r="A16" s="40">
        <v>6375415</v>
      </c>
      <c r="B16" s="40" t="s">
        <v>609</v>
      </c>
      <c r="C16" s="40" t="s">
        <v>604</v>
      </c>
      <c r="D16" s="40" t="s">
        <v>586</v>
      </c>
      <c r="E16" s="40">
        <v>626.70000000000005</v>
      </c>
      <c r="F16" s="41">
        <v>43171</v>
      </c>
      <c r="G16" s="42"/>
    </row>
    <row r="17" spans="1:7">
      <c r="A17" s="40">
        <v>6043796</v>
      </c>
      <c r="B17" s="40" t="s">
        <v>610</v>
      </c>
      <c r="C17" s="40" t="s">
        <v>21</v>
      </c>
      <c r="D17" s="40" t="s">
        <v>586</v>
      </c>
      <c r="E17" s="40">
        <v>90</v>
      </c>
      <c r="F17" s="41">
        <v>43172</v>
      </c>
      <c r="G17" s="42"/>
    </row>
    <row r="18" spans="1:7" ht="45">
      <c r="A18" s="40">
        <v>6436552</v>
      </c>
      <c r="B18" s="40" t="s">
        <v>611</v>
      </c>
      <c r="C18" s="40" t="s">
        <v>599</v>
      </c>
      <c r="D18" s="40" t="s">
        <v>586</v>
      </c>
      <c r="E18" s="40">
        <v>194.94</v>
      </c>
      <c r="F18" s="41">
        <v>43173</v>
      </c>
      <c r="G18" s="46" t="s">
        <v>612</v>
      </c>
    </row>
    <row r="19" spans="1:7">
      <c r="A19" s="40">
        <v>6417467</v>
      </c>
      <c r="B19" s="40" t="s">
        <v>613</v>
      </c>
      <c r="C19" s="40" t="s">
        <v>21</v>
      </c>
      <c r="D19" s="40" t="s">
        <v>586</v>
      </c>
      <c r="E19" s="40">
        <v>90</v>
      </c>
      <c r="F19" s="41">
        <v>43174</v>
      </c>
      <c r="G19" s="42"/>
    </row>
    <row r="20" spans="1:7">
      <c r="A20" s="40">
        <v>6440860</v>
      </c>
      <c r="B20" s="40" t="s">
        <v>614</v>
      </c>
      <c r="C20" s="40" t="s">
        <v>589</v>
      </c>
      <c r="D20" s="40" t="s">
        <v>586</v>
      </c>
      <c r="E20" s="40">
        <v>433.57</v>
      </c>
      <c r="F20" s="41">
        <v>43174</v>
      </c>
      <c r="G20" s="42" t="s">
        <v>590</v>
      </c>
    </row>
    <row r="21" spans="1:7">
      <c r="A21" s="40">
        <v>6073992</v>
      </c>
      <c r="B21" s="40" t="s">
        <v>615</v>
      </c>
      <c r="C21" s="40" t="s">
        <v>599</v>
      </c>
      <c r="D21" s="40" t="s">
        <v>586</v>
      </c>
      <c r="E21" s="40">
        <v>433.57</v>
      </c>
      <c r="F21" s="41">
        <v>43176</v>
      </c>
      <c r="G21" s="42"/>
    </row>
    <row r="22" spans="1:7">
      <c r="A22" s="47">
        <v>5859182</v>
      </c>
      <c r="B22" s="47" t="s">
        <v>616</v>
      </c>
      <c r="C22" s="47" t="s">
        <v>522</v>
      </c>
      <c r="D22" s="47" t="s">
        <v>586</v>
      </c>
      <c r="E22" s="47">
        <v>90</v>
      </c>
      <c r="F22" s="48">
        <v>43150</v>
      </c>
      <c r="G22" s="46"/>
    </row>
    <row r="23" spans="1:7">
      <c r="A23" s="47">
        <v>5575201</v>
      </c>
      <c r="B23" s="47" t="s">
        <v>617</v>
      </c>
      <c r="C23" s="47" t="s">
        <v>604</v>
      </c>
      <c r="D23" s="47" t="s">
        <v>586</v>
      </c>
      <c r="E23" s="47">
        <v>626.70000000000005</v>
      </c>
      <c r="F23" s="48">
        <v>43151</v>
      </c>
      <c r="G23" s="46"/>
    </row>
    <row r="24" spans="1:7">
      <c r="A24" s="47">
        <v>5703463</v>
      </c>
      <c r="B24" s="47" t="s">
        <v>618</v>
      </c>
      <c r="C24" s="47" t="s">
        <v>619</v>
      </c>
      <c r="D24" s="47" t="s">
        <v>586</v>
      </c>
      <c r="E24" s="49" t="s">
        <v>620</v>
      </c>
      <c r="F24" s="48">
        <v>43153</v>
      </c>
      <c r="G24" s="46"/>
    </row>
    <row r="25" spans="1:7" ht="75">
      <c r="A25" s="50">
        <v>3647318</v>
      </c>
      <c r="B25" s="50" t="s">
        <v>621</v>
      </c>
      <c r="C25" s="50" t="s">
        <v>599</v>
      </c>
      <c r="D25" s="50" t="s">
        <v>586</v>
      </c>
      <c r="E25" s="51">
        <v>238.63</v>
      </c>
      <c r="F25" s="52">
        <v>43132</v>
      </c>
      <c r="G25" s="53" t="s">
        <v>622</v>
      </c>
    </row>
    <row r="26" spans="1:7">
      <c r="A26" s="50">
        <v>5474192</v>
      </c>
      <c r="B26" s="50" t="s">
        <v>623</v>
      </c>
      <c r="C26" s="50" t="s">
        <v>624</v>
      </c>
      <c r="D26" s="50" t="s">
        <v>586</v>
      </c>
      <c r="E26" s="50">
        <v>194.94</v>
      </c>
      <c r="F26" s="52">
        <v>43133</v>
      </c>
      <c r="G26" s="53" t="s">
        <v>625</v>
      </c>
    </row>
    <row r="27" spans="1:7" ht="75">
      <c r="A27" s="50">
        <v>4955775</v>
      </c>
      <c r="B27" s="50" t="s">
        <v>626</v>
      </c>
      <c r="C27" s="50" t="s">
        <v>599</v>
      </c>
      <c r="D27" s="50" t="s">
        <v>586</v>
      </c>
      <c r="E27" s="50">
        <v>238.63</v>
      </c>
      <c r="F27" s="52">
        <v>43133</v>
      </c>
      <c r="G27" s="53" t="s">
        <v>627</v>
      </c>
    </row>
    <row r="28" spans="1:7" ht="75">
      <c r="A28" s="50">
        <v>5495087</v>
      </c>
      <c r="B28" s="50" t="s">
        <v>628</v>
      </c>
      <c r="C28" s="50" t="s">
        <v>604</v>
      </c>
      <c r="D28" s="50" t="s">
        <v>586</v>
      </c>
      <c r="E28" s="50">
        <v>243.2</v>
      </c>
      <c r="F28" s="52">
        <v>43141</v>
      </c>
      <c r="G28" s="53" t="s">
        <v>627</v>
      </c>
    </row>
    <row r="29" spans="1:7" ht="30">
      <c r="A29" s="50">
        <v>5357257</v>
      </c>
      <c r="B29" s="50" t="s">
        <v>629</v>
      </c>
      <c r="C29" s="50" t="s">
        <v>597</v>
      </c>
      <c r="D29" s="50" t="s">
        <v>586</v>
      </c>
      <c r="E29" s="50">
        <v>881.69</v>
      </c>
      <c r="F29" s="52">
        <v>43145</v>
      </c>
      <c r="G29" s="53" t="s">
        <v>630</v>
      </c>
    </row>
    <row r="30" spans="1:7">
      <c r="A30" s="54"/>
      <c r="B30" s="54"/>
      <c r="C30" s="54"/>
      <c r="G30" s="57"/>
    </row>
    <row r="31" spans="1:7">
      <c r="A31" s="54"/>
      <c r="B31" s="54"/>
      <c r="C31" s="54"/>
      <c r="G31" s="57"/>
    </row>
    <row r="32" spans="1:7">
      <c r="A32" s="54"/>
      <c r="B32" s="54"/>
      <c r="C32" s="54"/>
      <c r="G32" s="57"/>
    </row>
    <row r="33" spans="1:10">
      <c r="A33" s="38" t="s">
        <v>1</v>
      </c>
      <c r="B33" s="38" t="s">
        <v>580</v>
      </c>
      <c r="C33" s="38" t="s">
        <v>581</v>
      </c>
      <c r="D33" s="38" t="s">
        <v>582</v>
      </c>
      <c r="E33" s="38" t="s">
        <v>157</v>
      </c>
      <c r="F33" s="38" t="s">
        <v>583</v>
      </c>
      <c r="G33" s="39" t="s">
        <v>55</v>
      </c>
    </row>
    <row r="34" spans="1:10">
      <c r="A34" s="50">
        <v>5221289</v>
      </c>
      <c r="B34" s="50" t="s">
        <v>633</v>
      </c>
      <c r="C34" s="50" t="s">
        <v>599</v>
      </c>
      <c r="D34" s="50" t="s">
        <v>586</v>
      </c>
      <c r="E34" s="50">
        <v>433.57</v>
      </c>
      <c r="F34" s="52">
        <v>43123</v>
      </c>
      <c r="G34" s="42"/>
    </row>
    <row r="35" spans="1:10">
      <c r="A35" s="50">
        <v>4217598</v>
      </c>
      <c r="B35" s="50" t="s">
        <v>634</v>
      </c>
      <c r="C35" s="50" t="s">
        <v>604</v>
      </c>
      <c r="D35" s="50" t="s">
        <v>586</v>
      </c>
      <c r="E35" s="50">
        <v>626.70000000000005</v>
      </c>
      <c r="F35" s="52">
        <v>43129</v>
      </c>
      <c r="G35" s="42"/>
    </row>
    <row r="36" spans="1:10">
      <c r="A36" s="50">
        <v>5359357</v>
      </c>
      <c r="B36" s="50" t="s">
        <v>635</v>
      </c>
      <c r="C36" s="50" t="s">
        <v>604</v>
      </c>
      <c r="D36" s="50" t="s">
        <v>586</v>
      </c>
      <c r="E36" s="50">
        <v>626.70000000000005</v>
      </c>
      <c r="F36" s="52">
        <v>43129</v>
      </c>
      <c r="G36" s="42"/>
    </row>
    <row r="37" spans="1:10">
      <c r="A37" s="50">
        <v>5353938</v>
      </c>
      <c r="B37" s="50" t="s">
        <v>636</v>
      </c>
      <c r="C37" s="50" t="s">
        <v>604</v>
      </c>
      <c r="D37" s="50" t="s">
        <v>586</v>
      </c>
      <c r="E37" s="50">
        <v>626.70000000000005</v>
      </c>
      <c r="F37" s="52">
        <v>43129</v>
      </c>
      <c r="G37" s="42"/>
    </row>
    <row r="38" spans="1:10">
      <c r="A38" s="50">
        <v>5378514</v>
      </c>
      <c r="B38" s="50" t="s">
        <v>637</v>
      </c>
      <c r="C38" s="50" t="s">
        <v>599</v>
      </c>
      <c r="D38" s="50" t="s">
        <v>586</v>
      </c>
      <c r="E38" s="50">
        <v>433.57</v>
      </c>
      <c r="F38" s="52">
        <v>43131</v>
      </c>
      <c r="G38" s="42"/>
    </row>
    <row r="39" spans="1:10" ht="30">
      <c r="A39" s="50">
        <v>3647318</v>
      </c>
      <c r="B39" s="50" t="s">
        <v>621</v>
      </c>
      <c r="C39" s="50" t="s">
        <v>599</v>
      </c>
      <c r="D39" s="50" t="s">
        <v>586</v>
      </c>
      <c r="E39" s="51">
        <v>194.94</v>
      </c>
      <c r="F39" s="52">
        <v>43132</v>
      </c>
      <c r="G39" s="46" t="s">
        <v>638</v>
      </c>
    </row>
    <row r="40" spans="1:10" ht="30">
      <c r="A40" s="50">
        <v>5474192</v>
      </c>
      <c r="B40" s="50" t="s">
        <v>623</v>
      </c>
      <c r="C40" s="50" t="s">
        <v>624</v>
      </c>
      <c r="D40" s="50" t="s">
        <v>586</v>
      </c>
      <c r="E40" s="50">
        <v>194.94</v>
      </c>
      <c r="F40" s="52">
        <v>43133</v>
      </c>
      <c r="G40" s="46" t="s">
        <v>638</v>
      </c>
    </row>
    <row r="41" spans="1:10" ht="30">
      <c r="A41" s="50">
        <v>4955775</v>
      </c>
      <c r="B41" s="50" t="s">
        <v>626</v>
      </c>
      <c r="C41" s="50" t="s">
        <v>599</v>
      </c>
      <c r="D41" s="50" t="s">
        <v>586</v>
      </c>
      <c r="E41" s="50">
        <v>194.94</v>
      </c>
      <c r="F41" s="52">
        <v>43133</v>
      </c>
      <c r="G41" s="46" t="s">
        <v>638</v>
      </c>
    </row>
    <row r="42" spans="1:10">
      <c r="A42" s="50">
        <v>5551233</v>
      </c>
      <c r="B42" s="50" t="s">
        <v>639</v>
      </c>
      <c r="C42" s="50" t="s">
        <v>624</v>
      </c>
      <c r="D42" s="50" t="s">
        <v>586</v>
      </c>
      <c r="E42" s="50">
        <v>498.69</v>
      </c>
      <c r="F42" s="52">
        <v>43139</v>
      </c>
      <c r="G42" s="42"/>
    </row>
    <row r="43" spans="1:10">
      <c r="A43" s="50">
        <v>5475198</v>
      </c>
      <c r="B43" s="50" t="s">
        <v>640</v>
      </c>
      <c r="C43" s="50" t="s">
        <v>604</v>
      </c>
      <c r="D43" s="50" t="s">
        <v>586</v>
      </c>
      <c r="E43" s="50">
        <v>626.70000000000005</v>
      </c>
      <c r="F43" s="52">
        <v>43139</v>
      </c>
      <c r="G43" s="42"/>
      <c r="H43" s="54"/>
      <c r="I43" s="54"/>
      <c r="J43" s="47">
        <f>SUM(E34:E53)</f>
        <v>8214.89</v>
      </c>
    </row>
    <row r="44" spans="1:10">
      <c r="A44" s="50">
        <v>5329303</v>
      </c>
      <c r="B44" s="50" t="s">
        <v>641</v>
      </c>
      <c r="C44" s="50" t="s">
        <v>604</v>
      </c>
      <c r="D44" s="50" t="s">
        <v>586</v>
      </c>
      <c r="E44" s="50">
        <v>626.70000000000005</v>
      </c>
      <c r="F44" s="52">
        <v>43141</v>
      </c>
      <c r="G44" s="42"/>
    </row>
    <row r="45" spans="1:10" ht="30">
      <c r="A45" s="50">
        <v>5495087</v>
      </c>
      <c r="B45" s="50" t="s">
        <v>628</v>
      </c>
      <c r="C45" s="50" t="s">
        <v>604</v>
      </c>
      <c r="D45" s="50" t="s">
        <v>586</v>
      </c>
      <c r="E45" s="50">
        <v>383.5</v>
      </c>
      <c r="F45" s="52">
        <v>43141</v>
      </c>
      <c r="G45" s="46" t="s">
        <v>638</v>
      </c>
      <c r="H45" s="13" t="s">
        <v>648</v>
      </c>
      <c r="I45" s="1">
        <f>J43*0.22</f>
        <v>1807.2757999999999</v>
      </c>
      <c r="J45" s="29">
        <f>I45/18.75</f>
        <v>96.388042666666664</v>
      </c>
    </row>
    <row r="46" spans="1:10">
      <c r="A46" s="50">
        <v>5627556</v>
      </c>
      <c r="B46" s="50" t="s">
        <v>642</v>
      </c>
      <c r="C46" s="50" t="s">
        <v>604</v>
      </c>
      <c r="D46" s="50" t="s">
        <v>586</v>
      </c>
      <c r="E46" s="50">
        <v>626.70000000000005</v>
      </c>
      <c r="F46" s="52">
        <v>43144</v>
      </c>
      <c r="G46" s="42"/>
      <c r="H46" s="13" t="s">
        <v>632</v>
      </c>
      <c r="I46" s="1">
        <f>J43*0.18</f>
        <v>1478.6801999999998</v>
      </c>
      <c r="J46" s="29">
        <f>I46/18.75</f>
        <v>78.862943999999985</v>
      </c>
    </row>
    <row r="47" spans="1:10">
      <c r="A47" s="50">
        <v>5357257</v>
      </c>
      <c r="B47" s="50" t="s">
        <v>629</v>
      </c>
      <c r="C47" s="50" t="s">
        <v>597</v>
      </c>
      <c r="D47" s="50" t="s">
        <v>586</v>
      </c>
      <c r="E47" s="50">
        <v>0</v>
      </c>
      <c r="F47" s="52">
        <v>43145</v>
      </c>
      <c r="G47" s="46" t="s">
        <v>53</v>
      </c>
    </row>
    <row r="48" spans="1:10">
      <c r="A48" s="50">
        <v>5775033</v>
      </c>
      <c r="B48" s="50" t="s">
        <v>643</v>
      </c>
      <c r="C48" s="50" t="s">
        <v>599</v>
      </c>
      <c r="D48" s="50" t="s">
        <v>586</v>
      </c>
      <c r="E48" s="50">
        <v>433.57</v>
      </c>
      <c r="F48" s="52">
        <v>43146</v>
      </c>
      <c r="G48" s="42"/>
    </row>
    <row r="49" spans="1:9">
      <c r="A49" s="50">
        <v>5818017</v>
      </c>
      <c r="B49" s="50" t="s">
        <v>644</v>
      </c>
      <c r="C49" s="50" t="s">
        <v>599</v>
      </c>
      <c r="D49" s="50" t="s">
        <v>586</v>
      </c>
      <c r="E49" s="50">
        <v>433.57</v>
      </c>
      <c r="F49" s="52">
        <v>43147</v>
      </c>
      <c r="G49" s="42"/>
    </row>
    <row r="50" spans="1:9">
      <c r="A50" s="50">
        <v>5671052</v>
      </c>
      <c r="B50" s="50" t="s">
        <v>645</v>
      </c>
      <c r="C50" s="50" t="s">
        <v>604</v>
      </c>
      <c r="D50" s="50" t="s">
        <v>586</v>
      </c>
      <c r="E50" s="50">
        <v>626.70000000000005</v>
      </c>
      <c r="F50" s="52">
        <v>43147</v>
      </c>
      <c r="G50" s="42"/>
    </row>
    <row r="51" spans="1:9">
      <c r="A51" s="50">
        <v>5778965</v>
      </c>
      <c r="B51" s="50" t="s">
        <v>646</v>
      </c>
      <c r="C51" s="50" t="s">
        <v>604</v>
      </c>
      <c r="D51" s="50" t="s">
        <v>586</v>
      </c>
      <c r="E51" s="50">
        <v>626.70000000000005</v>
      </c>
      <c r="F51" s="52">
        <v>43147</v>
      </c>
      <c r="G51" s="42"/>
    </row>
    <row r="52" spans="1:9" ht="30">
      <c r="A52" s="47">
        <v>5859182</v>
      </c>
      <c r="B52" s="47" t="s">
        <v>616</v>
      </c>
      <c r="C52" s="47" t="s">
        <v>522</v>
      </c>
      <c r="D52" s="47" t="s">
        <v>586</v>
      </c>
      <c r="E52" s="47"/>
      <c r="F52" s="48">
        <v>43150</v>
      </c>
      <c r="G52" s="46" t="s">
        <v>647</v>
      </c>
    </row>
    <row r="53" spans="1:9" ht="30">
      <c r="A53" s="47">
        <v>5575201</v>
      </c>
      <c r="B53" s="47" t="s">
        <v>617</v>
      </c>
      <c r="C53" s="47" t="s">
        <v>604</v>
      </c>
      <c r="D53" s="47" t="s">
        <v>586</v>
      </c>
      <c r="E53" s="47"/>
      <c r="F53" s="48">
        <v>43151</v>
      </c>
      <c r="G53" s="46" t="s">
        <v>647</v>
      </c>
    </row>
    <row r="54" spans="1:9" ht="30">
      <c r="A54" s="47">
        <v>5703463</v>
      </c>
      <c r="B54" s="47" t="s">
        <v>618</v>
      </c>
      <c r="C54" s="47" t="s">
        <v>619</v>
      </c>
      <c r="D54" s="47" t="s">
        <v>586</v>
      </c>
      <c r="E54" s="54"/>
      <c r="F54" s="48">
        <v>43153</v>
      </c>
      <c r="G54" s="46" t="s">
        <v>647</v>
      </c>
    </row>
    <row r="55" spans="1:9">
      <c r="A55" s="3">
        <v>3539892</v>
      </c>
      <c r="B55" s="3" t="s">
        <v>649</v>
      </c>
      <c r="C55" s="3" t="s">
        <v>650</v>
      </c>
      <c r="D55" s="3" t="s">
        <v>651</v>
      </c>
      <c r="E55" s="3">
        <v>881.69</v>
      </c>
      <c r="F55" s="59">
        <v>43045</v>
      </c>
      <c r="G55" s="60"/>
    </row>
    <row r="56" spans="1:9">
      <c r="A56" s="3">
        <v>4044274</v>
      </c>
      <c r="B56" s="3" t="s">
        <v>652</v>
      </c>
      <c r="C56" s="3" t="s">
        <v>653</v>
      </c>
      <c r="D56" s="3" t="s">
        <v>654</v>
      </c>
      <c r="E56" s="3">
        <v>626.70000000000005</v>
      </c>
      <c r="F56" s="59">
        <v>43047</v>
      </c>
      <c r="G56" s="60"/>
    </row>
    <row r="57" spans="1:9">
      <c r="A57" s="3">
        <v>3101458</v>
      </c>
      <c r="B57" s="3" t="s">
        <v>655</v>
      </c>
      <c r="C57" s="3" t="s">
        <v>653</v>
      </c>
      <c r="D57" s="3" t="s">
        <v>651</v>
      </c>
      <c r="E57" s="3">
        <v>626.70000000000005</v>
      </c>
      <c r="F57" s="59">
        <v>43048</v>
      </c>
      <c r="G57" s="60"/>
    </row>
    <row r="58" spans="1:9">
      <c r="A58" s="3">
        <v>3328011</v>
      </c>
      <c r="B58" s="3" t="s">
        <v>656</v>
      </c>
      <c r="C58" s="3" t="s">
        <v>657</v>
      </c>
      <c r="D58" s="3" t="s">
        <v>654</v>
      </c>
      <c r="E58" s="3">
        <v>433.57</v>
      </c>
      <c r="F58" s="59">
        <v>43048</v>
      </c>
      <c r="G58" s="60"/>
    </row>
    <row r="59" spans="1:9">
      <c r="A59" s="3">
        <v>3962803</v>
      </c>
      <c r="B59" s="3" t="s">
        <v>658</v>
      </c>
      <c r="C59" s="3" t="s">
        <v>659</v>
      </c>
      <c r="D59" s="3" t="s">
        <v>651</v>
      </c>
      <c r="E59" s="3">
        <v>205.64</v>
      </c>
      <c r="F59" s="59">
        <v>43048</v>
      </c>
      <c r="G59" s="60"/>
      <c r="H59" s="13" t="s">
        <v>679</v>
      </c>
      <c r="I59" s="13">
        <v>12574.44</v>
      </c>
    </row>
    <row r="60" spans="1:9">
      <c r="A60" s="3">
        <v>3396914</v>
      </c>
      <c r="B60" s="3" t="s">
        <v>660</v>
      </c>
      <c r="C60" s="3" t="s">
        <v>661</v>
      </c>
      <c r="D60" s="3" t="s">
        <v>654</v>
      </c>
      <c r="E60" s="3">
        <v>383.5</v>
      </c>
      <c r="F60" s="59">
        <v>43048</v>
      </c>
      <c r="G60" s="60"/>
    </row>
    <row r="61" spans="1:9">
      <c r="A61" s="3"/>
      <c r="B61" s="3"/>
      <c r="C61" s="3"/>
      <c r="D61" s="3"/>
      <c r="E61" s="3"/>
      <c r="F61" s="3"/>
      <c r="G61" s="60"/>
    </row>
    <row r="62" spans="1:9">
      <c r="A62" s="3">
        <v>4115314</v>
      </c>
      <c r="B62" s="3" t="s">
        <v>662</v>
      </c>
      <c r="C62" s="3" t="s">
        <v>653</v>
      </c>
      <c r="D62" s="3" t="s">
        <v>651</v>
      </c>
      <c r="E62" s="3">
        <v>626.70000000000005</v>
      </c>
      <c r="F62" s="59">
        <v>43052</v>
      </c>
      <c r="G62" s="60"/>
    </row>
    <row r="63" spans="1:9">
      <c r="A63" s="3">
        <v>4174882</v>
      </c>
      <c r="B63" s="3" t="s">
        <v>663</v>
      </c>
      <c r="C63" s="3" t="s">
        <v>653</v>
      </c>
      <c r="D63" s="3" t="s">
        <v>651</v>
      </c>
      <c r="E63" s="3">
        <v>626.70000000000005</v>
      </c>
      <c r="F63" s="59">
        <v>43053</v>
      </c>
      <c r="G63" s="60"/>
    </row>
    <row r="64" spans="1:9">
      <c r="A64" s="3">
        <v>4090280</v>
      </c>
      <c r="B64" s="3" t="s">
        <v>664</v>
      </c>
      <c r="C64" s="3" t="s">
        <v>653</v>
      </c>
      <c r="D64" s="3" t="s">
        <v>651</v>
      </c>
      <c r="E64" s="3">
        <v>626.70000000000005</v>
      </c>
      <c r="F64" s="59">
        <v>43054</v>
      </c>
      <c r="G64" s="60"/>
    </row>
    <row r="65" spans="1:7">
      <c r="A65" s="3">
        <v>4190139</v>
      </c>
      <c r="B65" s="3" t="s">
        <v>665</v>
      </c>
      <c r="C65" s="3" t="s">
        <v>653</v>
      </c>
      <c r="D65" s="3" t="s">
        <v>651</v>
      </c>
      <c r="E65" s="3">
        <v>626.70000000000005</v>
      </c>
      <c r="F65" s="59">
        <v>43056</v>
      </c>
      <c r="G65" s="60"/>
    </row>
    <row r="66" spans="1:7">
      <c r="A66" s="3">
        <v>4153430</v>
      </c>
      <c r="B66" s="3" t="s">
        <v>666</v>
      </c>
      <c r="C66" s="3" t="s">
        <v>653</v>
      </c>
      <c r="D66" s="3" t="s">
        <v>651</v>
      </c>
      <c r="E66" s="3">
        <v>626.70000000000005</v>
      </c>
      <c r="F66" s="59">
        <v>43056</v>
      </c>
      <c r="G66" s="60"/>
    </row>
    <row r="67" spans="1:7">
      <c r="A67" s="3"/>
      <c r="B67" s="3"/>
      <c r="C67" s="3"/>
      <c r="D67" s="3"/>
      <c r="E67" s="3"/>
      <c r="F67" s="59"/>
      <c r="G67" s="60"/>
    </row>
    <row r="68" spans="1:7">
      <c r="A68" s="3">
        <v>4325169</v>
      </c>
      <c r="B68" s="3" t="s">
        <v>667</v>
      </c>
      <c r="C68" s="3" t="s">
        <v>653</v>
      </c>
      <c r="D68" s="3" t="s">
        <v>668</v>
      </c>
      <c r="E68" s="3">
        <v>626.70000000000005</v>
      </c>
      <c r="F68" s="59">
        <v>43060</v>
      </c>
      <c r="G68" s="60"/>
    </row>
    <row r="69" spans="1:7">
      <c r="A69" s="3">
        <v>4330003</v>
      </c>
      <c r="B69" s="3" t="s">
        <v>669</v>
      </c>
      <c r="C69" s="3" t="s">
        <v>16</v>
      </c>
      <c r="D69" s="3" t="s">
        <v>668</v>
      </c>
      <c r="E69" s="3">
        <v>90</v>
      </c>
      <c r="F69" s="59">
        <v>43061</v>
      </c>
      <c r="G69" s="60"/>
    </row>
    <row r="70" spans="1:7">
      <c r="A70" s="3">
        <v>4327903</v>
      </c>
      <c r="B70" s="3" t="s">
        <v>670</v>
      </c>
      <c r="C70" s="3" t="s">
        <v>671</v>
      </c>
      <c r="D70" s="3" t="s">
        <v>668</v>
      </c>
      <c r="E70" s="3">
        <v>433.57</v>
      </c>
      <c r="F70" s="59">
        <v>43062</v>
      </c>
      <c r="G70" s="60"/>
    </row>
    <row r="71" spans="1:7">
      <c r="A71" s="3">
        <v>4374699</v>
      </c>
      <c r="B71" s="3" t="s">
        <v>672</v>
      </c>
      <c r="C71" s="3" t="s">
        <v>653</v>
      </c>
      <c r="D71" s="3" t="s">
        <v>668</v>
      </c>
      <c r="E71" s="3">
        <v>626.70000000000005</v>
      </c>
      <c r="F71" s="59">
        <v>43063</v>
      </c>
      <c r="G71" s="60"/>
    </row>
    <row r="72" spans="1:7">
      <c r="A72" s="3"/>
      <c r="B72" s="3"/>
      <c r="C72" s="3"/>
      <c r="D72" s="3"/>
      <c r="E72" s="3"/>
      <c r="F72" s="3"/>
      <c r="G72" s="60"/>
    </row>
    <row r="73" spans="1:7">
      <c r="A73" s="3">
        <v>4373772</v>
      </c>
      <c r="B73" s="3" t="s">
        <v>673</v>
      </c>
      <c r="C73" s="3" t="s">
        <v>671</v>
      </c>
      <c r="D73" s="3" t="s">
        <v>668</v>
      </c>
      <c r="E73" s="3">
        <v>433.57</v>
      </c>
      <c r="F73" s="59">
        <v>43066</v>
      </c>
      <c r="G73" s="60"/>
    </row>
    <row r="74" spans="1:7">
      <c r="A74" s="3">
        <v>4260853</v>
      </c>
      <c r="B74" s="3" t="s">
        <v>674</v>
      </c>
      <c r="C74" s="3" t="s">
        <v>671</v>
      </c>
      <c r="D74" s="3" t="s">
        <v>668</v>
      </c>
      <c r="E74" s="3">
        <v>433.57</v>
      </c>
      <c r="F74" s="59">
        <v>43066</v>
      </c>
      <c r="G74" s="60"/>
    </row>
    <row r="75" spans="1:7">
      <c r="A75" s="3">
        <v>4398858</v>
      </c>
      <c r="B75" s="3" t="s">
        <v>675</v>
      </c>
      <c r="C75" s="3" t="s">
        <v>653</v>
      </c>
      <c r="D75" s="3" t="s">
        <v>668</v>
      </c>
      <c r="E75" s="3">
        <v>626.70000000000005</v>
      </c>
      <c r="F75" s="59">
        <v>43067</v>
      </c>
      <c r="G75" s="60"/>
    </row>
    <row r="76" spans="1:7" ht="45">
      <c r="A76" s="3">
        <v>4439314</v>
      </c>
      <c r="B76" s="3" t="s">
        <v>676</v>
      </c>
      <c r="C76" s="3" t="s">
        <v>677</v>
      </c>
      <c r="D76" s="3" t="s">
        <v>668</v>
      </c>
      <c r="E76" s="3">
        <v>383.5</v>
      </c>
      <c r="F76" s="59">
        <v>43068</v>
      </c>
      <c r="G76" s="19" t="s">
        <v>678</v>
      </c>
    </row>
    <row r="77" spans="1:7" ht="18.75">
      <c r="A77" s="36" t="s">
        <v>1</v>
      </c>
      <c r="B77" s="36" t="s">
        <v>372</v>
      </c>
      <c r="C77" s="36" t="s">
        <v>493</v>
      </c>
      <c r="D77" s="37" t="s">
        <v>739</v>
      </c>
      <c r="E77" s="36" t="s">
        <v>494</v>
      </c>
      <c r="F77" s="36" t="s">
        <v>583</v>
      </c>
      <c r="G77" s="61" t="s">
        <v>55</v>
      </c>
    </row>
    <row r="78" spans="1:7">
      <c r="A78" s="3">
        <v>2207765</v>
      </c>
      <c r="B78" s="3" t="s">
        <v>680</v>
      </c>
      <c r="C78" s="3" t="s">
        <v>671</v>
      </c>
      <c r="D78" s="3" t="s">
        <v>651</v>
      </c>
      <c r="E78" s="3">
        <v>14</v>
      </c>
      <c r="F78" s="50" t="s">
        <v>681</v>
      </c>
      <c r="G78" s="60"/>
    </row>
    <row r="79" spans="1:7">
      <c r="A79" s="3">
        <v>1821691</v>
      </c>
      <c r="B79" s="3" t="s">
        <v>682</v>
      </c>
      <c r="C79" s="3" t="s">
        <v>659</v>
      </c>
      <c r="D79" s="3" t="s">
        <v>651</v>
      </c>
      <c r="E79" s="3">
        <v>205.64</v>
      </c>
      <c r="F79" s="52">
        <v>43000</v>
      </c>
      <c r="G79" s="60"/>
    </row>
    <row r="80" spans="1:7">
      <c r="A80" s="3">
        <v>1547336</v>
      </c>
      <c r="B80" s="3" t="s">
        <v>683</v>
      </c>
      <c r="C80" s="3" t="s">
        <v>659</v>
      </c>
      <c r="D80" s="3" t="s">
        <v>651</v>
      </c>
      <c r="E80" s="3">
        <v>205.64</v>
      </c>
      <c r="F80" s="52">
        <v>43003</v>
      </c>
      <c r="G80" s="60"/>
    </row>
    <row r="81" spans="1:9">
      <c r="A81" s="3">
        <v>2034986</v>
      </c>
      <c r="B81" s="3" t="s">
        <v>684</v>
      </c>
      <c r="C81" s="3" t="s">
        <v>659</v>
      </c>
      <c r="D81" s="3" t="s">
        <v>651</v>
      </c>
      <c r="E81" s="3">
        <v>205.64</v>
      </c>
      <c r="F81" s="52">
        <v>43003</v>
      </c>
      <c r="G81" s="60"/>
    </row>
    <row r="82" spans="1:9">
      <c r="A82" s="3">
        <v>2076231</v>
      </c>
      <c r="B82" s="3" t="s">
        <v>685</v>
      </c>
      <c r="C82" s="3" t="s">
        <v>657</v>
      </c>
      <c r="D82" s="3" t="s">
        <v>651</v>
      </c>
      <c r="E82" s="3">
        <v>433.57</v>
      </c>
      <c r="F82" s="50" t="s">
        <v>686</v>
      </c>
      <c r="G82" s="60"/>
    </row>
    <row r="83" spans="1:9">
      <c r="A83" s="3">
        <v>2413010</v>
      </c>
      <c r="B83" s="3" t="s">
        <v>687</v>
      </c>
      <c r="C83" s="3" t="s">
        <v>659</v>
      </c>
      <c r="D83" s="3" t="s">
        <v>651</v>
      </c>
      <c r="E83" s="3">
        <v>205.64</v>
      </c>
      <c r="F83" s="52">
        <v>43005</v>
      </c>
      <c r="G83" s="60"/>
      <c r="H83" s="13" t="s">
        <v>679</v>
      </c>
      <c r="I83" s="13">
        <v>14711.17</v>
      </c>
    </row>
    <row r="84" spans="1:9">
      <c r="A84" s="3" t="s">
        <v>688</v>
      </c>
      <c r="B84" s="3" t="s">
        <v>689</v>
      </c>
      <c r="C84" s="3" t="s">
        <v>657</v>
      </c>
      <c r="D84" s="3" t="s">
        <v>651</v>
      </c>
      <c r="E84" s="3">
        <v>433.57</v>
      </c>
      <c r="F84" s="50" t="s">
        <v>690</v>
      </c>
      <c r="G84" s="60"/>
    </row>
    <row r="85" spans="1:9">
      <c r="A85" s="3">
        <v>2106532</v>
      </c>
      <c r="B85" s="3" t="s">
        <v>691</v>
      </c>
      <c r="C85" s="3" t="s">
        <v>692</v>
      </c>
      <c r="D85" s="3" t="s">
        <v>651</v>
      </c>
      <c r="E85" s="3">
        <v>498.69</v>
      </c>
      <c r="F85" s="52">
        <v>43007</v>
      </c>
      <c r="G85" s="60"/>
    </row>
    <row r="86" spans="1:9">
      <c r="A86" s="3">
        <v>2691815</v>
      </c>
      <c r="B86" s="3" t="s">
        <v>693</v>
      </c>
      <c r="C86" s="3" t="s">
        <v>653</v>
      </c>
      <c r="D86" s="3" t="s">
        <v>651</v>
      </c>
      <c r="E86" s="3">
        <v>626.70000000000005</v>
      </c>
      <c r="F86" s="50" t="s">
        <v>694</v>
      </c>
      <c r="G86" s="60"/>
    </row>
    <row r="87" spans="1:9">
      <c r="A87" s="3">
        <v>2742779</v>
      </c>
      <c r="B87" s="3" t="s">
        <v>695</v>
      </c>
      <c r="C87" s="3" t="s">
        <v>692</v>
      </c>
      <c r="D87" s="3" t="s">
        <v>651</v>
      </c>
      <c r="E87" s="3">
        <v>498.69</v>
      </c>
      <c r="F87" s="52" t="s">
        <v>696</v>
      </c>
      <c r="G87" s="60"/>
    </row>
    <row r="88" spans="1:9">
      <c r="A88" s="3">
        <v>2742584</v>
      </c>
      <c r="B88" s="3" t="s">
        <v>697</v>
      </c>
      <c r="C88" s="3" t="s">
        <v>657</v>
      </c>
      <c r="D88" s="3" t="s">
        <v>651</v>
      </c>
      <c r="E88" s="3">
        <v>433.57</v>
      </c>
      <c r="F88" s="50" t="s">
        <v>698</v>
      </c>
      <c r="G88" s="60"/>
    </row>
    <row r="89" spans="1:9">
      <c r="A89" s="3">
        <v>2052410</v>
      </c>
      <c r="B89" s="3" t="s">
        <v>699</v>
      </c>
      <c r="C89" s="3" t="s">
        <v>653</v>
      </c>
      <c r="D89" s="3" t="s">
        <v>651</v>
      </c>
      <c r="E89" s="3">
        <v>626.70000000000005</v>
      </c>
      <c r="F89" s="52" t="s">
        <v>700</v>
      </c>
      <c r="G89" s="60"/>
    </row>
    <row r="90" spans="1:9">
      <c r="A90" s="3">
        <v>2212935</v>
      </c>
      <c r="B90" s="3" t="s">
        <v>701</v>
      </c>
      <c r="C90" s="3" t="s">
        <v>657</v>
      </c>
      <c r="D90" s="3" t="s">
        <v>651</v>
      </c>
      <c r="E90" s="3">
        <v>433.57</v>
      </c>
      <c r="F90" s="50" t="s">
        <v>702</v>
      </c>
      <c r="G90" s="60"/>
    </row>
    <row r="91" spans="1:9">
      <c r="A91" s="3">
        <v>2211473</v>
      </c>
      <c r="B91" s="3" t="s">
        <v>703</v>
      </c>
      <c r="C91" s="3" t="s">
        <v>657</v>
      </c>
      <c r="D91" s="3" t="s">
        <v>651</v>
      </c>
      <c r="E91" s="3">
        <v>433.57</v>
      </c>
      <c r="F91" s="52">
        <v>43014</v>
      </c>
      <c r="G91" s="60"/>
    </row>
    <row r="92" spans="1:9">
      <c r="A92" s="3">
        <v>1985628</v>
      </c>
      <c r="B92" s="3" t="s">
        <v>704</v>
      </c>
      <c r="C92" s="3" t="s">
        <v>657</v>
      </c>
      <c r="D92" s="3" t="s">
        <v>651</v>
      </c>
      <c r="E92" s="3">
        <v>433.57</v>
      </c>
      <c r="F92" s="52">
        <v>43015</v>
      </c>
      <c r="G92" s="60"/>
    </row>
    <row r="93" spans="1:9">
      <c r="A93" s="3">
        <v>3136029</v>
      </c>
      <c r="B93" s="3" t="s">
        <v>705</v>
      </c>
      <c r="C93" s="3" t="s">
        <v>706</v>
      </c>
      <c r="D93" s="3" t="s">
        <v>654</v>
      </c>
      <c r="E93" s="3">
        <v>90</v>
      </c>
      <c r="F93" s="52">
        <v>43017</v>
      </c>
      <c r="G93" s="60"/>
    </row>
    <row r="94" spans="1:9">
      <c r="A94" s="3">
        <v>2839272</v>
      </c>
      <c r="B94" s="3" t="s">
        <v>707</v>
      </c>
      <c r="C94" s="3" t="s">
        <v>657</v>
      </c>
      <c r="D94" s="3" t="s">
        <v>651</v>
      </c>
      <c r="E94" s="3">
        <v>433.57</v>
      </c>
      <c r="F94" s="50" t="s">
        <v>708</v>
      </c>
      <c r="G94" s="60"/>
    </row>
    <row r="95" spans="1:9">
      <c r="A95" s="3">
        <v>2858432</v>
      </c>
      <c r="B95" s="3" t="s">
        <v>709</v>
      </c>
      <c r="C95" s="3" t="s">
        <v>650</v>
      </c>
      <c r="D95" s="3" t="s">
        <v>651</v>
      </c>
      <c r="E95" s="3">
        <v>881.69</v>
      </c>
      <c r="F95" s="52">
        <v>43018</v>
      </c>
      <c r="G95" s="60"/>
    </row>
    <row r="96" spans="1:9">
      <c r="A96" s="3">
        <v>3100838</v>
      </c>
      <c r="B96" s="3" t="s">
        <v>710</v>
      </c>
      <c r="C96" s="3" t="s">
        <v>653</v>
      </c>
      <c r="D96" s="3" t="s">
        <v>654</v>
      </c>
      <c r="E96" s="3">
        <v>626.70000000000005</v>
      </c>
      <c r="F96" s="50" t="s">
        <v>711</v>
      </c>
      <c r="G96" s="60"/>
    </row>
    <row r="97" spans="1:7">
      <c r="A97" s="3">
        <v>3174642</v>
      </c>
      <c r="B97" s="3" t="s">
        <v>712</v>
      </c>
      <c r="C97" s="3" t="s">
        <v>657</v>
      </c>
      <c r="D97" s="3" t="s">
        <v>654</v>
      </c>
      <c r="E97" s="3">
        <v>433.57</v>
      </c>
      <c r="F97" s="50" t="s">
        <v>713</v>
      </c>
      <c r="G97" s="60"/>
    </row>
    <row r="98" spans="1:7">
      <c r="A98" s="3">
        <v>3126623</v>
      </c>
      <c r="B98" s="3" t="s">
        <v>714</v>
      </c>
      <c r="C98" s="3" t="s">
        <v>653</v>
      </c>
      <c r="D98" s="3" t="s">
        <v>654</v>
      </c>
      <c r="E98" s="3">
        <v>626.70000000000005</v>
      </c>
      <c r="F98" s="50" t="s">
        <v>715</v>
      </c>
      <c r="G98" s="60"/>
    </row>
    <row r="99" spans="1:7">
      <c r="A99" s="3">
        <v>3174306</v>
      </c>
      <c r="B99" s="3" t="s">
        <v>716</v>
      </c>
      <c r="C99" s="3" t="s">
        <v>653</v>
      </c>
      <c r="D99" s="3" t="s">
        <v>654</v>
      </c>
      <c r="E99" s="3">
        <v>626.70000000000005</v>
      </c>
      <c r="F99" s="52">
        <v>43024</v>
      </c>
      <c r="G99" s="60"/>
    </row>
    <row r="100" spans="1:7">
      <c r="A100" s="3">
        <v>3213525</v>
      </c>
      <c r="B100" s="3" t="s">
        <v>717</v>
      </c>
      <c r="C100" s="3" t="s">
        <v>657</v>
      </c>
      <c r="D100" s="3" t="s">
        <v>654</v>
      </c>
      <c r="E100" s="3">
        <v>433.57</v>
      </c>
      <c r="F100" s="52">
        <v>43025</v>
      </c>
      <c r="G100" s="60"/>
    </row>
    <row r="101" spans="1:7">
      <c r="A101" s="3">
        <v>1971338</v>
      </c>
      <c r="B101" s="3" t="s">
        <v>718</v>
      </c>
      <c r="C101" s="3" t="s">
        <v>659</v>
      </c>
      <c r="D101" s="3" t="s">
        <v>654</v>
      </c>
      <c r="E101" s="3">
        <v>205.64</v>
      </c>
      <c r="F101" s="52">
        <v>43026</v>
      </c>
      <c r="G101" s="60"/>
    </row>
    <row r="102" spans="1:7">
      <c r="A102" s="3">
        <v>2471789</v>
      </c>
      <c r="B102" s="3" t="s">
        <v>719</v>
      </c>
      <c r="C102" s="3" t="s">
        <v>720</v>
      </c>
      <c r="D102" s="3" t="s">
        <v>654</v>
      </c>
      <c r="E102" s="3">
        <v>433.57</v>
      </c>
      <c r="F102" s="52" t="s">
        <v>721</v>
      </c>
      <c r="G102" s="19" t="s">
        <v>722</v>
      </c>
    </row>
    <row r="103" spans="1:7">
      <c r="A103" s="3">
        <v>3559263</v>
      </c>
      <c r="B103" s="3" t="s">
        <v>723</v>
      </c>
      <c r="C103" s="3" t="s">
        <v>653</v>
      </c>
      <c r="D103" s="3" t="s">
        <v>654</v>
      </c>
      <c r="E103" s="3">
        <v>626.70000000000005</v>
      </c>
      <c r="F103" s="50" t="s">
        <v>724</v>
      </c>
      <c r="G103" s="60"/>
    </row>
    <row r="104" spans="1:7">
      <c r="A104" s="3">
        <v>3561020</v>
      </c>
      <c r="B104" s="3" t="s">
        <v>725</v>
      </c>
      <c r="C104" s="3" t="s">
        <v>657</v>
      </c>
      <c r="D104" s="3" t="s">
        <v>654</v>
      </c>
      <c r="E104" s="3">
        <v>433.57</v>
      </c>
      <c r="F104" s="50" t="s">
        <v>726</v>
      </c>
      <c r="G104" s="60"/>
    </row>
    <row r="105" spans="1:7">
      <c r="A105" s="3">
        <v>3594367</v>
      </c>
      <c r="B105" s="3" t="s">
        <v>673</v>
      </c>
      <c r="C105" s="3" t="s">
        <v>657</v>
      </c>
      <c r="D105" s="3" t="s">
        <v>654</v>
      </c>
      <c r="E105" s="3">
        <v>433.57</v>
      </c>
      <c r="F105" s="52" t="s">
        <v>727</v>
      </c>
      <c r="G105" s="60"/>
    </row>
    <row r="106" spans="1:7">
      <c r="A106" s="3">
        <v>3685517</v>
      </c>
      <c r="B106" s="3" t="s">
        <v>728</v>
      </c>
      <c r="C106" s="3" t="s">
        <v>657</v>
      </c>
      <c r="D106" s="3" t="s">
        <v>654</v>
      </c>
      <c r="E106" s="3">
        <v>194.94</v>
      </c>
      <c r="F106" s="52" t="s">
        <v>729</v>
      </c>
      <c r="G106" s="19" t="s">
        <v>730</v>
      </c>
    </row>
    <row r="107" spans="1:7">
      <c r="A107" s="3">
        <v>3579515</v>
      </c>
      <c r="B107" s="3" t="s">
        <v>731</v>
      </c>
      <c r="C107" s="3" t="s">
        <v>657</v>
      </c>
      <c r="D107" s="3" t="s">
        <v>654</v>
      </c>
      <c r="E107" s="3">
        <v>433.57</v>
      </c>
      <c r="F107" s="52">
        <v>43034</v>
      </c>
      <c r="G107" s="60"/>
    </row>
    <row r="108" spans="1:7">
      <c r="A108" s="3">
        <v>3507381</v>
      </c>
      <c r="B108" s="3" t="s">
        <v>732</v>
      </c>
      <c r="C108" s="3" t="s">
        <v>657</v>
      </c>
      <c r="D108" s="3" t="s">
        <v>654</v>
      </c>
      <c r="E108" s="3">
        <v>194.94</v>
      </c>
      <c r="F108" s="52" t="s">
        <v>733</v>
      </c>
      <c r="G108" s="19" t="s">
        <v>730</v>
      </c>
    </row>
    <row r="109" spans="1:7">
      <c r="A109" s="3">
        <v>2086829</v>
      </c>
      <c r="B109" s="3" t="s">
        <v>734</v>
      </c>
      <c r="C109" s="3" t="s">
        <v>653</v>
      </c>
      <c r="D109" s="3" t="s">
        <v>654</v>
      </c>
      <c r="E109" s="3">
        <v>626.70000000000005</v>
      </c>
      <c r="F109" s="52" t="s">
        <v>735</v>
      </c>
      <c r="G109" s="60"/>
    </row>
    <row r="110" spans="1:7">
      <c r="A110" s="3">
        <v>3651456</v>
      </c>
      <c r="B110" s="3" t="s">
        <v>736</v>
      </c>
      <c r="C110" s="3" t="s">
        <v>657</v>
      </c>
      <c r="D110" s="3" t="s">
        <v>654</v>
      </c>
      <c r="E110" s="3">
        <v>433.57</v>
      </c>
      <c r="F110" s="52">
        <v>43036</v>
      </c>
      <c r="G110" s="60"/>
    </row>
    <row r="111" spans="1:7">
      <c r="A111" s="3">
        <v>3727439</v>
      </c>
      <c r="B111" s="3" t="s">
        <v>737</v>
      </c>
      <c r="C111" s="3" t="s">
        <v>738</v>
      </c>
      <c r="D111" s="3" t="s">
        <v>651</v>
      </c>
      <c r="E111" s="3">
        <v>433.57</v>
      </c>
      <c r="F111" s="52">
        <v>43039</v>
      </c>
      <c r="G111" s="19" t="s">
        <v>722</v>
      </c>
    </row>
    <row r="112" spans="1:7">
      <c r="G112" s="57"/>
    </row>
  </sheetData>
  <conditionalFormatting sqref="A1:A32">
    <cfRule type="duplicateValues" dxfId="18" priority="1"/>
  </conditionalFormatting>
  <conditionalFormatting sqref="A1">
    <cfRule type="duplicateValues" dxfId="17" priority="6"/>
    <cfRule type="duplicateValues" dxfId="16" priority="8"/>
  </conditionalFormatting>
  <conditionalFormatting sqref="A30:A32 A1:A21">
    <cfRule type="duplicateValues" dxfId="15" priority="7"/>
  </conditionalFormatting>
  <conditionalFormatting sqref="A22:A24">
    <cfRule type="duplicateValues" dxfId="14" priority="9"/>
  </conditionalFormatting>
  <conditionalFormatting sqref="A30:A32 A1:A24">
    <cfRule type="duplicateValues" dxfId="13" priority="5"/>
  </conditionalFormatting>
  <conditionalFormatting sqref="A25:A27">
    <cfRule type="duplicateValues" dxfId="12" priority="4"/>
  </conditionalFormatting>
  <conditionalFormatting sqref="A28">
    <cfRule type="duplicateValues" dxfId="11" priority="3"/>
  </conditionalFormatting>
  <conditionalFormatting sqref="A29">
    <cfRule type="duplicateValues" dxfId="10" priority="2"/>
  </conditionalFormatting>
  <conditionalFormatting sqref="A33:A54">
    <cfRule type="duplicateValues" dxfId="9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E9" sqref="E9"/>
    </sheetView>
  </sheetViews>
  <sheetFormatPr defaultRowHeight="15"/>
  <cols>
    <col min="2" max="2" width="29" customWidth="1"/>
    <col min="3" max="3" width="35.5703125" customWidth="1"/>
    <col min="5" max="5" width="12.140625" style="35" customWidth="1"/>
    <col min="6" max="6" width="14.28515625" style="57" customWidth="1"/>
    <col min="7" max="7" width="9.140625" style="57"/>
  </cols>
  <sheetData>
    <row r="1" spans="1:7">
      <c r="A1" s="83" t="s">
        <v>740</v>
      </c>
      <c r="B1" s="83" t="s">
        <v>372</v>
      </c>
      <c r="C1" s="83" t="s">
        <v>741</v>
      </c>
      <c r="D1" s="83" t="s">
        <v>742</v>
      </c>
      <c r="E1" s="87" t="s">
        <v>375</v>
      </c>
      <c r="F1" s="117" t="s">
        <v>55</v>
      </c>
      <c r="G1" s="118" t="s">
        <v>55</v>
      </c>
    </row>
    <row r="2" spans="1:7">
      <c r="A2" s="51">
        <v>5245199</v>
      </c>
      <c r="B2" s="51" t="s">
        <v>743</v>
      </c>
      <c r="C2" s="51" t="s">
        <v>744</v>
      </c>
      <c r="D2" s="51">
        <v>626.70000000000005</v>
      </c>
      <c r="E2" s="85">
        <v>43122</v>
      </c>
      <c r="F2" s="103"/>
      <c r="G2" s="92"/>
    </row>
    <row r="3" spans="1:7">
      <c r="A3" s="51">
        <v>5361829</v>
      </c>
      <c r="B3" s="51" t="s">
        <v>745</v>
      </c>
      <c r="C3" s="51" t="s">
        <v>744</v>
      </c>
      <c r="D3" s="51">
        <v>626.70000000000005</v>
      </c>
      <c r="E3" s="85">
        <v>43123</v>
      </c>
      <c r="F3" s="103"/>
      <c r="G3" s="92"/>
    </row>
    <row r="4" spans="1:7">
      <c r="A4" s="51">
        <v>5212548</v>
      </c>
      <c r="B4" s="51" t="s">
        <v>746</v>
      </c>
      <c r="C4" s="51" t="s">
        <v>747</v>
      </c>
      <c r="D4" s="51">
        <v>205.64</v>
      </c>
      <c r="E4" s="85">
        <v>43123</v>
      </c>
      <c r="F4" s="103"/>
      <c r="G4" s="92"/>
    </row>
    <row r="5" spans="1:7">
      <c r="A5" s="51">
        <v>5335847</v>
      </c>
      <c r="B5" s="51" t="s">
        <v>748</v>
      </c>
      <c r="C5" s="51" t="s">
        <v>744</v>
      </c>
      <c r="D5" s="51">
        <v>626.70000000000005</v>
      </c>
      <c r="E5" s="85">
        <v>43123</v>
      </c>
      <c r="F5" s="103"/>
      <c r="G5" s="92"/>
    </row>
    <row r="6" spans="1:7">
      <c r="A6" s="51">
        <v>5312286</v>
      </c>
      <c r="B6" s="51" t="s">
        <v>749</v>
      </c>
      <c r="C6" s="51" t="s">
        <v>744</v>
      </c>
      <c r="D6" s="51">
        <v>626.70000000000005</v>
      </c>
      <c r="E6" s="85">
        <v>43124</v>
      </c>
      <c r="F6" s="103"/>
      <c r="G6" s="92"/>
    </row>
    <row r="7" spans="1:7" ht="30">
      <c r="A7" s="51">
        <v>5338214</v>
      </c>
      <c r="B7" s="51" t="s">
        <v>750</v>
      </c>
      <c r="C7" s="51" t="s">
        <v>744</v>
      </c>
      <c r="D7" s="51">
        <v>433.57</v>
      </c>
      <c r="E7" s="85">
        <v>43124</v>
      </c>
      <c r="F7" s="109" t="s">
        <v>751</v>
      </c>
      <c r="G7" s="92"/>
    </row>
    <row r="8" spans="1:7" ht="60">
      <c r="A8" s="51">
        <v>4793264</v>
      </c>
      <c r="B8" s="51" t="s">
        <v>752</v>
      </c>
      <c r="C8" s="51" t="s">
        <v>753</v>
      </c>
      <c r="D8" s="51">
        <v>433.57</v>
      </c>
      <c r="E8" s="85">
        <v>43125</v>
      </c>
      <c r="F8" s="103"/>
      <c r="G8" s="91" t="s">
        <v>754</v>
      </c>
    </row>
    <row r="9" spans="1:7">
      <c r="A9" s="51">
        <v>5197467</v>
      </c>
      <c r="B9" s="51" t="s">
        <v>755</v>
      </c>
      <c r="C9" s="51" t="s">
        <v>747</v>
      </c>
      <c r="D9" s="51">
        <v>205.64</v>
      </c>
      <c r="E9" s="85">
        <v>43125</v>
      </c>
      <c r="F9" s="109"/>
      <c r="G9" s="92"/>
    </row>
    <row r="10" spans="1:7">
      <c r="A10" s="51">
        <v>4946103</v>
      </c>
      <c r="B10" s="51" t="s">
        <v>756</v>
      </c>
      <c r="C10" s="51" t="s">
        <v>744</v>
      </c>
      <c r="D10" s="51">
        <v>626.70000000000005</v>
      </c>
      <c r="E10" s="85">
        <v>43126</v>
      </c>
      <c r="F10" s="103"/>
      <c r="G10" s="92"/>
    </row>
    <row r="11" spans="1:7">
      <c r="A11" s="51">
        <v>5413818</v>
      </c>
      <c r="B11" s="51" t="s">
        <v>757</v>
      </c>
      <c r="C11" s="51" t="s">
        <v>744</v>
      </c>
      <c r="D11" s="51">
        <v>626.70000000000005</v>
      </c>
      <c r="E11" s="85">
        <v>43127</v>
      </c>
      <c r="F11" s="103"/>
      <c r="G11" s="92"/>
    </row>
    <row r="12" spans="1:7">
      <c r="A12" s="51">
        <v>5470782</v>
      </c>
      <c r="B12" s="51" t="s">
        <v>758</v>
      </c>
      <c r="C12" s="51" t="s">
        <v>759</v>
      </c>
      <c r="D12" s="51">
        <v>498.69</v>
      </c>
      <c r="E12" s="85">
        <v>43129</v>
      </c>
      <c r="F12" s="103"/>
      <c r="G12" s="92"/>
    </row>
    <row r="13" spans="1:7">
      <c r="A13" s="51">
        <v>4711854</v>
      </c>
      <c r="B13" s="51" t="s">
        <v>760</v>
      </c>
      <c r="C13" s="51" t="s">
        <v>747</v>
      </c>
      <c r="D13" s="51">
        <v>205.64</v>
      </c>
      <c r="E13" s="85">
        <v>43129</v>
      </c>
      <c r="F13" s="109"/>
      <c r="G13" s="92"/>
    </row>
    <row r="14" spans="1:7">
      <c r="A14" s="51">
        <v>5448942</v>
      </c>
      <c r="B14" s="51" t="s">
        <v>761</v>
      </c>
      <c r="C14" s="51" t="s">
        <v>744</v>
      </c>
      <c r="D14" s="51">
        <v>626.70000000000005</v>
      </c>
      <c r="E14" s="85">
        <v>43130</v>
      </c>
      <c r="F14" s="109"/>
      <c r="G14" s="92"/>
    </row>
    <row r="15" spans="1:7">
      <c r="A15" s="51">
        <v>5497052</v>
      </c>
      <c r="B15" s="51" t="s">
        <v>762</v>
      </c>
      <c r="C15" s="51" t="s">
        <v>744</v>
      </c>
      <c r="D15" s="51">
        <v>626.70000000000005</v>
      </c>
      <c r="E15" s="85">
        <v>43130</v>
      </c>
      <c r="F15" s="103"/>
      <c r="G15" s="92"/>
    </row>
    <row r="16" spans="1:7">
      <c r="A16" s="51">
        <v>5504899</v>
      </c>
      <c r="B16" s="51" t="s">
        <v>763</v>
      </c>
      <c r="C16" s="51" t="s">
        <v>744</v>
      </c>
      <c r="D16" s="51">
        <v>626.70000000000005</v>
      </c>
      <c r="E16" s="85">
        <v>43131</v>
      </c>
      <c r="F16" s="109"/>
      <c r="G16" s="92"/>
    </row>
    <row r="17" spans="1:7">
      <c r="A17" s="51">
        <v>5242187</v>
      </c>
      <c r="B17" s="51" t="s">
        <v>764</v>
      </c>
      <c r="C17" s="51" t="s">
        <v>753</v>
      </c>
      <c r="D17" s="51">
        <v>433.57</v>
      </c>
      <c r="E17" s="85">
        <v>43132</v>
      </c>
      <c r="F17" s="109"/>
      <c r="G17" s="92"/>
    </row>
    <row r="18" spans="1:7">
      <c r="A18" s="51">
        <v>5542593</v>
      </c>
      <c r="B18" s="51" t="s">
        <v>765</v>
      </c>
      <c r="C18" s="51" t="s">
        <v>744</v>
      </c>
      <c r="D18" s="51">
        <v>626.70000000000005</v>
      </c>
      <c r="E18" s="85">
        <v>43132</v>
      </c>
      <c r="F18" s="109"/>
      <c r="G18" s="92"/>
    </row>
    <row r="19" spans="1:7">
      <c r="A19" s="51">
        <v>5499846</v>
      </c>
      <c r="B19" s="51" t="s">
        <v>766</v>
      </c>
      <c r="C19" s="51" t="s">
        <v>753</v>
      </c>
      <c r="D19" s="51">
        <v>433.57</v>
      </c>
      <c r="E19" s="85">
        <v>43133</v>
      </c>
      <c r="F19" s="109"/>
      <c r="G19" s="92"/>
    </row>
    <row r="20" spans="1:7">
      <c r="A20" s="51">
        <v>5388825</v>
      </c>
      <c r="B20" s="51" t="s">
        <v>767</v>
      </c>
      <c r="C20" s="51" t="s">
        <v>747</v>
      </c>
      <c r="D20" s="51">
        <v>205.64</v>
      </c>
      <c r="E20" s="85">
        <v>43133</v>
      </c>
      <c r="F20" s="103"/>
      <c r="G20" s="92"/>
    </row>
    <row r="21" spans="1:7">
      <c r="A21" s="51">
        <v>5500259</v>
      </c>
      <c r="B21" s="51" t="s">
        <v>768</v>
      </c>
      <c r="C21" s="51" t="s">
        <v>753</v>
      </c>
      <c r="D21" s="51">
        <v>433.57</v>
      </c>
      <c r="E21" s="85">
        <v>43136</v>
      </c>
      <c r="F21" s="103"/>
      <c r="G21" s="92"/>
    </row>
    <row r="22" spans="1:7">
      <c r="A22" s="51">
        <v>5526488</v>
      </c>
      <c r="B22" s="51" t="s">
        <v>769</v>
      </c>
      <c r="C22" s="51" t="s">
        <v>744</v>
      </c>
      <c r="D22" s="51">
        <v>626.70000000000005</v>
      </c>
      <c r="E22" s="85">
        <v>43136</v>
      </c>
      <c r="F22" s="103"/>
      <c r="G22" s="92"/>
    </row>
    <row r="23" spans="1:7">
      <c r="A23" s="51">
        <v>5544703</v>
      </c>
      <c r="B23" s="51" t="s">
        <v>770</v>
      </c>
      <c r="C23" s="51" t="s">
        <v>759</v>
      </c>
      <c r="D23" s="51">
        <v>498.69</v>
      </c>
      <c r="E23" s="85">
        <v>43138</v>
      </c>
      <c r="F23" s="103"/>
      <c r="G23" s="92"/>
    </row>
    <row r="24" spans="1:7">
      <c r="A24" s="51">
        <v>5660349</v>
      </c>
      <c r="B24" s="51" t="s">
        <v>771</v>
      </c>
      <c r="C24" s="51" t="s">
        <v>753</v>
      </c>
      <c r="D24" s="51">
        <v>433.57</v>
      </c>
      <c r="E24" s="85">
        <v>43138</v>
      </c>
      <c r="F24" s="103"/>
      <c r="G24" s="92"/>
    </row>
    <row r="25" spans="1:7">
      <c r="A25" s="51">
        <v>5700957</v>
      </c>
      <c r="B25" s="51" t="s">
        <v>772</v>
      </c>
      <c r="C25" s="51" t="s">
        <v>773</v>
      </c>
      <c r="D25" s="51">
        <v>254.64</v>
      </c>
      <c r="E25" s="85">
        <v>43139</v>
      </c>
      <c r="F25" s="103"/>
      <c r="G25" s="92"/>
    </row>
    <row r="26" spans="1:7">
      <c r="A26" s="51">
        <v>5702686</v>
      </c>
      <c r="B26" s="51" t="s">
        <v>774</v>
      </c>
      <c r="C26" s="51" t="s">
        <v>744</v>
      </c>
      <c r="D26" s="51">
        <v>626.70000000000005</v>
      </c>
      <c r="E26" s="85">
        <v>43143</v>
      </c>
      <c r="F26" s="103"/>
      <c r="G26" s="92"/>
    </row>
    <row r="27" spans="1:7" ht="30">
      <c r="A27" s="83">
        <v>5081330</v>
      </c>
      <c r="B27" s="83" t="s">
        <v>775</v>
      </c>
      <c r="C27" s="83" t="s">
        <v>776</v>
      </c>
      <c r="D27" s="83">
        <v>0</v>
      </c>
      <c r="E27" s="87">
        <v>43116</v>
      </c>
      <c r="F27" s="117" t="s">
        <v>777</v>
      </c>
      <c r="G27" s="92" t="s">
        <v>778</v>
      </c>
    </row>
    <row r="28" spans="1:7">
      <c r="A28" s="83">
        <v>5212548</v>
      </c>
      <c r="B28" s="83" t="s">
        <v>746</v>
      </c>
      <c r="C28" s="83" t="s">
        <v>779</v>
      </c>
      <c r="D28" s="83">
        <v>194.94</v>
      </c>
      <c r="E28" s="87">
        <v>43118</v>
      </c>
      <c r="F28" s="117"/>
      <c r="G28" s="92"/>
    </row>
    <row r="29" spans="1:7">
      <c r="A29" s="83">
        <v>7985160</v>
      </c>
      <c r="B29" s="83" t="s">
        <v>780</v>
      </c>
      <c r="C29" s="83" t="s">
        <v>781</v>
      </c>
      <c r="D29" s="83">
        <v>383.5</v>
      </c>
      <c r="E29" s="87">
        <v>43130</v>
      </c>
      <c r="F29" s="117" t="s">
        <v>782</v>
      </c>
      <c r="G29" s="92"/>
    </row>
    <row r="30" spans="1:7">
      <c r="A30" s="88"/>
      <c r="B30" s="88"/>
      <c r="C30" s="88"/>
      <c r="D30" s="89">
        <f>SUM(D2:D29)</f>
        <v>12774.84</v>
      </c>
      <c r="E30" s="112"/>
      <c r="F30" s="119">
        <f>D30-238.5</f>
        <v>12536.34</v>
      </c>
      <c r="G30" s="92"/>
    </row>
    <row r="31" spans="1:7">
      <c r="A31" s="88"/>
      <c r="D31" s="90" t="s">
        <v>783</v>
      </c>
      <c r="E31" s="112">
        <f>F30*0.22</f>
        <v>2757.9947999999999</v>
      </c>
      <c r="F31" s="120">
        <f>E31/18.75</f>
        <v>147.09305599999999</v>
      </c>
      <c r="G31" s="92"/>
    </row>
    <row r="32" spans="1:7" ht="120">
      <c r="A32" s="88"/>
      <c r="D32" s="90" t="s">
        <v>784</v>
      </c>
      <c r="E32" s="112">
        <f>F30*0.18</f>
        <v>2256.5412000000001</v>
      </c>
      <c r="F32" s="121">
        <f>E32/18.75</f>
        <v>120.34886400000001</v>
      </c>
      <c r="G32" s="91" t="s">
        <v>785</v>
      </c>
    </row>
    <row r="33" spans="1:7">
      <c r="A33" s="88"/>
      <c r="D33" s="90" t="s">
        <v>786</v>
      </c>
      <c r="E33" s="112">
        <f>D29*0.4</f>
        <v>153.4</v>
      </c>
      <c r="F33" s="120">
        <f>E33/18.75</f>
        <v>8.1813333333333329</v>
      </c>
      <c r="G33" s="92" t="s">
        <v>77</v>
      </c>
    </row>
    <row r="34" spans="1:7">
      <c r="A34" s="88"/>
      <c r="D34" s="88"/>
      <c r="E34" s="112"/>
      <c r="F34" s="120"/>
      <c r="G34" s="92"/>
    </row>
    <row r="35" spans="1:7">
      <c r="A35" s="88"/>
      <c r="D35" s="90" t="s">
        <v>787</v>
      </c>
      <c r="E35" s="112">
        <f>E31+E33</f>
        <v>2911.3948</v>
      </c>
      <c r="F35" s="121">
        <f>F31+F33</f>
        <v>155.27438933333332</v>
      </c>
      <c r="G35" s="92"/>
    </row>
    <row r="36" spans="1:7">
      <c r="A36" s="88"/>
      <c r="D36" s="88"/>
      <c r="E36" s="112">
        <f>E35/18.75</f>
        <v>155.27438933333335</v>
      </c>
      <c r="F36" s="120"/>
      <c r="G36" s="92"/>
    </row>
    <row r="37" spans="1:7">
      <c r="A37" s="84" t="s">
        <v>788</v>
      </c>
      <c r="B37" s="84" t="s">
        <v>372</v>
      </c>
      <c r="C37" s="84" t="s">
        <v>741</v>
      </c>
      <c r="D37" s="84" t="s">
        <v>494</v>
      </c>
      <c r="E37" s="113" t="s">
        <v>375</v>
      </c>
      <c r="F37" s="92"/>
      <c r="G37" s="120"/>
    </row>
    <row r="38" spans="1:7">
      <c r="A38" s="93" t="s">
        <v>789</v>
      </c>
      <c r="B38" s="94" t="s">
        <v>790</v>
      </c>
      <c r="C38" s="94" t="s">
        <v>791</v>
      </c>
      <c r="D38" s="94">
        <v>205.64</v>
      </c>
      <c r="E38" s="95" t="s">
        <v>411</v>
      </c>
      <c r="F38" s="92"/>
      <c r="G38" s="120"/>
    </row>
    <row r="39" spans="1:7">
      <c r="A39" s="93" t="s">
        <v>792</v>
      </c>
      <c r="B39" s="94" t="s">
        <v>793</v>
      </c>
      <c r="C39" s="94" t="s">
        <v>794</v>
      </c>
      <c r="D39" s="94">
        <v>433.57</v>
      </c>
      <c r="E39" s="95" t="s">
        <v>411</v>
      </c>
      <c r="F39" s="92"/>
      <c r="G39" s="120"/>
    </row>
    <row r="40" spans="1:7">
      <c r="A40" s="94"/>
      <c r="B40" s="94"/>
      <c r="C40" s="94"/>
      <c r="D40" s="94"/>
      <c r="E40" s="95"/>
      <c r="F40" s="92"/>
      <c r="G40" s="120"/>
    </row>
    <row r="41" spans="1:7">
      <c r="A41" s="93" t="s">
        <v>795</v>
      </c>
      <c r="B41" s="94" t="s">
        <v>796</v>
      </c>
      <c r="C41" s="94" t="s">
        <v>797</v>
      </c>
      <c r="D41" s="94">
        <v>626.70000000000005</v>
      </c>
      <c r="E41" s="95" t="s">
        <v>414</v>
      </c>
      <c r="F41" s="92"/>
      <c r="G41" s="120"/>
    </row>
    <row r="42" spans="1:7" ht="45">
      <c r="A42" s="94"/>
      <c r="B42" s="94"/>
      <c r="C42" s="94"/>
      <c r="D42" s="94"/>
      <c r="E42" s="95"/>
      <c r="F42" s="92" t="s">
        <v>798</v>
      </c>
      <c r="G42" s="120"/>
    </row>
    <row r="43" spans="1:7">
      <c r="A43" s="93" t="s">
        <v>799</v>
      </c>
      <c r="B43" s="94" t="s">
        <v>800</v>
      </c>
      <c r="C43" s="94" t="s">
        <v>791</v>
      </c>
      <c r="D43" s="94">
        <v>205.64</v>
      </c>
      <c r="E43" s="95" t="s">
        <v>801</v>
      </c>
      <c r="F43" s="92"/>
      <c r="G43" s="120"/>
    </row>
    <row r="44" spans="1:7">
      <c r="A44" s="93" t="s">
        <v>802</v>
      </c>
      <c r="B44" s="94" t="s">
        <v>803</v>
      </c>
      <c r="C44" s="94" t="s">
        <v>791</v>
      </c>
      <c r="D44" s="94">
        <v>205.64</v>
      </c>
      <c r="E44" s="95" t="s">
        <v>801</v>
      </c>
      <c r="F44" s="92"/>
      <c r="G44" s="120"/>
    </row>
    <row r="45" spans="1:7">
      <c r="A45" s="93" t="s">
        <v>804</v>
      </c>
      <c r="B45" s="94" t="s">
        <v>805</v>
      </c>
      <c r="C45" s="94" t="s">
        <v>806</v>
      </c>
      <c r="D45" s="94">
        <v>254.56399999999999</v>
      </c>
      <c r="E45" s="95" t="s">
        <v>807</v>
      </c>
      <c r="F45" s="120" t="s">
        <v>808</v>
      </c>
      <c r="G45" s="120"/>
    </row>
    <row r="46" spans="1:7">
      <c r="A46" s="93" t="s">
        <v>809</v>
      </c>
      <c r="B46" s="94" t="s">
        <v>810</v>
      </c>
      <c r="C46" s="94" t="s">
        <v>797</v>
      </c>
      <c r="D46" s="94">
        <v>626.70000000000005</v>
      </c>
      <c r="E46" s="95">
        <v>43160</v>
      </c>
      <c r="F46" s="120" t="s">
        <v>811</v>
      </c>
      <c r="G46" s="120"/>
    </row>
    <row r="47" spans="1:7" ht="30">
      <c r="A47" s="94"/>
      <c r="B47" s="94"/>
      <c r="C47" s="94"/>
      <c r="D47" s="94"/>
      <c r="E47" s="95"/>
      <c r="F47" s="122" t="s">
        <v>812</v>
      </c>
      <c r="G47" s="120"/>
    </row>
    <row r="48" spans="1:7">
      <c r="A48" s="93" t="s">
        <v>813</v>
      </c>
      <c r="B48" s="94" t="s">
        <v>814</v>
      </c>
      <c r="C48" s="94" t="s">
        <v>815</v>
      </c>
      <c r="D48" s="94">
        <v>0</v>
      </c>
      <c r="E48" s="95">
        <v>43191</v>
      </c>
      <c r="F48" s="120"/>
      <c r="G48" s="120"/>
    </row>
    <row r="49" spans="1:7">
      <c r="A49" s="93" t="s">
        <v>816</v>
      </c>
      <c r="B49" s="94" t="s">
        <v>817</v>
      </c>
      <c r="C49" s="94" t="s">
        <v>815</v>
      </c>
      <c r="D49" s="94">
        <v>0</v>
      </c>
      <c r="E49" s="95">
        <v>43221</v>
      </c>
      <c r="F49" s="120"/>
      <c r="G49" s="120"/>
    </row>
    <row r="50" spans="1:7">
      <c r="A50" s="93" t="s">
        <v>818</v>
      </c>
      <c r="B50" s="94" t="s">
        <v>819</v>
      </c>
      <c r="C50" s="94" t="s">
        <v>820</v>
      </c>
      <c r="D50" s="94">
        <v>881.69</v>
      </c>
      <c r="E50" s="95">
        <v>43252</v>
      </c>
      <c r="F50" s="120"/>
      <c r="G50" s="120"/>
    </row>
    <row r="51" spans="1:7">
      <c r="A51" s="93" t="s">
        <v>821</v>
      </c>
      <c r="B51" s="94" t="s">
        <v>822</v>
      </c>
      <c r="C51" s="94" t="s">
        <v>823</v>
      </c>
      <c r="D51" s="94">
        <v>90</v>
      </c>
      <c r="E51" s="95">
        <v>43313</v>
      </c>
      <c r="F51" s="120"/>
      <c r="G51" s="120"/>
    </row>
    <row r="52" spans="1:7">
      <c r="A52" s="94"/>
      <c r="B52" s="94"/>
      <c r="C52" s="94"/>
      <c r="D52" s="94"/>
      <c r="E52" s="95"/>
      <c r="F52" s="117" t="s">
        <v>824</v>
      </c>
      <c r="G52" s="120"/>
    </row>
    <row r="53" spans="1:7">
      <c r="A53" s="93" t="s">
        <v>825</v>
      </c>
      <c r="B53" s="94" t="s">
        <v>826</v>
      </c>
      <c r="C53" s="94" t="s">
        <v>827</v>
      </c>
      <c r="D53" s="94">
        <v>498.69</v>
      </c>
      <c r="E53" s="95">
        <v>43374</v>
      </c>
      <c r="F53" s="117">
        <f>D89/18.75</f>
        <v>215.27453866666667</v>
      </c>
      <c r="G53" s="120"/>
    </row>
    <row r="54" spans="1:7">
      <c r="A54" s="94"/>
      <c r="B54" s="94"/>
      <c r="C54" s="94"/>
      <c r="D54" s="94"/>
      <c r="E54" s="95"/>
      <c r="F54" s="103">
        <f>D90/18.75</f>
        <v>132.30536533333336</v>
      </c>
      <c r="G54" s="120"/>
    </row>
    <row r="55" spans="1:7">
      <c r="A55" s="94"/>
      <c r="B55" s="94"/>
      <c r="C55" s="94"/>
      <c r="D55" s="94"/>
      <c r="E55" s="95"/>
      <c r="F55" s="103">
        <f>D91/18.75</f>
        <v>45.633045333333342</v>
      </c>
      <c r="G55" s="120"/>
    </row>
    <row r="56" spans="1:7">
      <c r="A56" s="93" t="s">
        <v>828</v>
      </c>
      <c r="B56" s="94" t="s">
        <v>829</v>
      </c>
      <c r="C56" s="94" t="s">
        <v>823</v>
      </c>
      <c r="D56" s="94">
        <v>90</v>
      </c>
      <c r="E56" s="95">
        <v>43405</v>
      </c>
      <c r="F56" s="103">
        <f>D92/18.75</f>
        <v>37.336128000000002</v>
      </c>
      <c r="G56" s="120"/>
    </row>
    <row r="57" spans="1:7">
      <c r="A57" s="93" t="s">
        <v>830</v>
      </c>
      <c r="B57" s="94" t="s">
        <v>831</v>
      </c>
      <c r="C57" s="94" t="s">
        <v>797</v>
      </c>
      <c r="D57" s="94">
        <v>626.70000000000005</v>
      </c>
      <c r="E57" s="95">
        <v>43405</v>
      </c>
      <c r="F57" s="103"/>
      <c r="G57" s="120"/>
    </row>
    <row r="58" spans="1:7">
      <c r="A58" s="94"/>
      <c r="B58" s="94"/>
      <c r="C58" s="94"/>
      <c r="D58" s="94"/>
      <c r="E58" s="95"/>
      <c r="F58" s="120"/>
      <c r="G58" s="120"/>
    </row>
    <row r="59" spans="1:7">
      <c r="A59" s="93" t="s">
        <v>832</v>
      </c>
      <c r="B59" s="94" t="s">
        <v>833</v>
      </c>
      <c r="C59" s="94" t="s">
        <v>779</v>
      </c>
      <c r="D59" s="97">
        <v>433.57</v>
      </c>
      <c r="E59" s="95">
        <v>43405</v>
      </c>
      <c r="F59" s="120"/>
      <c r="G59" s="120"/>
    </row>
    <row r="60" spans="1:7">
      <c r="A60" s="93" t="s">
        <v>834</v>
      </c>
      <c r="B60" s="94" t="s">
        <v>835</v>
      </c>
      <c r="C60" s="94" t="s">
        <v>836</v>
      </c>
      <c r="D60" s="94">
        <v>383.5</v>
      </c>
      <c r="E60" s="95">
        <v>43435</v>
      </c>
      <c r="F60" s="120"/>
      <c r="G60" s="120"/>
    </row>
    <row r="61" spans="1:7">
      <c r="A61" s="93" t="s">
        <v>837</v>
      </c>
      <c r="B61" s="94" t="s">
        <v>838</v>
      </c>
      <c r="C61" s="94" t="s">
        <v>791</v>
      </c>
      <c r="D61" s="94">
        <v>205.64</v>
      </c>
      <c r="E61" s="95">
        <v>43435</v>
      </c>
      <c r="F61" s="103" t="e">
        <f>I59/I60</f>
        <v>#DIV/0!</v>
      </c>
      <c r="G61" s="120"/>
    </row>
    <row r="62" spans="1:7">
      <c r="A62" s="93" t="s">
        <v>839</v>
      </c>
      <c r="B62" s="94" t="s">
        <v>840</v>
      </c>
      <c r="C62" s="94" t="s">
        <v>794</v>
      </c>
      <c r="D62" s="94">
        <v>433.57</v>
      </c>
      <c r="E62" s="95" t="s">
        <v>841</v>
      </c>
      <c r="F62" s="103" t="e">
        <f>I61/I60</f>
        <v>#DIV/0!</v>
      </c>
      <c r="G62" s="120"/>
    </row>
    <row r="63" spans="1:7">
      <c r="A63" s="98"/>
      <c r="B63" s="98"/>
      <c r="C63" s="98"/>
      <c r="D63" s="86">
        <f>SUM(D38:D62)</f>
        <v>6201.8140000000003</v>
      </c>
      <c r="E63" s="114"/>
      <c r="F63" s="120"/>
      <c r="G63" s="120"/>
    </row>
    <row r="64" spans="1:7">
      <c r="A64" s="99" t="s">
        <v>842</v>
      </c>
      <c r="B64" s="100" t="s">
        <v>843</v>
      </c>
      <c r="C64" s="100" t="s">
        <v>827</v>
      </c>
      <c r="D64" s="100">
        <v>498.69</v>
      </c>
      <c r="E64" s="115" t="s">
        <v>844</v>
      </c>
      <c r="F64" s="120"/>
      <c r="G64" s="120"/>
    </row>
    <row r="65" spans="1:7">
      <c r="A65" s="100"/>
      <c r="B65" s="100"/>
      <c r="C65" s="100"/>
      <c r="D65" s="100"/>
      <c r="E65" s="115"/>
      <c r="F65" s="120"/>
      <c r="G65" s="120"/>
    </row>
    <row r="66" spans="1:7">
      <c r="A66" s="99" t="s">
        <v>845</v>
      </c>
      <c r="B66" s="100" t="s">
        <v>846</v>
      </c>
      <c r="C66" s="100" t="s">
        <v>794</v>
      </c>
      <c r="D66" s="100">
        <v>433.57</v>
      </c>
      <c r="E66" s="115" t="s">
        <v>844</v>
      </c>
      <c r="F66" s="120"/>
      <c r="G66" s="120"/>
    </row>
    <row r="67" spans="1:7">
      <c r="A67" s="100"/>
      <c r="B67" s="100"/>
      <c r="C67" s="100"/>
      <c r="D67" s="100"/>
      <c r="E67" s="115"/>
      <c r="F67" s="103"/>
      <c r="G67" s="120"/>
    </row>
    <row r="68" spans="1:7">
      <c r="A68" s="99" t="s">
        <v>832</v>
      </c>
      <c r="B68" s="100" t="s">
        <v>833</v>
      </c>
      <c r="C68" s="100" t="s">
        <v>791</v>
      </c>
      <c r="D68" s="97">
        <v>0</v>
      </c>
      <c r="E68" s="115" t="s">
        <v>847</v>
      </c>
      <c r="F68" s="103"/>
      <c r="G68" s="120"/>
    </row>
    <row r="69" spans="1:7">
      <c r="A69" s="99" t="s">
        <v>848</v>
      </c>
      <c r="B69" s="100" t="s">
        <v>775</v>
      </c>
      <c r="C69" s="100" t="s">
        <v>776</v>
      </c>
      <c r="D69" s="100">
        <v>0</v>
      </c>
      <c r="E69" s="115" t="s">
        <v>847</v>
      </c>
      <c r="F69" s="103"/>
      <c r="G69" s="120"/>
    </row>
    <row r="70" spans="1:7">
      <c r="A70" s="99" t="s">
        <v>848</v>
      </c>
      <c r="B70" s="100" t="s">
        <v>775</v>
      </c>
      <c r="C70" s="100" t="s">
        <v>827</v>
      </c>
      <c r="D70" s="100">
        <v>498.69</v>
      </c>
      <c r="E70" s="115" t="s">
        <v>847</v>
      </c>
      <c r="F70" s="103"/>
      <c r="G70" s="120"/>
    </row>
    <row r="71" spans="1:7">
      <c r="A71" s="100"/>
      <c r="B71" s="100"/>
      <c r="C71" s="100"/>
      <c r="D71" s="100"/>
      <c r="E71" s="115"/>
      <c r="F71" s="103"/>
      <c r="G71" s="120"/>
    </row>
    <row r="72" spans="1:7">
      <c r="A72" s="99" t="s">
        <v>849</v>
      </c>
      <c r="B72" s="100" t="s">
        <v>850</v>
      </c>
      <c r="C72" s="100" t="s">
        <v>827</v>
      </c>
      <c r="D72" s="100">
        <v>498.69</v>
      </c>
      <c r="E72" s="115" t="s">
        <v>851</v>
      </c>
      <c r="F72" s="103"/>
      <c r="G72" s="120"/>
    </row>
    <row r="73" spans="1:7">
      <c r="A73" s="100"/>
      <c r="B73" s="100"/>
      <c r="C73" s="100"/>
      <c r="D73" s="100"/>
      <c r="E73" s="115"/>
      <c r="F73" s="103"/>
      <c r="G73" s="120"/>
    </row>
    <row r="74" spans="1:7">
      <c r="A74" s="99" t="s">
        <v>852</v>
      </c>
      <c r="B74" s="100" t="s">
        <v>853</v>
      </c>
      <c r="C74" s="100" t="s">
        <v>794</v>
      </c>
      <c r="D74" s="100">
        <v>433.57</v>
      </c>
      <c r="E74" s="115" t="s">
        <v>851</v>
      </c>
      <c r="F74" s="103"/>
      <c r="G74" s="120"/>
    </row>
    <row r="75" spans="1:7">
      <c r="A75" s="99" t="s">
        <v>854</v>
      </c>
      <c r="B75" s="100" t="s">
        <v>755</v>
      </c>
      <c r="C75" s="100" t="s">
        <v>779</v>
      </c>
      <c r="D75" s="100">
        <v>194.94</v>
      </c>
      <c r="E75" s="115" t="s">
        <v>855</v>
      </c>
      <c r="F75" s="103"/>
      <c r="G75" s="120"/>
    </row>
    <row r="76" spans="1:7">
      <c r="A76" s="99" t="s">
        <v>856</v>
      </c>
      <c r="B76" s="100" t="s">
        <v>857</v>
      </c>
      <c r="C76" s="100" t="s">
        <v>797</v>
      </c>
      <c r="D76" s="100">
        <v>626.70000000000005</v>
      </c>
      <c r="E76" s="115" t="s">
        <v>855</v>
      </c>
      <c r="F76" s="103"/>
      <c r="G76" s="120"/>
    </row>
    <row r="77" spans="1:7">
      <c r="A77" s="100"/>
      <c r="B77" s="100"/>
      <c r="C77" s="100"/>
      <c r="D77" s="100"/>
      <c r="E77" s="115"/>
      <c r="F77" s="103"/>
      <c r="G77" s="120"/>
    </row>
    <row r="78" spans="1:7">
      <c r="A78" s="99" t="s">
        <v>858</v>
      </c>
      <c r="B78" s="100" t="s">
        <v>746</v>
      </c>
      <c r="C78" s="100" t="s">
        <v>779</v>
      </c>
      <c r="D78" s="100">
        <v>0</v>
      </c>
      <c r="E78" s="115" t="s">
        <v>855</v>
      </c>
      <c r="F78" s="103"/>
      <c r="G78" s="120"/>
    </row>
    <row r="79" spans="1:7">
      <c r="A79" s="99" t="s">
        <v>834</v>
      </c>
      <c r="B79" s="100" t="s">
        <v>835</v>
      </c>
      <c r="C79" s="100" t="s">
        <v>791</v>
      </c>
      <c r="D79" s="100">
        <v>205.64</v>
      </c>
      <c r="E79" s="115" t="s">
        <v>859</v>
      </c>
      <c r="F79" s="103"/>
      <c r="G79" s="120"/>
    </row>
    <row r="80" spans="1:7">
      <c r="A80" s="99" t="s">
        <v>860</v>
      </c>
      <c r="B80" s="100" t="s">
        <v>861</v>
      </c>
      <c r="C80" s="100" t="s">
        <v>827</v>
      </c>
      <c r="D80" s="100">
        <v>498.69</v>
      </c>
      <c r="E80" s="115" t="s">
        <v>859</v>
      </c>
      <c r="F80" s="103"/>
      <c r="G80" s="120"/>
    </row>
    <row r="81" spans="1:7">
      <c r="A81" s="88"/>
      <c r="B81" s="88"/>
      <c r="C81" s="88"/>
      <c r="D81" s="101">
        <f>SUM(D64:D80)</f>
        <v>3889.1800000000003</v>
      </c>
      <c r="E81" s="112"/>
      <c r="F81" s="103"/>
      <c r="G81" s="120"/>
    </row>
    <row r="82" spans="1:7">
      <c r="A82" s="88"/>
      <c r="B82" s="88"/>
      <c r="C82" s="97" t="s">
        <v>94</v>
      </c>
      <c r="D82" s="97"/>
      <c r="E82" s="112"/>
      <c r="F82" s="103"/>
      <c r="G82" s="120"/>
    </row>
    <row r="83" spans="1:7">
      <c r="A83" s="88"/>
      <c r="B83" s="88"/>
      <c r="C83" s="88"/>
      <c r="D83" s="88"/>
      <c r="E83" s="112"/>
      <c r="F83" s="103"/>
      <c r="G83" s="120"/>
    </row>
    <row r="84" spans="1:7">
      <c r="A84" s="88"/>
      <c r="B84" s="96" t="s">
        <v>862</v>
      </c>
      <c r="C84" s="88"/>
      <c r="D84" s="88"/>
      <c r="E84" s="112"/>
      <c r="F84" s="103"/>
      <c r="G84" s="120"/>
    </row>
    <row r="85" spans="1:7">
      <c r="A85" s="88"/>
      <c r="B85" s="88"/>
      <c r="C85" s="88"/>
      <c r="D85" s="88"/>
      <c r="E85" s="112"/>
      <c r="F85" s="103"/>
      <c r="G85" s="120"/>
    </row>
    <row r="86" spans="1:7">
      <c r="A86" s="88"/>
      <c r="B86" s="88"/>
      <c r="C86" s="88"/>
      <c r="D86" s="88"/>
      <c r="E86" s="112"/>
      <c r="F86" s="103"/>
      <c r="G86" s="120"/>
    </row>
    <row r="87" spans="1:7">
      <c r="A87" s="88"/>
      <c r="B87" s="88"/>
      <c r="C87" s="88"/>
      <c r="D87" s="88"/>
      <c r="E87" s="112"/>
      <c r="F87" s="103"/>
      <c r="G87" s="120"/>
    </row>
    <row r="88" spans="1:7">
      <c r="A88" s="88"/>
      <c r="B88" s="88"/>
      <c r="C88" s="83" t="s">
        <v>863</v>
      </c>
      <c r="D88" s="83">
        <v>10090.994000000001</v>
      </c>
      <c r="E88" s="112"/>
      <c r="F88" s="103"/>
      <c r="G88" s="120"/>
    </row>
    <row r="89" spans="1:7">
      <c r="A89" s="88"/>
      <c r="B89" s="88"/>
      <c r="C89" s="102">
        <v>0.4</v>
      </c>
      <c r="D89" s="83">
        <f>D88*0.4</f>
        <v>4036.3976000000002</v>
      </c>
      <c r="E89" s="112"/>
      <c r="F89" s="103"/>
      <c r="G89" s="120"/>
    </row>
    <row r="90" spans="1:7">
      <c r="A90" s="88"/>
      <c r="B90" s="88"/>
      <c r="C90" s="51" t="s">
        <v>864</v>
      </c>
      <c r="D90" s="51">
        <f>D63*0.4</f>
        <v>2480.7256000000002</v>
      </c>
      <c r="E90" s="112"/>
      <c r="F90" s="103"/>
      <c r="G90" s="120"/>
    </row>
    <row r="91" spans="1:7">
      <c r="A91" s="88"/>
      <c r="B91" s="88"/>
      <c r="C91" s="51" t="s">
        <v>865</v>
      </c>
      <c r="D91" s="51">
        <f>D81*0.22</f>
        <v>855.6196000000001</v>
      </c>
      <c r="E91" s="112"/>
      <c r="F91" s="103"/>
      <c r="G91" s="120"/>
    </row>
    <row r="92" spans="1:7">
      <c r="A92" s="88"/>
      <c r="B92" s="88"/>
      <c r="C92" s="51" t="s">
        <v>866</v>
      </c>
      <c r="D92" s="51">
        <f>D81*0.18</f>
        <v>700.05240000000003</v>
      </c>
      <c r="E92" s="112"/>
      <c r="F92" s="103"/>
      <c r="G92" s="120"/>
    </row>
    <row r="93" spans="1:7">
      <c r="A93" s="88"/>
      <c r="B93" s="88"/>
      <c r="C93" s="51"/>
      <c r="D93" s="51"/>
      <c r="E93" s="112"/>
      <c r="F93" s="103"/>
      <c r="G93" s="120"/>
    </row>
    <row r="94" spans="1:7">
      <c r="A94" s="88"/>
      <c r="B94" s="88"/>
      <c r="C94" s="88"/>
      <c r="D94" s="88"/>
      <c r="E94" s="112"/>
      <c r="F94" s="103"/>
      <c r="G94" s="120"/>
    </row>
    <row r="95" spans="1:7">
      <c r="A95" s="88"/>
      <c r="B95" s="88"/>
      <c r="C95" s="83" t="s">
        <v>867</v>
      </c>
      <c r="D95" s="83">
        <v>177.93</v>
      </c>
      <c r="E95" s="112"/>
      <c r="F95" s="103"/>
      <c r="G95" s="120"/>
    </row>
    <row r="96" spans="1:7">
      <c r="A96" s="88"/>
      <c r="B96" s="88"/>
      <c r="C96" s="83" t="s">
        <v>868</v>
      </c>
      <c r="D96" s="83">
        <v>37.33</v>
      </c>
      <c r="E96" s="112"/>
      <c r="F96" s="103"/>
      <c r="G96" s="120"/>
    </row>
    <row r="97" spans="1:7">
      <c r="A97" s="88"/>
      <c r="B97" s="88"/>
      <c r="C97" s="51" t="s">
        <v>869</v>
      </c>
      <c r="D97" s="51" t="s">
        <v>870</v>
      </c>
      <c r="E97" s="112"/>
      <c r="F97" s="103"/>
      <c r="G97" s="120"/>
    </row>
    <row r="98" spans="1:7">
      <c r="A98" s="88"/>
      <c r="B98" s="88"/>
      <c r="C98" s="51" t="s">
        <v>871</v>
      </c>
      <c r="D98" s="51" t="s">
        <v>872</v>
      </c>
      <c r="E98" s="112"/>
      <c r="F98" s="103"/>
      <c r="G98" s="120"/>
    </row>
    <row r="99" spans="1:7">
      <c r="A99" s="88"/>
      <c r="B99" s="88"/>
      <c r="C99" s="88"/>
      <c r="D99" s="88"/>
      <c r="E99" s="112"/>
      <c r="F99" s="103"/>
      <c r="G99" s="120"/>
    </row>
    <row r="100" spans="1:7" ht="30">
      <c r="A100" s="103">
        <v>3778215</v>
      </c>
      <c r="B100" s="103" t="s">
        <v>873</v>
      </c>
      <c r="C100" s="103" t="s">
        <v>874</v>
      </c>
      <c r="D100" s="104">
        <v>626.70000000000005</v>
      </c>
      <c r="E100" s="105">
        <v>43040</v>
      </c>
      <c r="F100" s="103"/>
      <c r="G100" s="120"/>
    </row>
    <row r="101" spans="1:7" ht="30">
      <c r="A101" s="103">
        <v>3380969</v>
      </c>
      <c r="B101" s="103" t="s">
        <v>875</v>
      </c>
      <c r="C101" s="103" t="s">
        <v>876</v>
      </c>
      <c r="D101" s="104">
        <v>626.70000000000005</v>
      </c>
      <c r="E101" s="105">
        <v>43040</v>
      </c>
      <c r="F101" s="103"/>
      <c r="G101" s="120"/>
    </row>
    <row r="102" spans="1:7" ht="30">
      <c r="A102" s="103">
        <v>3422445</v>
      </c>
      <c r="B102" s="103" t="s">
        <v>877</v>
      </c>
      <c r="C102" s="103" t="s">
        <v>878</v>
      </c>
      <c r="D102" s="104">
        <v>626.70000000000005</v>
      </c>
      <c r="E102" s="105">
        <v>43041</v>
      </c>
      <c r="F102" s="120"/>
      <c r="G102" s="120"/>
    </row>
    <row r="103" spans="1:7" ht="30">
      <c r="A103" s="103">
        <v>3761722</v>
      </c>
      <c r="B103" s="103" t="s">
        <v>879</v>
      </c>
      <c r="C103" s="103" t="s">
        <v>880</v>
      </c>
      <c r="D103" s="104">
        <v>626.70000000000005</v>
      </c>
      <c r="E103" s="105">
        <v>43041</v>
      </c>
      <c r="F103" s="123">
        <v>17630.95</v>
      </c>
      <c r="G103" s="120"/>
    </row>
    <row r="104" spans="1:7" ht="30">
      <c r="A104" s="103">
        <v>2939091</v>
      </c>
      <c r="B104" s="103" t="s">
        <v>881</v>
      </c>
      <c r="C104" s="103" t="s">
        <v>880</v>
      </c>
      <c r="D104" s="104">
        <v>626.70000000000005</v>
      </c>
      <c r="E104" s="105">
        <v>43041</v>
      </c>
      <c r="F104" s="124">
        <v>7052.38</v>
      </c>
      <c r="G104" s="120"/>
    </row>
    <row r="105" spans="1:7">
      <c r="A105" s="198">
        <v>3790916</v>
      </c>
      <c r="B105" s="198" t="s">
        <v>882</v>
      </c>
      <c r="C105" s="198" t="s">
        <v>883</v>
      </c>
      <c r="D105" s="104">
        <v>626.70000000000005</v>
      </c>
      <c r="E105" s="199">
        <v>43042</v>
      </c>
      <c r="F105" s="124">
        <v>3878.8090000000002</v>
      </c>
      <c r="G105" s="120"/>
    </row>
    <row r="106" spans="1:7">
      <c r="A106" s="198"/>
      <c r="B106" s="198"/>
      <c r="C106" s="198"/>
      <c r="D106" s="104">
        <v>498.69</v>
      </c>
      <c r="E106" s="199"/>
      <c r="F106" s="124">
        <v>3173.5709999999999</v>
      </c>
      <c r="G106" s="120"/>
    </row>
    <row r="107" spans="1:7">
      <c r="A107" s="103">
        <v>3917678</v>
      </c>
      <c r="B107" s="103" t="s">
        <v>884</v>
      </c>
      <c r="C107" s="103" t="s">
        <v>885</v>
      </c>
      <c r="D107" s="104">
        <v>90</v>
      </c>
      <c r="E107" s="105">
        <v>43043</v>
      </c>
      <c r="F107" s="124" t="s">
        <v>886</v>
      </c>
      <c r="G107" s="120"/>
    </row>
    <row r="108" spans="1:7">
      <c r="A108" s="103">
        <v>2852107</v>
      </c>
      <c r="B108" s="103" t="s">
        <v>887</v>
      </c>
      <c r="C108" s="103" t="s">
        <v>888</v>
      </c>
      <c r="D108" s="104">
        <v>414.92</v>
      </c>
      <c r="E108" s="105">
        <v>43043</v>
      </c>
      <c r="F108" s="124" t="s">
        <v>889</v>
      </c>
      <c r="G108" s="120"/>
    </row>
    <row r="109" spans="1:7" ht="30">
      <c r="A109" s="103">
        <v>3421901</v>
      </c>
      <c r="B109" s="103" t="s">
        <v>890</v>
      </c>
      <c r="C109" s="103" t="s">
        <v>744</v>
      </c>
      <c r="D109" s="51">
        <v>41.92</v>
      </c>
      <c r="E109" s="105">
        <v>43045</v>
      </c>
      <c r="F109" s="120"/>
      <c r="G109" s="120"/>
    </row>
    <row r="110" spans="1:7" ht="30">
      <c r="A110" s="103">
        <v>3691234</v>
      </c>
      <c r="B110" s="103" t="s">
        <v>891</v>
      </c>
      <c r="C110" s="103" t="s">
        <v>880</v>
      </c>
      <c r="D110" s="51">
        <v>626.70000000000005</v>
      </c>
      <c r="E110" s="105">
        <v>43045</v>
      </c>
      <c r="F110" s="56" t="s">
        <v>57</v>
      </c>
      <c r="G110" s="120"/>
    </row>
    <row r="111" spans="1:7">
      <c r="A111" s="103">
        <v>2885905</v>
      </c>
      <c r="B111" s="103" t="s">
        <v>892</v>
      </c>
      <c r="C111" s="103" t="s">
        <v>893</v>
      </c>
      <c r="D111" s="51">
        <v>626.70000000000005</v>
      </c>
      <c r="E111" s="105">
        <v>43045</v>
      </c>
      <c r="F111" s="103"/>
      <c r="G111" s="120"/>
    </row>
    <row r="112" spans="1:7" ht="30">
      <c r="A112" s="103">
        <v>3726224</v>
      </c>
      <c r="B112" s="103" t="s">
        <v>894</v>
      </c>
      <c r="C112" s="103" t="s">
        <v>744</v>
      </c>
      <c r="D112" s="51">
        <v>433.57</v>
      </c>
      <c r="E112" s="105">
        <v>43046</v>
      </c>
      <c r="F112" s="103" t="s">
        <v>895</v>
      </c>
      <c r="G112" s="120"/>
    </row>
    <row r="113" spans="1:7" ht="30">
      <c r="A113" s="103">
        <v>3569647</v>
      </c>
      <c r="B113" s="103" t="s">
        <v>896</v>
      </c>
      <c r="C113" s="103" t="s">
        <v>880</v>
      </c>
      <c r="D113" s="51">
        <v>626.70000000000005</v>
      </c>
      <c r="E113" s="105">
        <v>43046</v>
      </c>
      <c r="F113" s="103"/>
      <c r="G113" s="120"/>
    </row>
    <row r="114" spans="1:7" ht="30">
      <c r="A114" s="103">
        <v>3830266</v>
      </c>
      <c r="B114" s="103" t="s">
        <v>897</v>
      </c>
      <c r="C114" s="103" t="s">
        <v>744</v>
      </c>
      <c r="D114" s="51">
        <v>626.70000000000005</v>
      </c>
      <c r="E114" s="105">
        <v>43047</v>
      </c>
      <c r="F114" s="103"/>
      <c r="G114" s="120"/>
    </row>
    <row r="115" spans="1:7">
      <c r="A115" s="103">
        <v>4019417</v>
      </c>
      <c r="B115" s="103" t="s">
        <v>898</v>
      </c>
      <c r="C115" s="103" t="s">
        <v>823</v>
      </c>
      <c r="D115" s="51">
        <v>90</v>
      </c>
      <c r="E115" s="105">
        <v>43048</v>
      </c>
      <c r="F115" s="103"/>
      <c r="G115" s="120"/>
    </row>
    <row r="116" spans="1:7" ht="30">
      <c r="A116" s="103">
        <v>2807300</v>
      </c>
      <c r="B116" s="103" t="s">
        <v>899</v>
      </c>
      <c r="C116" s="103" t="s">
        <v>776</v>
      </c>
      <c r="D116" s="51">
        <v>190.88</v>
      </c>
      <c r="E116" s="105">
        <v>43048</v>
      </c>
      <c r="F116" s="103"/>
      <c r="G116" s="120"/>
    </row>
    <row r="117" spans="1:7" ht="30">
      <c r="A117" s="103">
        <v>2807300</v>
      </c>
      <c r="B117" s="103" t="s">
        <v>899</v>
      </c>
      <c r="C117" s="103" t="s">
        <v>744</v>
      </c>
      <c r="D117" s="103">
        <v>626.70000000000005</v>
      </c>
      <c r="E117" s="105">
        <v>43049</v>
      </c>
      <c r="F117" s="103"/>
      <c r="G117" s="120"/>
    </row>
    <row r="118" spans="1:7">
      <c r="A118" s="103">
        <v>3731813</v>
      </c>
      <c r="B118" s="103" t="s">
        <v>900</v>
      </c>
      <c r="C118" s="103" t="s">
        <v>901</v>
      </c>
      <c r="D118" s="103">
        <v>881.6</v>
      </c>
      <c r="E118" s="105">
        <v>43052</v>
      </c>
      <c r="F118" s="103"/>
      <c r="G118" s="120"/>
    </row>
    <row r="119" spans="1:7" ht="30">
      <c r="A119" s="103">
        <v>4056152</v>
      </c>
      <c r="B119" s="103" t="s">
        <v>902</v>
      </c>
      <c r="C119" s="103" t="s">
        <v>744</v>
      </c>
      <c r="D119" s="103">
        <v>626.70000000000005</v>
      </c>
      <c r="E119" s="105">
        <v>43054</v>
      </c>
      <c r="F119" s="103"/>
      <c r="G119" s="120"/>
    </row>
    <row r="120" spans="1:7" ht="30">
      <c r="A120" s="103">
        <v>4049078</v>
      </c>
      <c r="B120" s="103" t="s">
        <v>903</v>
      </c>
      <c r="C120" s="103" t="s">
        <v>744</v>
      </c>
      <c r="D120" s="103">
        <v>626.70000000000005</v>
      </c>
      <c r="E120" s="105">
        <v>43054</v>
      </c>
      <c r="F120" s="103"/>
      <c r="G120" s="120"/>
    </row>
    <row r="121" spans="1:7">
      <c r="A121" s="103">
        <v>4033359</v>
      </c>
      <c r="B121" s="103" t="s">
        <v>904</v>
      </c>
      <c r="C121" s="103" t="s">
        <v>823</v>
      </c>
      <c r="D121" s="103">
        <v>90</v>
      </c>
      <c r="E121" s="105">
        <v>43055</v>
      </c>
      <c r="F121" s="103"/>
      <c r="G121" s="120"/>
    </row>
    <row r="122" spans="1:7" ht="30">
      <c r="A122" s="103">
        <v>4114362</v>
      </c>
      <c r="B122" s="103" t="s">
        <v>905</v>
      </c>
      <c r="C122" s="103" t="s">
        <v>906</v>
      </c>
      <c r="D122" s="103">
        <v>498.69</v>
      </c>
      <c r="E122" s="105">
        <v>43055</v>
      </c>
      <c r="F122" s="103"/>
      <c r="G122" s="120"/>
    </row>
    <row r="123" spans="1:7" ht="30">
      <c r="A123" s="103">
        <v>4221595</v>
      </c>
      <c r="B123" s="103" t="s">
        <v>907</v>
      </c>
      <c r="C123" s="103" t="s">
        <v>908</v>
      </c>
      <c r="D123" s="103">
        <v>626.70000000000005</v>
      </c>
      <c r="E123" s="105">
        <v>43059</v>
      </c>
      <c r="F123" s="103"/>
      <c r="G123" s="120"/>
    </row>
    <row r="124" spans="1:7" ht="30">
      <c r="A124" s="103">
        <v>3993554</v>
      </c>
      <c r="B124" s="103" t="s">
        <v>909</v>
      </c>
      <c r="C124" s="103" t="s">
        <v>908</v>
      </c>
      <c r="D124" s="103">
        <v>626.70000000000005</v>
      </c>
      <c r="E124" s="105">
        <v>43059</v>
      </c>
      <c r="F124" s="103"/>
      <c r="G124" s="120"/>
    </row>
    <row r="125" spans="1:7">
      <c r="A125" s="103">
        <v>4178264</v>
      </c>
      <c r="B125" s="103" t="s">
        <v>910</v>
      </c>
      <c r="C125" s="103" t="s">
        <v>911</v>
      </c>
      <c r="D125" s="51">
        <v>433.57</v>
      </c>
      <c r="E125" s="105">
        <v>43060</v>
      </c>
      <c r="F125" s="103"/>
      <c r="G125" s="120"/>
    </row>
    <row r="126" spans="1:7">
      <c r="A126" s="103">
        <v>3985922</v>
      </c>
      <c r="B126" s="103" t="s">
        <v>912</v>
      </c>
      <c r="C126" s="107" t="s">
        <v>893</v>
      </c>
      <c r="D126" s="51">
        <v>433.57</v>
      </c>
      <c r="E126" s="105">
        <v>43060</v>
      </c>
      <c r="F126" s="103"/>
      <c r="G126" s="120"/>
    </row>
    <row r="127" spans="1:7">
      <c r="A127" s="103">
        <v>4263670</v>
      </c>
      <c r="B127" s="103" t="s">
        <v>913</v>
      </c>
      <c r="C127" s="103" t="s">
        <v>911</v>
      </c>
      <c r="D127" s="51">
        <v>433.57</v>
      </c>
      <c r="E127" s="105">
        <v>43062</v>
      </c>
      <c r="F127" s="103"/>
      <c r="G127" s="120"/>
    </row>
    <row r="128" spans="1:7" ht="30">
      <c r="A128" s="103">
        <v>4077868</v>
      </c>
      <c r="B128" s="103" t="s">
        <v>914</v>
      </c>
      <c r="C128" s="103" t="s">
        <v>908</v>
      </c>
      <c r="D128" s="103">
        <v>626.70000000000005</v>
      </c>
      <c r="E128" s="105">
        <v>43062</v>
      </c>
      <c r="F128" s="103"/>
      <c r="G128" s="120"/>
    </row>
    <row r="129" spans="1:7">
      <c r="A129" s="103">
        <v>3730512</v>
      </c>
      <c r="B129" s="103" t="s">
        <v>915</v>
      </c>
      <c r="C129" s="103" t="s">
        <v>916</v>
      </c>
      <c r="D129" s="51">
        <v>205.64</v>
      </c>
      <c r="E129" s="105">
        <v>43064</v>
      </c>
      <c r="F129" s="103"/>
      <c r="G129" s="120"/>
    </row>
    <row r="130" spans="1:7">
      <c r="A130" s="103">
        <v>4186382</v>
      </c>
      <c r="B130" s="103" t="s">
        <v>917</v>
      </c>
      <c r="C130" s="103" t="s">
        <v>911</v>
      </c>
      <c r="D130" s="103">
        <v>433.57</v>
      </c>
      <c r="E130" s="105">
        <v>43066</v>
      </c>
      <c r="F130" s="103"/>
      <c r="G130" s="120"/>
    </row>
    <row r="131" spans="1:7" ht="30">
      <c r="A131" s="103">
        <v>4330754</v>
      </c>
      <c r="B131" s="103" t="s">
        <v>918</v>
      </c>
      <c r="C131" s="103" t="s">
        <v>908</v>
      </c>
      <c r="D131" s="51">
        <v>626.70000000000005</v>
      </c>
      <c r="E131" s="105">
        <v>43066</v>
      </c>
      <c r="F131" s="103"/>
      <c r="G131" s="120"/>
    </row>
    <row r="132" spans="1:7">
      <c r="A132" s="103">
        <v>4349899</v>
      </c>
      <c r="B132" s="103" t="s">
        <v>919</v>
      </c>
      <c r="C132" s="103" t="s">
        <v>920</v>
      </c>
      <c r="D132" s="51">
        <v>383.5</v>
      </c>
      <c r="E132" s="105">
        <v>43067</v>
      </c>
      <c r="F132" s="103"/>
      <c r="G132" s="120"/>
    </row>
    <row r="133" spans="1:7" ht="30">
      <c r="A133" s="103">
        <v>4423954</v>
      </c>
      <c r="B133" s="103" t="s">
        <v>921</v>
      </c>
      <c r="C133" s="103" t="s">
        <v>922</v>
      </c>
      <c r="D133" s="103">
        <v>625.48</v>
      </c>
      <c r="E133" s="105">
        <v>43067</v>
      </c>
      <c r="F133" s="103"/>
      <c r="G133" s="120"/>
    </row>
    <row r="134" spans="1:7">
      <c r="A134" s="103">
        <v>4378694</v>
      </c>
      <c r="B134" s="103" t="s">
        <v>923</v>
      </c>
      <c r="C134" s="103" t="s">
        <v>920</v>
      </c>
      <c r="D134" s="108">
        <v>383.5</v>
      </c>
      <c r="E134" s="105">
        <v>43068</v>
      </c>
      <c r="F134" s="103"/>
      <c r="G134" s="120"/>
    </row>
    <row r="135" spans="1:7">
      <c r="A135" s="103">
        <v>4330779</v>
      </c>
      <c r="B135" s="103" t="s">
        <v>924</v>
      </c>
      <c r="C135" s="103" t="s">
        <v>925</v>
      </c>
      <c r="D135" s="108">
        <v>41.38</v>
      </c>
      <c r="E135" s="105">
        <v>43068</v>
      </c>
      <c r="F135" s="103"/>
      <c r="G135" s="120"/>
    </row>
    <row r="136" spans="1:7">
      <c r="A136" s="103">
        <v>3569647</v>
      </c>
      <c r="B136" s="103" t="s">
        <v>896</v>
      </c>
      <c r="C136" s="103" t="s">
        <v>926</v>
      </c>
      <c r="D136" s="107" t="s">
        <v>927</v>
      </c>
      <c r="E136" s="105">
        <v>43036</v>
      </c>
      <c r="F136" s="103"/>
      <c r="G136" s="120"/>
    </row>
    <row r="137" spans="1:7">
      <c r="A137" s="109" t="s">
        <v>928</v>
      </c>
      <c r="B137" s="103" t="s">
        <v>929</v>
      </c>
      <c r="C137" s="103" t="s">
        <v>930</v>
      </c>
      <c r="D137" s="107" t="s">
        <v>931</v>
      </c>
      <c r="E137" s="105">
        <v>43025</v>
      </c>
      <c r="F137" s="103"/>
      <c r="G137" s="120"/>
    </row>
    <row r="138" spans="1:7">
      <c r="A138" s="88"/>
      <c r="B138" s="88"/>
      <c r="C138" s="88"/>
      <c r="D138" s="88"/>
      <c r="E138" s="112"/>
      <c r="F138" s="103"/>
      <c r="G138" s="120"/>
    </row>
    <row r="139" spans="1:7">
      <c r="A139" s="88"/>
      <c r="B139" s="88"/>
      <c r="C139" s="88"/>
      <c r="D139" s="106" t="s">
        <v>932</v>
      </c>
      <c r="E139" s="112"/>
      <c r="F139" s="103"/>
      <c r="G139" s="120"/>
    </row>
    <row r="140" spans="1:7">
      <c r="A140" s="88"/>
      <c r="B140" s="88"/>
      <c r="C140" s="88"/>
      <c r="D140" s="110">
        <v>0.4</v>
      </c>
      <c r="E140" s="112"/>
      <c r="F140" s="120"/>
      <c r="G140" s="120"/>
    </row>
    <row r="141" spans="1:7">
      <c r="A141" s="88"/>
      <c r="B141" s="88"/>
      <c r="C141" s="88"/>
      <c r="D141" s="106" t="s">
        <v>933</v>
      </c>
      <c r="E141" s="112"/>
      <c r="F141" s="120"/>
      <c r="G141" s="120"/>
    </row>
    <row r="142" spans="1:7">
      <c r="A142" s="88"/>
      <c r="B142" s="88"/>
      <c r="C142" s="88"/>
      <c r="D142" s="106" t="s">
        <v>934</v>
      </c>
      <c r="E142" s="112"/>
      <c r="F142" s="120"/>
      <c r="G142" s="120"/>
    </row>
    <row r="143" spans="1:7">
      <c r="A143" s="88"/>
      <c r="B143" s="88"/>
      <c r="C143" s="88"/>
      <c r="D143" s="106" t="s">
        <v>935</v>
      </c>
      <c r="E143" s="112"/>
      <c r="F143" s="120"/>
      <c r="G143" s="120"/>
    </row>
    <row r="144" spans="1:7">
      <c r="A144" s="88"/>
      <c r="B144" s="88"/>
      <c r="C144" s="88"/>
      <c r="D144" s="106" t="s">
        <v>936</v>
      </c>
      <c r="E144" s="112"/>
      <c r="F144" s="120"/>
      <c r="G144" s="120"/>
    </row>
    <row r="145" spans="1:7">
      <c r="A145" s="88"/>
      <c r="B145" s="111"/>
      <c r="C145" s="88"/>
      <c r="D145" s="88"/>
      <c r="E145" s="112"/>
      <c r="F145" s="120"/>
      <c r="G145" s="120"/>
    </row>
    <row r="146" spans="1:7">
      <c r="A146" s="38" t="s">
        <v>937</v>
      </c>
      <c r="B146" s="38" t="s">
        <v>2</v>
      </c>
      <c r="C146" s="38" t="s">
        <v>181</v>
      </c>
      <c r="D146" s="38" t="s">
        <v>183</v>
      </c>
      <c r="E146" s="116" t="s">
        <v>0</v>
      </c>
      <c r="F146" s="120"/>
      <c r="G146" s="120"/>
    </row>
    <row r="147" spans="1:7">
      <c r="A147" s="51">
        <v>2680394</v>
      </c>
      <c r="B147" s="51" t="s">
        <v>938</v>
      </c>
      <c r="C147" s="51" t="s">
        <v>16</v>
      </c>
      <c r="D147" s="51">
        <v>146.76</v>
      </c>
      <c r="E147" s="85">
        <v>43000</v>
      </c>
      <c r="F147" s="120"/>
      <c r="G147" s="120"/>
    </row>
    <row r="148" spans="1:7">
      <c r="A148" s="51">
        <v>2658170</v>
      </c>
      <c r="B148" s="51" t="s">
        <v>939</v>
      </c>
      <c r="C148" s="51" t="s">
        <v>16</v>
      </c>
      <c r="D148" s="51">
        <v>22.61</v>
      </c>
      <c r="E148" s="85">
        <v>43000</v>
      </c>
      <c r="F148" s="120"/>
      <c r="G148" s="120"/>
    </row>
    <row r="149" spans="1:7">
      <c r="A149" s="51">
        <v>2105872</v>
      </c>
      <c r="B149" s="51" t="s">
        <v>940</v>
      </c>
      <c r="C149" s="51" t="s">
        <v>941</v>
      </c>
      <c r="D149" s="51">
        <v>0</v>
      </c>
      <c r="E149" s="85">
        <v>43000</v>
      </c>
      <c r="F149" s="120"/>
      <c r="G149" s="120"/>
    </row>
  </sheetData>
  <mergeCells count="4">
    <mergeCell ref="A105:A106"/>
    <mergeCell ref="B105:B106"/>
    <mergeCell ref="C105:C106"/>
    <mergeCell ref="E105:E106"/>
  </mergeCells>
  <conditionalFormatting sqref="A1:A36">
    <cfRule type="duplicateValues" dxfId="8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G12" sqref="G12"/>
    </sheetView>
  </sheetViews>
  <sheetFormatPr defaultRowHeight="15"/>
  <cols>
    <col min="2" max="2" width="20.42578125" customWidth="1"/>
    <col min="3" max="3" width="20.7109375" customWidth="1"/>
    <col min="4" max="4" width="15" customWidth="1"/>
    <col min="5" max="5" width="10.5703125" customWidth="1"/>
    <col min="6" max="6" width="13.7109375" customWidth="1"/>
    <col min="7" max="7" width="29.85546875" style="57" customWidth="1"/>
  </cols>
  <sheetData>
    <row r="1" spans="1:9">
      <c r="A1" s="38" t="s">
        <v>180</v>
      </c>
      <c r="B1" s="38" t="s">
        <v>2</v>
      </c>
      <c r="C1" s="38" t="s">
        <v>326</v>
      </c>
      <c r="D1" s="38" t="s">
        <v>3</v>
      </c>
      <c r="E1" s="38" t="s">
        <v>157</v>
      </c>
      <c r="F1" s="38" t="s">
        <v>0</v>
      </c>
      <c r="G1" s="38" t="s">
        <v>57</v>
      </c>
      <c r="H1" s="54"/>
      <c r="I1" s="54"/>
    </row>
    <row r="2" spans="1:9">
      <c r="A2" s="50">
        <v>5836864</v>
      </c>
      <c r="B2" s="50" t="s">
        <v>942</v>
      </c>
      <c r="C2" s="50" t="s">
        <v>943</v>
      </c>
      <c r="D2" s="50" t="s">
        <v>344</v>
      </c>
      <c r="E2" s="50">
        <v>433.57</v>
      </c>
      <c r="F2" s="32">
        <v>43147</v>
      </c>
      <c r="G2" s="50"/>
      <c r="H2" s="54"/>
      <c r="I2" s="54"/>
    </row>
    <row r="3" spans="1:9">
      <c r="A3" s="47">
        <v>5480700</v>
      </c>
      <c r="B3" s="47" t="s">
        <v>944</v>
      </c>
      <c r="C3" s="47" t="s">
        <v>943</v>
      </c>
      <c r="D3" s="47" t="s">
        <v>945</v>
      </c>
      <c r="E3" s="47">
        <v>498.69</v>
      </c>
      <c r="F3" s="145">
        <v>43150</v>
      </c>
      <c r="G3" s="47" t="s">
        <v>946</v>
      </c>
      <c r="H3" s="54"/>
      <c r="I3" s="54"/>
    </row>
    <row r="4" spans="1:9">
      <c r="A4" s="47">
        <v>5818455</v>
      </c>
      <c r="B4" s="47" t="s">
        <v>947</v>
      </c>
      <c r="C4" s="47" t="s">
        <v>943</v>
      </c>
      <c r="D4" s="47" t="s">
        <v>945</v>
      </c>
      <c r="E4" s="47">
        <v>498.69</v>
      </c>
      <c r="F4" s="145">
        <v>43151</v>
      </c>
      <c r="G4" s="47" t="s">
        <v>948</v>
      </c>
      <c r="H4" s="54"/>
      <c r="I4" s="54"/>
    </row>
    <row r="5" spans="1:9">
      <c r="A5" s="50">
        <v>5966916</v>
      </c>
      <c r="B5" s="50" t="s">
        <v>949</v>
      </c>
      <c r="C5" s="50" t="s">
        <v>943</v>
      </c>
      <c r="D5" s="50" t="s">
        <v>344</v>
      </c>
      <c r="E5" s="50">
        <v>433.57</v>
      </c>
      <c r="F5" s="32">
        <v>43152</v>
      </c>
      <c r="G5" s="50"/>
      <c r="H5" s="54"/>
      <c r="I5" s="54"/>
    </row>
    <row r="6" spans="1:9">
      <c r="A6" s="50">
        <v>5703308</v>
      </c>
      <c r="B6" s="50" t="s">
        <v>950</v>
      </c>
      <c r="C6" s="50" t="s">
        <v>943</v>
      </c>
      <c r="D6" s="50" t="s">
        <v>344</v>
      </c>
      <c r="E6" s="50">
        <v>433.57</v>
      </c>
      <c r="F6" s="32">
        <v>43153</v>
      </c>
      <c r="G6" s="50"/>
      <c r="H6" s="54"/>
      <c r="I6" s="54"/>
    </row>
    <row r="7" spans="1:9">
      <c r="A7" s="50">
        <v>5945022</v>
      </c>
      <c r="B7" s="50" t="s">
        <v>951</v>
      </c>
      <c r="C7" s="50" t="s">
        <v>943</v>
      </c>
      <c r="D7" s="50" t="s">
        <v>945</v>
      </c>
      <c r="E7" s="50">
        <v>626.70000000000005</v>
      </c>
      <c r="F7" s="32">
        <v>43154</v>
      </c>
      <c r="G7" s="50"/>
      <c r="H7" s="54"/>
      <c r="I7" s="54"/>
    </row>
    <row r="8" spans="1:9">
      <c r="A8" s="50">
        <v>5579713</v>
      </c>
      <c r="B8" s="50" t="s">
        <v>952</v>
      </c>
      <c r="C8" s="50" t="s">
        <v>943</v>
      </c>
      <c r="D8" s="50" t="s">
        <v>344</v>
      </c>
      <c r="E8" s="50">
        <v>433.57</v>
      </c>
      <c r="F8" s="32">
        <v>43155</v>
      </c>
      <c r="G8" s="50"/>
      <c r="H8" s="54"/>
      <c r="I8" s="54"/>
    </row>
    <row r="9" spans="1:9">
      <c r="A9" s="50">
        <v>6028532</v>
      </c>
      <c r="B9" s="50" t="s">
        <v>953</v>
      </c>
      <c r="C9" s="50" t="s">
        <v>943</v>
      </c>
      <c r="D9" s="50" t="s">
        <v>945</v>
      </c>
      <c r="E9" s="50">
        <v>626.70000000000005</v>
      </c>
      <c r="F9" s="32">
        <v>43158</v>
      </c>
      <c r="G9" s="50"/>
      <c r="H9" s="54"/>
      <c r="I9" s="54"/>
    </row>
    <row r="10" spans="1:9">
      <c r="A10" s="50">
        <v>6143647</v>
      </c>
      <c r="B10" s="50" t="s">
        <v>954</v>
      </c>
      <c r="C10" s="50" t="s">
        <v>943</v>
      </c>
      <c r="D10" s="50" t="s">
        <v>344</v>
      </c>
      <c r="E10" s="50">
        <v>433.57</v>
      </c>
      <c r="F10" s="32">
        <v>43160</v>
      </c>
      <c r="G10" s="50"/>
      <c r="H10" s="54"/>
      <c r="I10" s="54"/>
    </row>
    <row r="11" spans="1:9">
      <c r="A11" s="50">
        <v>6171579</v>
      </c>
      <c r="B11" s="50" t="s">
        <v>955</v>
      </c>
      <c r="C11" s="50" t="s">
        <v>943</v>
      </c>
      <c r="D11" s="50" t="s">
        <v>344</v>
      </c>
      <c r="E11" s="50">
        <v>433.57</v>
      </c>
      <c r="F11" s="32">
        <v>43161</v>
      </c>
      <c r="G11" s="50"/>
      <c r="H11" s="54"/>
      <c r="I11" s="54"/>
    </row>
    <row r="12" spans="1:9">
      <c r="A12" s="50">
        <v>5984346</v>
      </c>
      <c r="B12" s="50" t="s">
        <v>956</v>
      </c>
      <c r="C12" s="50" t="s">
        <v>943</v>
      </c>
      <c r="D12" s="50" t="s">
        <v>344</v>
      </c>
      <c r="E12" s="50">
        <v>433.57</v>
      </c>
      <c r="F12" s="32">
        <v>43161</v>
      </c>
      <c r="G12" s="50"/>
      <c r="H12" s="54"/>
      <c r="I12" s="54"/>
    </row>
    <row r="13" spans="1:9">
      <c r="A13" s="50">
        <v>5874825</v>
      </c>
      <c r="B13" s="50" t="s">
        <v>957</v>
      </c>
      <c r="C13" s="50" t="s">
        <v>943</v>
      </c>
      <c r="D13" s="50" t="s">
        <v>945</v>
      </c>
      <c r="E13" s="50">
        <v>626.70000000000005</v>
      </c>
      <c r="F13" s="32">
        <v>43136</v>
      </c>
      <c r="G13" s="50"/>
      <c r="H13" s="54"/>
      <c r="I13" s="54"/>
    </row>
    <row r="14" spans="1:9">
      <c r="A14" s="50">
        <v>5722167</v>
      </c>
      <c r="B14" s="50" t="s">
        <v>958</v>
      </c>
      <c r="C14" s="50" t="s">
        <v>44</v>
      </c>
      <c r="D14" s="50" t="s">
        <v>44</v>
      </c>
      <c r="E14" s="50">
        <v>205.64</v>
      </c>
      <c r="F14" s="32">
        <v>43164</v>
      </c>
      <c r="G14" s="50"/>
      <c r="H14" s="54"/>
      <c r="I14" s="54"/>
    </row>
    <row r="15" spans="1:9">
      <c r="A15" s="50">
        <v>6233543</v>
      </c>
      <c r="B15" s="50" t="s">
        <v>959</v>
      </c>
      <c r="C15" s="50" t="s">
        <v>943</v>
      </c>
      <c r="D15" s="50" t="s">
        <v>945</v>
      </c>
      <c r="E15" s="50">
        <v>498.69</v>
      </c>
      <c r="F15" s="32">
        <v>43165</v>
      </c>
      <c r="G15" s="47" t="s">
        <v>960</v>
      </c>
      <c r="H15" s="54"/>
      <c r="I15" s="54"/>
    </row>
    <row r="16" spans="1:9">
      <c r="A16" s="50">
        <v>6224752</v>
      </c>
      <c r="B16" s="50" t="s">
        <v>961</v>
      </c>
      <c r="C16" s="50" t="s">
        <v>943</v>
      </c>
      <c r="D16" s="50" t="s">
        <v>962</v>
      </c>
      <c r="E16" s="50">
        <v>498.69</v>
      </c>
      <c r="F16" s="32">
        <v>43168</v>
      </c>
      <c r="G16" s="50"/>
      <c r="H16" s="54"/>
      <c r="I16" s="54"/>
    </row>
    <row r="17" spans="1:9">
      <c r="A17" s="50">
        <v>6327599</v>
      </c>
      <c r="B17" s="50" t="s">
        <v>963</v>
      </c>
      <c r="C17" s="50" t="s">
        <v>943</v>
      </c>
      <c r="D17" s="50" t="s">
        <v>344</v>
      </c>
      <c r="E17" s="50">
        <v>433.57</v>
      </c>
      <c r="F17" s="32">
        <v>43169</v>
      </c>
      <c r="G17" s="50"/>
      <c r="H17" s="54"/>
      <c r="I17" s="54"/>
    </row>
    <row r="18" spans="1:9">
      <c r="A18" s="50">
        <v>5665623</v>
      </c>
      <c r="B18" s="50" t="s">
        <v>964</v>
      </c>
      <c r="C18" s="50" t="s">
        <v>943</v>
      </c>
      <c r="D18" s="50" t="s">
        <v>962</v>
      </c>
      <c r="E18" s="50">
        <v>498.69</v>
      </c>
      <c r="F18" s="32">
        <v>43172</v>
      </c>
      <c r="G18" s="50"/>
      <c r="H18" s="54"/>
      <c r="I18" s="54"/>
    </row>
    <row r="19" spans="1:9">
      <c r="A19" s="50">
        <v>6292649</v>
      </c>
      <c r="B19" s="50" t="s">
        <v>965</v>
      </c>
      <c r="C19" s="50" t="s">
        <v>966</v>
      </c>
      <c r="D19" s="50"/>
      <c r="E19" s="50">
        <v>90</v>
      </c>
      <c r="F19" s="32">
        <v>43172</v>
      </c>
      <c r="G19" s="50"/>
      <c r="H19" s="54"/>
      <c r="I19" s="54"/>
    </row>
    <row r="20" spans="1:9">
      <c r="A20" s="50">
        <v>4330780</v>
      </c>
      <c r="B20" s="50" t="s">
        <v>967</v>
      </c>
      <c r="C20" s="50" t="s">
        <v>943</v>
      </c>
      <c r="D20" s="50" t="s">
        <v>945</v>
      </c>
      <c r="E20" s="50">
        <v>0</v>
      </c>
      <c r="F20" s="32">
        <v>43173</v>
      </c>
      <c r="G20" s="47" t="s">
        <v>160</v>
      </c>
      <c r="H20" s="54"/>
      <c r="I20" s="54"/>
    </row>
    <row r="21" spans="1:9">
      <c r="A21" s="50">
        <v>6339791</v>
      </c>
      <c r="B21" s="50" t="s">
        <v>968</v>
      </c>
      <c r="C21" s="50" t="s">
        <v>943</v>
      </c>
      <c r="D21" s="50" t="s">
        <v>945</v>
      </c>
      <c r="E21" s="50">
        <v>626.70000000000005</v>
      </c>
      <c r="F21" s="32">
        <v>43175</v>
      </c>
      <c r="G21" s="50"/>
      <c r="H21" s="54"/>
      <c r="I21" s="54"/>
    </row>
    <row r="22" spans="1:9">
      <c r="A22" s="54"/>
      <c r="B22" s="54"/>
      <c r="C22" s="54"/>
      <c r="D22" s="38" t="s">
        <v>216</v>
      </c>
      <c r="E22" s="38">
        <f>SUM(E2:E21)</f>
        <v>8764.4499999999989</v>
      </c>
      <c r="F22" s="54"/>
      <c r="G22" s="50"/>
      <c r="H22" s="54"/>
      <c r="I22" s="54"/>
    </row>
    <row r="23" spans="1:9">
      <c r="A23" s="54"/>
      <c r="B23" s="54"/>
      <c r="C23" s="54"/>
      <c r="D23" s="50" t="s">
        <v>969</v>
      </c>
      <c r="E23" s="50">
        <f>E22*0.22</f>
        <v>1928.1789999999999</v>
      </c>
      <c r="F23" s="54"/>
      <c r="G23" s="50">
        <f>E23/18.75</f>
        <v>102.83621333333332</v>
      </c>
      <c r="H23" s="54"/>
      <c r="I23" s="54"/>
    </row>
    <row r="24" spans="1:9">
      <c r="A24" s="54"/>
      <c r="B24" s="54"/>
      <c r="C24" s="54"/>
      <c r="D24" s="50" t="s">
        <v>970</v>
      </c>
      <c r="E24" s="50">
        <f>E22*0.18</f>
        <v>1577.6009999999997</v>
      </c>
      <c r="F24" s="54"/>
      <c r="G24" s="50">
        <f>E24/18.75</f>
        <v>84.138719999999978</v>
      </c>
      <c r="H24" s="54"/>
      <c r="I24" s="54"/>
    </row>
    <row r="25" spans="1:9">
      <c r="A25" s="47" t="s">
        <v>180</v>
      </c>
      <c r="B25" s="47" t="s">
        <v>372</v>
      </c>
      <c r="C25" s="47" t="s">
        <v>493</v>
      </c>
      <c r="D25" s="47" t="s">
        <v>971</v>
      </c>
      <c r="E25" s="47" t="s">
        <v>494</v>
      </c>
      <c r="F25" s="47" t="s">
        <v>375</v>
      </c>
      <c r="G25" s="47" t="s">
        <v>55</v>
      </c>
      <c r="H25" s="54"/>
      <c r="I25" s="54"/>
    </row>
    <row r="26" spans="1:9">
      <c r="A26" s="50">
        <v>5216595</v>
      </c>
      <c r="B26" s="50" t="s">
        <v>972</v>
      </c>
      <c r="C26" s="50" t="s">
        <v>973</v>
      </c>
      <c r="D26" s="50" t="s">
        <v>171</v>
      </c>
      <c r="E26" s="50">
        <v>626.70000000000005</v>
      </c>
      <c r="F26" s="32">
        <v>43124</v>
      </c>
      <c r="G26" s="50"/>
      <c r="H26" s="54"/>
      <c r="I26" s="54"/>
    </row>
    <row r="27" spans="1:9">
      <c r="A27" s="50">
        <v>5277223</v>
      </c>
      <c r="B27" s="50" t="s">
        <v>974</v>
      </c>
      <c r="C27" s="50" t="s">
        <v>975</v>
      </c>
      <c r="D27" s="50"/>
      <c r="E27" s="50">
        <v>225.02</v>
      </c>
      <c r="F27" s="32">
        <v>43125</v>
      </c>
      <c r="G27" s="50"/>
      <c r="H27" s="54"/>
      <c r="I27" s="54"/>
    </row>
    <row r="28" spans="1:9">
      <c r="A28" s="50">
        <v>5354377</v>
      </c>
      <c r="B28" s="50" t="s">
        <v>976</v>
      </c>
      <c r="C28" s="50" t="s">
        <v>973</v>
      </c>
      <c r="D28" s="50" t="s">
        <v>962</v>
      </c>
      <c r="E28" s="50">
        <v>498.69</v>
      </c>
      <c r="F28" s="32">
        <v>43126</v>
      </c>
      <c r="G28" s="50"/>
      <c r="H28" s="54"/>
      <c r="I28" s="54"/>
    </row>
    <row r="29" spans="1:9">
      <c r="A29" s="50">
        <v>5288483</v>
      </c>
      <c r="B29" s="50" t="s">
        <v>977</v>
      </c>
      <c r="C29" s="50" t="s">
        <v>44</v>
      </c>
      <c r="D29" s="50"/>
      <c r="E29" s="50">
        <v>205.64</v>
      </c>
      <c r="F29" s="32">
        <v>43127</v>
      </c>
      <c r="G29" s="50"/>
      <c r="H29" s="54"/>
      <c r="I29" s="54"/>
    </row>
    <row r="30" spans="1:9">
      <c r="A30" s="50">
        <v>5440789</v>
      </c>
      <c r="B30" s="50" t="s">
        <v>978</v>
      </c>
      <c r="C30" s="50" t="s">
        <v>973</v>
      </c>
      <c r="D30" s="50" t="s">
        <v>962</v>
      </c>
      <c r="E30" s="50">
        <v>498.69</v>
      </c>
      <c r="F30" s="32">
        <v>43129</v>
      </c>
      <c r="G30" s="50"/>
      <c r="H30" s="54"/>
      <c r="I30" s="54"/>
    </row>
    <row r="31" spans="1:9">
      <c r="A31" s="50">
        <v>5318717</v>
      </c>
      <c r="B31" s="50" t="s">
        <v>979</v>
      </c>
      <c r="C31" s="50" t="s">
        <v>44</v>
      </c>
      <c r="D31" s="50"/>
      <c r="E31" s="50">
        <v>205.64</v>
      </c>
      <c r="F31" s="32">
        <v>43129</v>
      </c>
      <c r="G31" s="50"/>
      <c r="H31" s="54"/>
      <c r="I31" s="54"/>
    </row>
    <row r="32" spans="1:9">
      <c r="A32" s="50">
        <v>5328005</v>
      </c>
      <c r="B32" s="50" t="s">
        <v>980</v>
      </c>
      <c r="C32" s="50" t="s">
        <v>975</v>
      </c>
      <c r="D32" s="50"/>
      <c r="E32" s="50">
        <v>225.02</v>
      </c>
      <c r="F32" s="32">
        <v>43131</v>
      </c>
      <c r="G32" s="50"/>
      <c r="H32" s="54"/>
      <c r="I32" s="54"/>
    </row>
    <row r="33" spans="1:9">
      <c r="A33" s="50">
        <v>5328165</v>
      </c>
      <c r="B33" s="50" t="s">
        <v>981</v>
      </c>
      <c r="C33" s="50" t="s">
        <v>973</v>
      </c>
      <c r="D33" s="50" t="s">
        <v>171</v>
      </c>
      <c r="E33" s="50">
        <v>626.70000000000005</v>
      </c>
      <c r="F33" s="32">
        <v>43132</v>
      </c>
      <c r="G33" s="50"/>
      <c r="H33" s="54"/>
      <c r="I33" s="54"/>
    </row>
    <row r="34" spans="1:9">
      <c r="A34" s="50">
        <v>5472971</v>
      </c>
      <c r="B34" s="50" t="s">
        <v>982</v>
      </c>
      <c r="C34" s="50" t="s">
        <v>973</v>
      </c>
      <c r="D34" s="50" t="s">
        <v>171</v>
      </c>
      <c r="E34" s="50">
        <v>626.70000000000005</v>
      </c>
      <c r="F34" s="32">
        <v>43133</v>
      </c>
      <c r="G34" s="50"/>
      <c r="H34" s="54"/>
      <c r="I34" s="54"/>
    </row>
    <row r="35" spans="1:9">
      <c r="A35" s="50">
        <v>5504473</v>
      </c>
      <c r="B35" s="50" t="s">
        <v>983</v>
      </c>
      <c r="C35" s="50" t="s">
        <v>187</v>
      </c>
      <c r="D35" s="50"/>
      <c r="E35" s="50">
        <v>0</v>
      </c>
      <c r="F35" s="32">
        <v>43136</v>
      </c>
      <c r="G35" s="50"/>
      <c r="H35" s="54"/>
      <c r="I35" s="54"/>
    </row>
    <row r="36" spans="1:9">
      <c r="A36" s="50"/>
      <c r="B36" s="50"/>
      <c r="C36" s="50"/>
      <c r="D36" s="50"/>
      <c r="E36" s="50"/>
      <c r="F36" s="32"/>
      <c r="G36" s="42"/>
      <c r="H36" s="54"/>
      <c r="I36" s="54"/>
    </row>
    <row r="37" spans="1:9">
      <c r="A37" s="50">
        <v>5736421</v>
      </c>
      <c r="B37" s="50" t="s">
        <v>984</v>
      </c>
      <c r="C37" s="50" t="s">
        <v>973</v>
      </c>
      <c r="D37" s="50" t="s">
        <v>962</v>
      </c>
      <c r="E37" s="50">
        <v>498.69</v>
      </c>
      <c r="F37" s="32">
        <v>43140</v>
      </c>
      <c r="G37" s="42"/>
      <c r="H37" s="54"/>
      <c r="I37" s="54"/>
    </row>
    <row r="38" spans="1:9">
      <c r="A38" s="50">
        <v>5607590</v>
      </c>
      <c r="B38" s="50" t="s">
        <v>985</v>
      </c>
      <c r="C38" s="50" t="s">
        <v>973</v>
      </c>
      <c r="D38" s="50" t="s">
        <v>962</v>
      </c>
      <c r="E38" s="50">
        <v>498.69</v>
      </c>
      <c r="F38" s="32">
        <v>43141</v>
      </c>
      <c r="G38" s="42"/>
      <c r="H38" s="54"/>
      <c r="I38" s="54"/>
    </row>
    <row r="39" spans="1:9">
      <c r="A39" s="50">
        <v>5610941</v>
      </c>
      <c r="B39" s="50" t="s">
        <v>986</v>
      </c>
      <c r="C39" s="50" t="s">
        <v>379</v>
      </c>
      <c r="D39" s="50"/>
      <c r="E39" s="50">
        <v>90</v>
      </c>
      <c r="F39" s="32">
        <v>43143</v>
      </c>
      <c r="G39" s="42"/>
      <c r="H39" s="54"/>
      <c r="I39" s="54"/>
    </row>
    <row r="40" spans="1:9">
      <c r="A40" s="50">
        <v>5393256</v>
      </c>
      <c r="B40" s="50" t="s">
        <v>987</v>
      </c>
      <c r="C40" s="50" t="s">
        <v>973</v>
      </c>
      <c r="D40" s="50" t="s">
        <v>344</v>
      </c>
      <c r="E40" s="50">
        <v>433.57</v>
      </c>
      <c r="F40" s="32">
        <v>43144</v>
      </c>
      <c r="G40" s="42"/>
      <c r="H40" s="54"/>
      <c r="I40" s="54"/>
    </row>
    <row r="41" spans="1:9">
      <c r="A41" s="50">
        <v>5703979</v>
      </c>
      <c r="B41" s="50" t="s">
        <v>988</v>
      </c>
      <c r="C41" s="50" t="s">
        <v>973</v>
      </c>
      <c r="D41" s="50" t="s">
        <v>171</v>
      </c>
      <c r="E41" s="50">
        <v>626.70000000000005</v>
      </c>
      <c r="F41" s="32">
        <v>43147</v>
      </c>
      <c r="G41" s="42"/>
      <c r="H41" s="54"/>
      <c r="I41" s="54"/>
    </row>
    <row r="42" spans="1:9">
      <c r="A42" s="50">
        <v>5836864</v>
      </c>
      <c r="B42" s="50" t="s">
        <v>942</v>
      </c>
      <c r="C42" s="50" t="s">
        <v>973</v>
      </c>
      <c r="D42" s="50" t="s">
        <v>344</v>
      </c>
      <c r="E42" s="50">
        <v>0</v>
      </c>
      <c r="F42" s="32">
        <v>43147</v>
      </c>
      <c r="G42" s="46" t="s">
        <v>989</v>
      </c>
      <c r="H42" s="54"/>
      <c r="I42" s="54"/>
    </row>
    <row r="43" spans="1:9">
      <c r="A43" s="54"/>
      <c r="B43" s="54"/>
      <c r="C43" s="54"/>
      <c r="D43" s="54"/>
      <c r="E43" s="73">
        <f>SUM(E26:E42)</f>
        <v>5886.4499999999989</v>
      </c>
      <c r="F43" s="54"/>
      <c r="G43" s="58"/>
      <c r="H43" s="54"/>
      <c r="I43" s="54"/>
    </row>
    <row r="44" spans="1:9">
      <c r="A44" s="47" t="s">
        <v>180</v>
      </c>
      <c r="B44" s="47" t="s">
        <v>372</v>
      </c>
      <c r="C44" s="47" t="s">
        <v>990</v>
      </c>
      <c r="D44" s="47" t="s">
        <v>493</v>
      </c>
      <c r="E44" s="47" t="s">
        <v>376</v>
      </c>
      <c r="F44" s="47" t="s">
        <v>375</v>
      </c>
      <c r="G44" s="46" t="s">
        <v>55</v>
      </c>
      <c r="H44" s="54"/>
      <c r="I44" s="54"/>
    </row>
    <row r="45" spans="1:9">
      <c r="A45" s="47">
        <v>4967590</v>
      </c>
      <c r="B45" s="47" t="s">
        <v>991</v>
      </c>
      <c r="C45" s="47" t="s">
        <v>992</v>
      </c>
      <c r="D45" s="47" t="s">
        <v>992</v>
      </c>
      <c r="E45" s="47">
        <v>168</v>
      </c>
      <c r="F45" s="145">
        <v>43097</v>
      </c>
      <c r="G45" s="42"/>
      <c r="H45" s="54"/>
      <c r="I45" s="54"/>
    </row>
    <row r="46" spans="1:9">
      <c r="A46" s="50">
        <v>4766623</v>
      </c>
      <c r="B46" s="50" t="s">
        <v>993</v>
      </c>
      <c r="C46" s="50" t="s">
        <v>994</v>
      </c>
      <c r="D46" s="50" t="s">
        <v>994</v>
      </c>
      <c r="E46" s="50">
        <v>225.02</v>
      </c>
      <c r="F46" s="32">
        <v>43104</v>
      </c>
      <c r="G46" s="42"/>
      <c r="H46" s="54"/>
      <c r="I46" s="54"/>
    </row>
    <row r="47" spans="1:9">
      <c r="A47" s="50">
        <v>4967858</v>
      </c>
      <c r="B47" s="50" t="s">
        <v>995</v>
      </c>
      <c r="C47" s="50" t="s">
        <v>996</v>
      </c>
      <c r="D47" s="50" t="s">
        <v>997</v>
      </c>
      <c r="E47" s="50">
        <v>433.57</v>
      </c>
      <c r="F47" s="32">
        <v>43105</v>
      </c>
      <c r="G47" s="42"/>
      <c r="H47" s="54"/>
      <c r="I47" s="54"/>
    </row>
    <row r="48" spans="1:9">
      <c r="A48" s="47">
        <v>5030384</v>
      </c>
      <c r="B48" s="47" t="s">
        <v>998</v>
      </c>
      <c r="C48" s="47" t="s">
        <v>996</v>
      </c>
      <c r="D48" s="47" t="s">
        <v>999</v>
      </c>
      <c r="E48" s="47">
        <v>498.69</v>
      </c>
      <c r="F48" s="145">
        <v>43106</v>
      </c>
      <c r="G48" s="46" t="s">
        <v>1000</v>
      </c>
      <c r="H48" s="54"/>
      <c r="I48" s="54"/>
    </row>
    <row r="49" spans="1:9">
      <c r="A49" s="50">
        <v>4991726</v>
      </c>
      <c r="B49" s="50" t="s">
        <v>1001</v>
      </c>
      <c r="C49" s="50" t="s">
        <v>996</v>
      </c>
      <c r="D49" s="50" t="s">
        <v>1002</v>
      </c>
      <c r="E49" s="50">
        <v>498.69</v>
      </c>
      <c r="F49" s="32">
        <v>43108</v>
      </c>
      <c r="G49" s="42"/>
      <c r="H49" s="54"/>
      <c r="I49" s="54"/>
    </row>
    <row r="50" spans="1:9">
      <c r="A50" s="50">
        <v>5011675</v>
      </c>
      <c r="B50" s="50" t="s">
        <v>1003</v>
      </c>
      <c r="C50" s="50" t="s">
        <v>996</v>
      </c>
      <c r="D50" s="50" t="s">
        <v>999</v>
      </c>
      <c r="E50" s="50">
        <v>626.70000000000005</v>
      </c>
      <c r="F50" s="32">
        <v>43109</v>
      </c>
      <c r="G50" s="42"/>
      <c r="H50" s="54"/>
      <c r="I50" s="54"/>
    </row>
    <row r="51" spans="1:9">
      <c r="A51" s="50">
        <v>5023013</v>
      </c>
      <c r="B51" s="50" t="s">
        <v>1004</v>
      </c>
      <c r="C51" s="50" t="s">
        <v>996</v>
      </c>
      <c r="D51" s="50" t="s">
        <v>999</v>
      </c>
      <c r="E51" s="50">
        <v>626.70000000000005</v>
      </c>
      <c r="F51" s="32">
        <v>43110</v>
      </c>
      <c r="G51" s="42"/>
      <c r="H51" s="54"/>
      <c r="I51" s="54"/>
    </row>
    <row r="52" spans="1:9">
      <c r="A52" s="50">
        <v>5142661</v>
      </c>
      <c r="B52" s="50" t="s">
        <v>1005</v>
      </c>
      <c r="C52" s="50" t="s">
        <v>996</v>
      </c>
      <c r="D52" s="50" t="s">
        <v>999</v>
      </c>
      <c r="E52" s="50">
        <v>626.70000000000005</v>
      </c>
      <c r="F52" s="32">
        <v>43112</v>
      </c>
      <c r="G52" s="42"/>
      <c r="H52" s="54"/>
      <c r="I52" s="54"/>
    </row>
    <row r="53" spans="1:9">
      <c r="A53" s="47">
        <v>4766060</v>
      </c>
      <c r="B53" s="47" t="s">
        <v>1006</v>
      </c>
      <c r="C53" s="47" t="s">
        <v>996</v>
      </c>
      <c r="D53" s="47" t="s">
        <v>999</v>
      </c>
      <c r="E53" s="47">
        <v>498.69</v>
      </c>
      <c r="F53" s="145">
        <v>43113</v>
      </c>
      <c r="G53" s="46" t="s">
        <v>1000</v>
      </c>
      <c r="H53" s="54"/>
      <c r="I53" s="54"/>
    </row>
    <row r="54" spans="1:9">
      <c r="A54" s="50">
        <v>5047182</v>
      </c>
      <c r="B54" s="50" t="s">
        <v>1007</v>
      </c>
      <c r="C54" s="50" t="s">
        <v>996</v>
      </c>
      <c r="D54" s="50" t="s">
        <v>1008</v>
      </c>
      <c r="E54" s="50">
        <v>433.57</v>
      </c>
      <c r="F54" s="32">
        <v>43113</v>
      </c>
      <c r="G54" s="42"/>
      <c r="H54" s="54"/>
      <c r="I54" s="54"/>
    </row>
    <row r="55" spans="1:9">
      <c r="A55" s="50">
        <v>5141302</v>
      </c>
      <c r="B55" s="50" t="s">
        <v>1009</v>
      </c>
      <c r="C55" s="50" t="s">
        <v>996</v>
      </c>
      <c r="D55" s="50" t="s">
        <v>1002</v>
      </c>
      <c r="E55" s="50">
        <v>498.69</v>
      </c>
      <c r="F55" s="32">
        <v>43115</v>
      </c>
      <c r="G55" s="42"/>
      <c r="H55" s="54"/>
      <c r="I55" s="54"/>
    </row>
    <row r="56" spans="1:9">
      <c r="A56" s="50">
        <v>5119324</v>
      </c>
      <c r="B56" s="50" t="s">
        <v>1010</v>
      </c>
      <c r="C56" s="50" t="s">
        <v>996</v>
      </c>
      <c r="D56" s="50" t="s">
        <v>1008</v>
      </c>
      <c r="E56" s="50">
        <v>433.57</v>
      </c>
      <c r="F56" s="32">
        <v>43115</v>
      </c>
      <c r="G56" s="42"/>
      <c r="H56" s="54"/>
      <c r="I56" s="54"/>
    </row>
    <row r="57" spans="1:9">
      <c r="A57" s="50">
        <v>5216595</v>
      </c>
      <c r="B57" s="50" t="s">
        <v>1011</v>
      </c>
      <c r="C57" s="50" t="s">
        <v>996</v>
      </c>
      <c r="D57" s="50" t="s">
        <v>999</v>
      </c>
      <c r="E57" s="50">
        <v>0</v>
      </c>
      <c r="F57" s="32">
        <v>43116</v>
      </c>
      <c r="G57" s="46" t="s">
        <v>1012</v>
      </c>
      <c r="H57" s="54"/>
      <c r="I57" s="54"/>
    </row>
    <row r="58" spans="1:9">
      <c r="A58" s="50">
        <v>5141009</v>
      </c>
      <c r="B58" s="50" t="s">
        <v>1013</v>
      </c>
      <c r="C58" s="50" t="s">
        <v>996</v>
      </c>
      <c r="D58" s="50" t="s">
        <v>999</v>
      </c>
      <c r="E58" s="50">
        <v>626.70000000000005</v>
      </c>
      <c r="F58" s="32">
        <v>43118</v>
      </c>
      <c r="G58" s="42"/>
      <c r="H58" s="54"/>
      <c r="I58" s="54"/>
    </row>
    <row r="59" spans="1:9">
      <c r="A59" s="43">
        <v>4758448</v>
      </c>
      <c r="B59" s="43" t="s">
        <v>1014</v>
      </c>
      <c r="C59" s="43" t="s">
        <v>996</v>
      </c>
      <c r="D59" s="43" t="s">
        <v>1008</v>
      </c>
      <c r="E59" s="43">
        <v>433.57</v>
      </c>
      <c r="F59" s="146">
        <v>43118</v>
      </c>
      <c r="G59" s="45"/>
      <c r="H59" s="54"/>
      <c r="I59" s="54"/>
    </row>
    <row r="60" spans="1:9">
      <c r="A60" s="50">
        <v>5223692</v>
      </c>
      <c r="B60" s="50" t="s">
        <v>1015</v>
      </c>
      <c r="C60" s="50" t="s">
        <v>996</v>
      </c>
      <c r="D60" s="50" t="s">
        <v>1002</v>
      </c>
      <c r="E60" s="50">
        <v>498.69</v>
      </c>
      <c r="F60" s="32">
        <v>43119</v>
      </c>
      <c r="G60" s="42"/>
      <c r="H60" s="54"/>
      <c r="I60" s="54"/>
    </row>
    <row r="61" spans="1:9">
      <c r="A61" s="47">
        <v>5288483</v>
      </c>
      <c r="B61" s="47" t="s">
        <v>1016</v>
      </c>
      <c r="C61" s="47" t="s">
        <v>1017</v>
      </c>
      <c r="D61" s="47" t="s">
        <v>1008</v>
      </c>
      <c r="E61" s="47">
        <v>194.94</v>
      </c>
      <c r="F61" s="145">
        <v>43119</v>
      </c>
      <c r="G61" s="46" t="s">
        <v>1018</v>
      </c>
      <c r="H61" s="54"/>
      <c r="I61" s="54"/>
    </row>
    <row r="62" spans="1:9">
      <c r="A62" s="54"/>
      <c r="B62" s="54"/>
      <c r="C62" s="54"/>
      <c r="D62" s="54"/>
      <c r="E62" s="54"/>
      <c r="F62" s="54"/>
      <c r="G62" s="58"/>
      <c r="H62" s="54"/>
      <c r="I62" s="54"/>
    </row>
    <row r="63" spans="1:9">
      <c r="A63" s="54"/>
      <c r="B63" s="54"/>
      <c r="C63" s="54"/>
      <c r="D63" s="50" t="s">
        <v>94</v>
      </c>
      <c r="E63" s="50">
        <v>6888.92</v>
      </c>
      <c r="F63" s="54"/>
      <c r="G63" s="58"/>
      <c r="H63" s="54"/>
      <c r="I63" s="54"/>
    </row>
    <row r="64" spans="1:9">
      <c r="A64" s="47" t="s">
        <v>1019</v>
      </c>
      <c r="B64" s="47" t="s">
        <v>372</v>
      </c>
      <c r="C64" s="47" t="s">
        <v>182</v>
      </c>
      <c r="D64" s="47" t="s">
        <v>971</v>
      </c>
      <c r="E64" s="47" t="s">
        <v>376</v>
      </c>
      <c r="F64" s="47" t="s">
        <v>375</v>
      </c>
      <c r="G64" s="46"/>
      <c r="H64" s="54"/>
      <c r="I64" s="54"/>
    </row>
    <row r="65" spans="1:9">
      <c r="A65" s="50">
        <v>4430941</v>
      </c>
      <c r="B65" s="50" t="s">
        <v>1020</v>
      </c>
      <c r="C65" s="50" t="s">
        <v>659</v>
      </c>
      <c r="D65" s="50"/>
      <c r="E65" s="50">
        <v>205.64</v>
      </c>
      <c r="F65" s="32">
        <v>43070</v>
      </c>
      <c r="G65" s="42"/>
      <c r="H65" s="54"/>
      <c r="I65" s="54"/>
    </row>
    <row r="66" spans="1:9">
      <c r="A66" s="50">
        <v>4480628</v>
      </c>
      <c r="B66" s="50" t="s">
        <v>1021</v>
      </c>
      <c r="C66" s="50" t="s">
        <v>1022</v>
      </c>
      <c r="D66" s="50" t="s">
        <v>1023</v>
      </c>
      <c r="E66" s="50">
        <v>433.57</v>
      </c>
      <c r="F66" s="32">
        <v>43070</v>
      </c>
      <c r="G66" s="42"/>
      <c r="H66" s="54"/>
      <c r="I66" s="54"/>
    </row>
    <row r="67" spans="1:9">
      <c r="A67" s="50">
        <v>4494154</v>
      </c>
      <c r="B67" s="50" t="s">
        <v>1024</v>
      </c>
      <c r="C67" s="50" t="s">
        <v>659</v>
      </c>
      <c r="D67" s="50"/>
      <c r="E67" s="50">
        <v>205.64</v>
      </c>
      <c r="F67" s="32">
        <v>43071</v>
      </c>
      <c r="G67" s="42"/>
      <c r="H67" s="54"/>
      <c r="I67" s="54"/>
    </row>
    <row r="68" spans="1:9">
      <c r="A68" s="50">
        <v>4410598</v>
      </c>
      <c r="B68" s="50" t="s">
        <v>1025</v>
      </c>
      <c r="C68" s="50" t="s">
        <v>1022</v>
      </c>
      <c r="D68" s="50" t="s">
        <v>1026</v>
      </c>
      <c r="E68" s="50">
        <v>433.57</v>
      </c>
      <c r="F68" s="32">
        <v>43075</v>
      </c>
      <c r="G68" s="42"/>
      <c r="H68" s="54"/>
      <c r="I68" s="54"/>
    </row>
    <row r="69" spans="1:9">
      <c r="A69" s="50">
        <v>4505218</v>
      </c>
      <c r="B69" s="50" t="s">
        <v>1027</v>
      </c>
      <c r="C69" s="50" t="s">
        <v>1022</v>
      </c>
      <c r="D69" s="50" t="s">
        <v>1026</v>
      </c>
      <c r="E69" s="50">
        <v>433.57</v>
      </c>
      <c r="F69" s="32">
        <v>43076</v>
      </c>
      <c r="G69" s="42"/>
      <c r="H69" s="54"/>
      <c r="I69" s="54"/>
    </row>
    <row r="70" spans="1:9">
      <c r="A70" s="50">
        <v>4565363</v>
      </c>
      <c r="B70" s="50" t="s">
        <v>1028</v>
      </c>
      <c r="C70" s="50" t="s">
        <v>1022</v>
      </c>
      <c r="D70" s="50" t="s">
        <v>1026</v>
      </c>
      <c r="E70" s="50">
        <v>433.57</v>
      </c>
      <c r="F70" s="32">
        <v>43076</v>
      </c>
      <c r="G70" s="42"/>
      <c r="H70" s="54"/>
      <c r="I70" s="54"/>
    </row>
    <row r="71" spans="1:9">
      <c r="A71" s="50">
        <v>4465053</v>
      </c>
      <c r="B71" s="50" t="s">
        <v>1029</v>
      </c>
      <c r="C71" s="50" t="s">
        <v>659</v>
      </c>
      <c r="D71" s="50"/>
      <c r="E71" s="50">
        <v>205.64</v>
      </c>
      <c r="F71" s="32">
        <v>43077</v>
      </c>
      <c r="G71" s="42"/>
      <c r="H71" s="54"/>
      <c r="I71" s="54"/>
    </row>
    <row r="72" spans="1:9">
      <c r="A72" s="50">
        <v>4630199</v>
      </c>
      <c r="B72" s="50" t="s">
        <v>1030</v>
      </c>
      <c r="C72" s="50" t="s">
        <v>1022</v>
      </c>
      <c r="D72" s="50" t="s">
        <v>1031</v>
      </c>
      <c r="E72" s="50">
        <v>626.70000000000005</v>
      </c>
      <c r="F72" s="32">
        <v>43080</v>
      </c>
      <c r="G72" s="42"/>
      <c r="H72" s="54"/>
      <c r="I72" s="54"/>
    </row>
    <row r="73" spans="1:9">
      <c r="A73" s="47">
        <v>4378460</v>
      </c>
      <c r="B73" s="47" t="s">
        <v>1032</v>
      </c>
      <c r="C73" s="47" t="s">
        <v>1022</v>
      </c>
      <c r="D73" s="47" t="s">
        <v>1033</v>
      </c>
      <c r="E73" s="47">
        <v>498.69</v>
      </c>
      <c r="F73" s="145">
        <v>43081</v>
      </c>
      <c r="G73" s="46"/>
      <c r="H73" s="54"/>
      <c r="I73" s="54"/>
    </row>
    <row r="74" spans="1:9">
      <c r="A74" s="50">
        <v>4620255</v>
      </c>
      <c r="B74" s="50" t="s">
        <v>1034</v>
      </c>
      <c r="C74" s="50" t="s">
        <v>1022</v>
      </c>
      <c r="D74" s="50" t="s">
        <v>1031</v>
      </c>
      <c r="E74" s="50">
        <v>626.70000000000005</v>
      </c>
      <c r="F74" s="32">
        <v>43081</v>
      </c>
      <c r="G74" s="42"/>
      <c r="H74" s="54"/>
      <c r="I74" s="54"/>
    </row>
    <row r="75" spans="1:9">
      <c r="A75" s="50">
        <v>4672472</v>
      </c>
      <c r="B75" s="50" t="s">
        <v>1035</v>
      </c>
      <c r="C75" s="50" t="s">
        <v>1022</v>
      </c>
      <c r="D75" s="50" t="s">
        <v>1031</v>
      </c>
      <c r="E75" s="50">
        <v>626.70000000000005</v>
      </c>
      <c r="F75" s="32">
        <v>43084</v>
      </c>
      <c r="G75" s="42"/>
      <c r="H75" s="54"/>
      <c r="I75" s="54"/>
    </row>
    <row r="76" spans="1:9">
      <c r="A76" s="50">
        <v>1240960</v>
      </c>
      <c r="B76" s="50" t="s">
        <v>1036</v>
      </c>
      <c r="C76" s="50" t="s">
        <v>659</v>
      </c>
      <c r="D76" s="50"/>
      <c r="E76" s="50">
        <v>205.64</v>
      </c>
      <c r="F76" s="32">
        <v>43085</v>
      </c>
      <c r="G76" s="42"/>
      <c r="H76" s="54"/>
      <c r="I76" s="54"/>
    </row>
    <row r="77" spans="1:9">
      <c r="A77" s="50">
        <v>4782805</v>
      </c>
      <c r="B77" s="50" t="s">
        <v>1037</v>
      </c>
      <c r="C77" s="50" t="s">
        <v>1022</v>
      </c>
      <c r="D77" s="50" t="s">
        <v>1038</v>
      </c>
      <c r="E77" s="50">
        <v>498.69</v>
      </c>
      <c r="F77" s="32">
        <v>43087</v>
      </c>
      <c r="G77" s="42"/>
      <c r="H77" s="54"/>
      <c r="I77" s="54"/>
    </row>
    <row r="78" spans="1:9">
      <c r="A78" s="50">
        <v>4780188</v>
      </c>
      <c r="B78" s="50" t="s">
        <v>1039</v>
      </c>
      <c r="C78" s="50" t="s">
        <v>1022</v>
      </c>
      <c r="D78" s="50" t="s">
        <v>1040</v>
      </c>
      <c r="E78" s="50">
        <v>626.70000000000005</v>
      </c>
      <c r="F78" s="32">
        <v>43089</v>
      </c>
      <c r="G78" s="42"/>
      <c r="H78" s="54"/>
      <c r="I78" s="54"/>
    </row>
    <row r="79" spans="1:9">
      <c r="A79" s="54"/>
      <c r="B79" s="54"/>
      <c r="C79" s="54"/>
      <c r="D79" s="54"/>
      <c r="E79" s="54"/>
      <c r="F79" s="54"/>
      <c r="G79" s="58"/>
      <c r="H79" s="54"/>
      <c r="I79" s="54"/>
    </row>
    <row r="80" spans="1:9">
      <c r="A80" s="54"/>
      <c r="B80" s="54"/>
      <c r="C80" s="54"/>
      <c r="D80" s="54"/>
      <c r="E80" s="47" t="s">
        <v>1041</v>
      </c>
      <c r="F80" s="47">
        <v>6061.02</v>
      </c>
      <c r="G80" s="46" t="s">
        <v>824</v>
      </c>
      <c r="H80" s="54"/>
      <c r="I80" s="54"/>
    </row>
    <row r="81" spans="1:9">
      <c r="A81" s="54"/>
      <c r="B81" s="54"/>
      <c r="C81" s="54"/>
      <c r="D81" s="54"/>
      <c r="E81" s="68">
        <v>0.4</v>
      </c>
      <c r="F81" s="50">
        <f>F80*0.4</f>
        <v>2424.4080000000004</v>
      </c>
      <c r="G81" s="42"/>
      <c r="H81" s="54"/>
      <c r="I81" s="54"/>
    </row>
    <row r="82" spans="1:9">
      <c r="A82" s="54"/>
      <c r="B82" s="54"/>
      <c r="C82" s="54"/>
      <c r="D82" s="54"/>
      <c r="E82" s="68">
        <v>0.22</v>
      </c>
      <c r="F82" s="50">
        <f>F80*0.22</f>
        <v>1333.4244000000001</v>
      </c>
      <c r="G82" s="42">
        <f>F82/18.75</f>
        <v>71.115968000000009</v>
      </c>
      <c r="H82" s="54"/>
      <c r="I82" s="54"/>
    </row>
    <row r="83" spans="1:9">
      <c r="A83" s="54"/>
      <c r="B83" s="54"/>
      <c r="C83" s="54"/>
      <c r="D83" s="54"/>
      <c r="E83" s="68">
        <v>0.18</v>
      </c>
      <c r="F83" s="50">
        <f>F80*0.18</f>
        <v>1090.9836</v>
      </c>
      <c r="G83" s="42">
        <f>F83/18.75</f>
        <v>58.185791999999999</v>
      </c>
      <c r="H83" s="54"/>
      <c r="I83" s="54"/>
    </row>
    <row r="84" spans="1:9">
      <c r="A84" s="54"/>
      <c r="B84" s="54"/>
      <c r="C84" s="54"/>
      <c r="D84" s="54"/>
      <c r="E84" s="54"/>
      <c r="F84" s="54"/>
      <c r="G84" s="58"/>
      <c r="H84" s="54"/>
      <c r="I84" s="54"/>
    </row>
    <row r="85" spans="1:9">
      <c r="A85" s="54"/>
      <c r="B85" s="54"/>
      <c r="C85" s="54"/>
      <c r="D85" s="54"/>
      <c r="E85" s="54"/>
      <c r="F85" s="54"/>
      <c r="G85" s="58"/>
      <c r="H85" s="54"/>
      <c r="I85" s="54"/>
    </row>
    <row r="86" spans="1:9">
      <c r="A86" s="38" t="s">
        <v>1</v>
      </c>
      <c r="B86" s="38" t="s">
        <v>1042</v>
      </c>
      <c r="C86" s="38" t="s">
        <v>1043</v>
      </c>
      <c r="D86" s="38" t="s">
        <v>1044</v>
      </c>
      <c r="E86" s="38" t="s">
        <v>1045</v>
      </c>
      <c r="F86" s="106" t="s">
        <v>55</v>
      </c>
      <c r="G86" s="58"/>
      <c r="H86" s="54"/>
      <c r="I86" s="54"/>
    </row>
    <row r="87" spans="1:9">
      <c r="A87" s="50">
        <v>3396914</v>
      </c>
      <c r="B87" s="50"/>
      <c r="C87" s="50" t="s">
        <v>1046</v>
      </c>
      <c r="D87" s="50">
        <v>626.70000000000005</v>
      </c>
      <c r="E87" s="50" t="s">
        <v>1047</v>
      </c>
      <c r="F87" s="50"/>
      <c r="G87" s="58"/>
      <c r="H87" s="54"/>
      <c r="I87" s="54"/>
    </row>
    <row r="88" spans="1:9">
      <c r="A88" s="50">
        <v>4193381</v>
      </c>
      <c r="B88" s="50" t="s">
        <v>1048</v>
      </c>
      <c r="C88" s="50" t="s">
        <v>1046</v>
      </c>
      <c r="D88" s="50">
        <v>626.70000000000005</v>
      </c>
      <c r="E88" s="50" t="s">
        <v>1049</v>
      </c>
      <c r="F88" s="50"/>
      <c r="G88" s="58"/>
      <c r="H88" s="54"/>
      <c r="I88" s="54"/>
    </row>
    <row r="89" spans="1:9">
      <c r="A89" s="47">
        <v>4044274</v>
      </c>
      <c r="B89" s="47" t="s">
        <v>1050</v>
      </c>
      <c r="C89" s="47" t="s">
        <v>1046</v>
      </c>
      <c r="D89" s="47">
        <v>0</v>
      </c>
      <c r="E89" s="47" t="s">
        <v>1051</v>
      </c>
      <c r="F89" s="73" t="s">
        <v>1052</v>
      </c>
      <c r="G89" s="58"/>
      <c r="H89" s="54"/>
      <c r="I89" s="54"/>
    </row>
    <row r="90" spans="1:9">
      <c r="A90" s="50">
        <v>4226530</v>
      </c>
      <c r="B90" s="50" t="s">
        <v>1053</v>
      </c>
      <c r="C90" s="50" t="s">
        <v>1054</v>
      </c>
      <c r="D90" s="50">
        <v>498.69</v>
      </c>
      <c r="E90" s="50" t="s">
        <v>1055</v>
      </c>
      <c r="F90" s="82"/>
      <c r="G90" s="58"/>
      <c r="H90" s="54"/>
      <c r="I90" s="54"/>
    </row>
    <row r="91" spans="1:9">
      <c r="A91" s="50">
        <v>4283737</v>
      </c>
      <c r="B91" s="50" t="s">
        <v>1056</v>
      </c>
      <c r="C91" s="50" t="s">
        <v>1046</v>
      </c>
      <c r="D91" s="50">
        <v>626.70000000000005</v>
      </c>
      <c r="E91" s="50" t="s">
        <v>1057</v>
      </c>
      <c r="F91" s="82"/>
      <c r="G91" s="58"/>
      <c r="H91" s="54"/>
      <c r="I91" s="54"/>
    </row>
    <row r="92" spans="1:9">
      <c r="A92" s="47">
        <v>3539892</v>
      </c>
      <c r="B92" s="47" t="s">
        <v>1058</v>
      </c>
      <c r="C92" s="47" t="s">
        <v>1059</v>
      </c>
      <c r="D92" s="47">
        <v>0</v>
      </c>
      <c r="E92" s="47" t="s">
        <v>1060</v>
      </c>
      <c r="F92" s="73" t="s">
        <v>1061</v>
      </c>
      <c r="G92" s="58"/>
      <c r="H92" s="54"/>
      <c r="I92" s="54"/>
    </row>
    <row r="93" spans="1:9">
      <c r="A93" s="50">
        <v>4279809</v>
      </c>
      <c r="B93" s="50" t="s">
        <v>1062</v>
      </c>
      <c r="C93" s="50" t="s">
        <v>1046</v>
      </c>
      <c r="D93" s="50">
        <v>626.70000000000005</v>
      </c>
      <c r="E93" s="50" t="s">
        <v>1063</v>
      </c>
      <c r="F93" s="50"/>
      <c r="G93" s="58"/>
      <c r="H93" s="54"/>
      <c r="I93" s="54"/>
    </row>
    <row r="94" spans="1:9">
      <c r="A94" s="50">
        <v>4430941</v>
      </c>
      <c r="B94" s="50" t="s">
        <v>1064</v>
      </c>
      <c r="C94" s="50" t="s">
        <v>1065</v>
      </c>
      <c r="D94" s="50">
        <v>187.32</v>
      </c>
      <c r="E94" s="50" t="s">
        <v>1066</v>
      </c>
      <c r="F94" s="47" t="s">
        <v>1067</v>
      </c>
      <c r="G94" s="58"/>
      <c r="H94" s="54"/>
      <c r="I94" s="54"/>
    </row>
    <row r="95" spans="1:9">
      <c r="A95" s="50">
        <v>4465053</v>
      </c>
      <c r="B95" s="50" t="s">
        <v>1068</v>
      </c>
      <c r="C95" s="50" t="s">
        <v>1069</v>
      </c>
      <c r="D95" s="50">
        <v>254.64</v>
      </c>
      <c r="E95" s="50" t="s">
        <v>1070</v>
      </c>
      <c r="F95" s="50"/>
      <c r="G95" s="58"/>
      <c r="H95" s="54"/>
      <c r="I95" s="54"/>
    </row>
    <row r="96" spans="1:9">
      <c r="A96" s="50">
        <v>4494154</v>
      </c>
      <c r="B96" s="50" t="s">
        <v>1071</v>
      </c>
      <c r="C96" s="50" t="s">
        <v>1072</v>
      </c>
      <c r="D96" s="50">
        <v>194.94</v>
      </c>
      <c r="E96" s="50" t="s">
        <v>1073</v>
      </c>
      <c r="F96" s="50"/>
      <c r="G96" s="58"/>
      <c r="H96" s="54"/>
      <c r="I96" s="54"/>
    </row>
    <row r="97" spans="1:9">
      <c r="A97" s="54"/>
      <c r="B97" s="54"/>
      <c r="C97" s="54"/>
      <c r="D97" s="54"/>
      <c r="E97" s="54"/>
      <c r="F97" s="54"/>
      <c r="G97" s="58"/>
      <c r="H97" s="54"/>
      <c r="I97" s="54"/>
    </row>
    <row r="98" spans="1:9">
      <c r="A98" s="54"/>
      <c r="B98" s="82" t="s">
        <v>491</v>
      </c>
      <c r="C98" s="82">
        <v>3642.39</v>
      </c>
      <c r="D98" s="54"/>
      <c r="E98" s="50" t="s">
        <v>1074</v>
      </c>
      <c r="F98" s="50" t="s">
        <v>1075</v>
      </c>
      <c r="G98" s="58"/>
      <c r="H98" s="54"/>
      <c r="I98" s="54"/>
    </row>
    <row r="99" spans="1:9">
      <c r="A99" s="54"/>
      <c r="B99" s="82" t="s">
        <v>1076</v>
      </c>
      <c r="C99" s="82" t="s">
        <v>1077</v>
      </c>
      <c r="D99" s="54"/>
      <c r="E99" s="50"/>
      <c r="F99" s="50"/>
      <c r="G99" s="58"/>
      <c r="H99" s="54"/>
      <c r="I99" s="54"/>
    </row>
    <row r="100" spans="1:9">
      <c r="A100" s="54"/>
      <c r="B100" s="68" t="s">
        <v>1078</v>
      </c>
      <c r="C100" s="50" t="s">
        <v>1079</v>
      </c>
      <c r="D100" s="54"/>
      <c r="E100" s="50" t="s">
        <v>1080</v>
      </c>
      <c r="F100" s="50"/>
      <c r="G100" s="58"/>
      <c r="H100" s="54"/>
      <c r="I100" s="54"/>
    </row>
    <row r="101" spans="1:9">
      <c r="A101" s="54"/>
      <c r="B101" s="68" t="s">
        <v>1081</v>
      </c>
      <c r="C101" s="50" t="s">
        <v>1082</v>
      </c>
      <c r="D101" s="54"/>
      <c r="E101" s="50"/>
      <c r="F101" s="50"/>
      <c r="G101" s="58"/>
      <c r="H101" s="54"/>
      <c r="I101" s="54"/>
    </row>
    <row r="102" spans="1:9">
      <c r="A102" s="54"/>
      <c r="B102" s="50" t="s">
        <v>1076</v>
      </c>
      <c r="C102" s="50" t="s">
        <v>1083</v>
      </c>
      <c r="D102" s="54"/>
      <c r="E102" s="50" t="s">
        <v>1084</v>
      </c>
      <c r="F102" s="50"/>
      <c r="G102" s="58"/>
      <c r="H102" s="54"/>
      <c r="I102" s="54"/>
    </row>
    <row r="103" spans="1:9">
      <c r="A103" s="54"/>
      <c r="B103" s="54"/>
      <c r="C103" s="54"/>
      <c r="D103" s="54"/>
      <c r="E103" s="54"/>
      <c r="F103" s="54"/>
      <c r="G103" s="58"/>
      <c r="H103" s="54"/>
      <c r="I103" s="54"/>
    </row>
    <row r="104" spans="1:9">
      <c r="A104" s="54"/>
      <c r="B104" s="54"/>
      <c r="C104" s="54"/>
      <c r="D104" s="54"/>
      <c r="E104" s="54"/>
      <c r="F104" s="54"/>
      <c r="G104" s="58"/>
      <c r="H104" s="54"/>
      <c r="I104" s="54"/>
    </row>
    <row r="105" spans="1:9">
      <c r="A105" s="54"/>
      <c r="B105" s="54"/>
      <c r="C105" s="54"/>
      <c r="D105" s="54"/>
      <c r="E105" s="54"/>
      <c r="F105" s="54"/>
      <c r="G105" s="58"/>
      <c r="H105" s="54"/>
      <c r="I105" s="54"/>
    </row>
    <row r="106" spans="1:9">
      <c r="A106" s="54"/>
      <c r="B106" s="54"/>
      <c r="C106" s="54"/>
      <c r="D106" s="54"/>
      <c r="E106" s="54"/>
      <c r="F106" s="54"/>
      <c r="G106" s="58"/>
      <c r="H106" s="54"/>
      <c r="I106" s="54"/>
    </row>
    <row r="107" spans="1:9">
      <c r="A107" s="47" t="s">
        <v>1085</v>
      </c>
      <c r="B107" s="47" t="s">
        <v>1086</v>
      </c>
      <c r="C107" s="47" t="s">
        <v>1087</v>
      </c>
      <c r="D107" s="47" t="s">
        <v>1088</v>
      </c>
      <c r="E107" s="47" t="s">
        <v>1089</v>
      </c>
      <c r="F107" s="47" t="s">
        <v>55</v>
      </c>
      <c r="G107" s="58"/>
      <c r="H107" s="54"/>
      <c r="I107" s="54"/>
    </row>
    <row r="108" spans="1:9">
      <c r="A108" s="50">
        <v>1973818</v>
      </c>
      <c r="B108" s="50" t="s">
        <v>1090</v>
      </c>
      <c r="C108" s="50" t="s">
        <v>1091</v>
      </c>
      <c r="D108" s="50">
        <v>433.57</v>
      </c>
      <c r="E108" s="50" t="s">
        <v>1092</v>
      </c>
      <c r="F108" s="50"/>
      <c r="G108" s="58"/>
      <c r="H108" s="54"/>
      <c r="I108" s="54"/>
    </row>
    <row r="109" spans="1:9">
      <c r="A109" s="50">
        <v>1995564</v>
      </c>
      <c r="B109" s="50" t="s">
        <v>1093</v>
      </c>
      <c r="C109" s="50" t="s">
        <v>1091</v>
      </c>
      <c r="D109" s="50">
        <v>626.70000000000005</v>
      </c>
      <c r="E109" s="50" t="s">
        <v>1094</v>
      </c>
      <c r="F109" s="50"/>
      <c r="G109" s="58"/>
      <c r="H109" s="54"/>
      <c r="I109" s="54"/>
    </row>
    <row r="110" spans="1:9">
      <c r="A110" s="50">
        <v>2028433</v>
      </c>
      <c r="B110" s="50" t="s">
        <v>344</v>
      </c>
      <c r="C110" s="50" t="s">
        <v>1091</v>
      </c>
      <c r="D110" s="50">
        <v>433.57</v>
      </c>
      <c r="E110" s="50" t="s">
        <v>1094</v>
      </c>
      <c r="F110" s="50"/>
      <c r="G110" s="58"/>
      <c r="H110" s="54"/>
      <c r="I110" s="54"/>
    </row>
    <row r="111" spans="1:9">
      <c r="A111" s="47">
        <v>2034986</v>
      </c>
      <c r="B111" s="47" t="s">
        <v>1093</v>
      </c>
      <c r="C111" s="47" t="s">
        <v>1091</v>
      </c>
      <c r="D111" s="47">
        <v>383.5</v>
      </c>
      <c r="E111" s="47" t="s">
        <v>1095</v>
      </c>
      <c r="F111" s="47" t="s">
        <v>1096</v>
      </c>
      <c r="G111" s="58"/>
      <c r="H111" s="54"/>
      <c r="I111" s="54"/>
    </row>
    <row r="112" spans="1:9">
      <c r="A112" s="50">
        <v>2084224</v>
      </c>
      <c r="B112" s="50" t="s">
        <v>1090</v>
      </c>
      <c r="C112" s="50" t="s">
        <v>1091</v>
      </c>
      <c r="D112" s="50">
        <v>0</v>
      </c>
      <c r="E112" s="50" t="s">
        <v>1097</v>
      </c>
      <c r="F112" s="47" t="s">
        <v>1098</v>
      </c>
      <c r="G112" s="58"/>
      <c r="H112" s="54"/>
      <c r="I112" s="54"/>
    </row>
    <row r="113" spans="1:9">
      <c r="A113" s="50">
        <v>2878697</v>
      </c>
      <c r="B113" s="50" t="s">
        <v>344</v>
      </c>
      <c r="C113" s="50" t="s">
        <v>1091</v>
      </c>
      <c r="D113" s="50">
        <v>433.57</v>
      </c>
      <c r="E113" s="50" t="s">
        <v>1099</v>
      </c>
      <c r="F113" s="50"/>
      <c r="G113" s="58"/>
      <c r="H113" s="54"/>
      <c r="I113" s="54"/>
    </row>
    <row r="114" spans="1:9">
      <c r="A114" s="50">
        <v>2881496</v>
      </c>
      <c r="B114" s="50" t="s">
        <v>1090</v>
      </c>
      <c r="C114" s="50" t="s">
        <v>1091</v>
      </c>
      <c r="D114" s="50">
        <v>0</v>
      </c>
      <c r="E114" s="50" t="s">
        <v>1100</v>
      </c>
      <c r="F114" s="47" t="s">
        <v>1098</v>
      </c>
      <c r="G114" s="58"/>
      <c r="H114" s="54"/>
      <c r="I114" s="54"/>
    </row>
    <row r="115" spans="1:9">
      <c r="A115" s="50">
        <v>2054424</v>
      </c>
      <c r="B115" s="50" t="s">
        <v>340</v>
      </c>
      <c r="C115" s="50" t="s">
        <v>1091</v>
      </c>
      <c r="D115" s="50">
        <v>498.69</v>
      </c>
      <c r="E115" s="50" t="s">
        <v>1101</v>
      </c>
      <c r="F115" s="50"/>
      <c r="G115" s="58"/>
      <c r="H115" s="54"/>
      <c r="I115" s="54"/>
    </row>
    <row r="116" spans="1:9">
      <c r="A116" s="50">
        <v>2762455</v>
      </c>
      <c r="B116" s="50" t="s">
        <v>1093</v>
      </c>
      <c r="C116" s="50" t="s">
        <v>1091</v>
      </c>
      <c r="D116" s="50">
        <v>626.70000000000005</v>
      </c>
      <c r="E116" s="50" t="s">
        <v>1102</v>
      </c>
      <c r="F116" s="50"/>
      <c r="G116" s="58"/>
      <c r="H116" s="54"/>
      <c r="I116" s="54"/>
    </row>
    <row r="117" spans="1:9">
      <c r="A117" s="50">
        <v>2059801</v>
      </c>
      <c r="B117" s="50" t="s">
        <v>1103</v>
      </c>
      <c r="C117" s="50" t="s">
        <v>1091</v>
      </c>
      <c r="D117" s="50">
        <v>626.70000000000005</v>
      </c>
      <c r="E117" s="50" t="s">
        <v>1102</v>
      </c>
      <c r="F117" s="50"/>
      <c r="G117" s="58"/>
      <c r="H117" s="54"/>
      <c r="I117" s="54"/>
    </row>
    <row r="118" spans="1:9">
      <c r="A118" s="50">
        <v>1855079</v>
      </c>
      <c r="B118" s="50" t="s">
        <v>344</v>
      </c>
      <c r="C118" s="50" t="s">
        <v>1091</v>
      </c>
      <c r="D118" s="50">
        <v>433.57</v>
      </c>
      <c r="E118" s="32">
        <v>43018</v>
      </c>
      <c r="F118" s="50"/>
      <c r="G118" s="58"/>
      <c r="H118" s="54"/>
      <c r="I118" s="54"/>
    </row>
    <row r="119" spans="1:9">
      <c r="A119" s="50">
        <v>2835065</v>
      </c>
      <c r="B119" s="50" t="s">
        <v>21</v>
      </c>
      <c r="C119" s="50"/>
      <c r="D119" s="50">
        <v>90</v>
      </c>
      <c r="E119" s="32">
        <v>42776</v>
      </c>
      <c r="F119" s="50"/>
      <c r="G119" s="58"/>
      <c r="H119" s="54"/>
      <c r="I119" s="54"/>
    </row>
    <row r="120" spans="1:9">
      <c r="A120" s="50">
        <v>2762502</v>
      </c>
      <c r="B120" s="50" t="s">
        <v>21</v>
      </c>
      <c r="C120" s="50"/>
      <c r="D120" s="50">
        <v>90</v>
      </c>
      <c r="E120" s="32">
        <v>42776</v>
      </c>
      <c r="F120" s="50"/>
      <c r="G120" s="58"/>
      <c r="H120" s="54"/>
      <c r="I120" s="54"/>
    </row>
    <row r="121" spans="1:9">
      <c r="A121" s="50">
        <v>1971338</v>
      </c>
      <c r="B121" s="50" t="s">
        <v>170</v>
      </c>
      <c r="C121" s="50" t="s">
        <v>170</v>
      </c>
      <c r="D121" s="50">
        <v>194.94</v>
      </c>
      <c r="E121" s="50" t="s">
        <v>1104</v>
      </c>
      <c r="F121" s="50"/>
      <c r="G121" s="58"/>
      <c r="H121" s="54"/>
      <c r="I121" s="54"/>
    </row>
    <row r="122" spans="1:9">
      <c r="A122" s="50">
        <v>2713754</v>
      </c>
      <c r="B122" s="50" t="s">
        <v>1090</v>
      </c>
      <c r="C122" s="50" t="s">
        <v>1105</v>
      </c>
      <c r="D122" s="50">
        <v>433.57</v>
      </c>
      <c r="E122" s="50" t="s">
        <v>1106</v>
      </c>
      <c r="F122" s="50"/>
      <c r="G122" s="58"/>
      <c r="H122" s="54"/>
      <c r="I122" s="54"/>
    </row>
    <row r="123" spans="1:9">
      <c r="A123" s="50">
        <v>2221056</v>
      </c>
      <c r="B123" s="50" t="s">
        <v>344</v>
      </c>
      <c r="C123" s="50" t="s">
        <v>1105</v>
      </c>
      <c r="D123" s="50">
        <v>433.57</v>
      </c>
      <c r="E123" s="50" t="s">
        <v>1107</v>
      </c>
      <c r="F123" s="50"/>
      <c r="G123" s="58"/>
      <c r="H123" s="54"/>
      <c r="I123" s="54"/>
    </row>
    <row r="124" spans="1:9">
      <c r="A124" s="50">
        <v>3101458</v>
      </c>
      <c r="B124" s="50" t="s">
        <v>1093</v>
      </c>
      <c r="C124" s="50" t="s">
        <v>170</v>
      </c>
      <c r="D124" s="50">
        <v>383.5</v>
      </c>
      <c r="E124" s="32">
        <v>42865</v>
      </c>
      <c r="F124" s="50"/>
      <c r="G124" s="58"/>
      <c r="H124" s="54"/>
      <c r="I124" s="54"/>
    </row>
    <row r="125" spans="1:9">
      <c r="A125" s="50">
        <v>2816213</v>
      </c>
      <c r="B125" s="50" t="s">
        <v>1090</v>
      </c>
      <c r="C125" s="50" t="s">
        <v>1105</v>
      </c>
      <c r="D125" s="50">
        <v>433.57</v>
      </c>
      <c r="E125" s="50" t="s">
        <v>1108</v>
      </c>
      <c r="F125" s="50"/>
      <c r="G125" s="58"/>
      <c r="H125" s="54"/>
      <c r="I125" s="54"/>
    </row>
    <row r="126" spans="1:9">
      <c r="A126" s="50">
        <v>2822240</v>
      </c>
      <c r="B126" s="50" t="s">
        <v>1093</v>
      </c>
      <c r="C126" s="50" t="s">
        <v>1105</v>
      </c>
      <c r="D126" s="50">
        <v>498.69</v>
      </c>
      <c r="E126" s="32">
        <v>42926</v>
      </c>
      <c r="F126" s="47" t="s">
        <v>1109</v>
      </c>
      <c r="G126" s="58"/>
      <c r="H126" s="54"/>
      <c r="I126" s="54"/>
    </row>
    <row r="127" spans="1:9">
      <c r="A127" s="50">
        <v>2592387</v>
      </c>
      <c r="B127" s="50" t="s">
        <v>340</v>
      </c>
      <c r="C127" s="50" t="s">
        <v>1105</v>
      </c>
      <c r="D127" s="50">
        <v>498.69</v>
      </c>
      <c r="E127" s="50" t="s">
        <v>1110</v>
      </c>
      <c r="F127" s="50"/>
      <c r="G127" s="58"/>
      <c r="H127" s="54"/>
      <c r="I127" s="54"/>
    </row>
    <row r="128" spans="1:9">
      <c r="A128" s="50">
        <v>1192545</v>
      </c>
      <c r="B128" s="50" t="s">
        <v>1111</v>
      </c>
      <c r="C128" s="50" t="s">
        <v>1112</v>
      </c>
      <c r="D128" s="50">
        <v>881.69</v>
      </c>
      <c r="E128" s="32" t="s">
        <v>1113</v>
      </c>
      <c r="F128" s="50"/>
      <c r="G128" s="58"/>
      <c r="H128" s="54"/>
      <c r="I128" s="54"/>
    </row>
    <row r="129" spans="1:9">
      <c r="A129" s="50">
        <v>3685708</v>
      </c>
      <c r="B129" s="50" t="s">
        <v>1114</v>
      </c>
      <c r="C129" s="50" t="s">
        <v>1112</v>
      </c>
      <c r="D129" s="50">
        <v>498.69</v>
      </c>
      <c r="E129" s="50" t="s">
        <v>1115</v>
      </c>
      <c r="F129" s="50"/>
      <c r="G129" s="58"/>
      <c r="H129" s="54"/>
      <c r="I129" s="54"/>
    </row>
    <row r="130" spans="1:9">
      <c r="A130" s="50">
        <v>3508658</v>
      </c>
      <c r="B130" s="50" t="s">
        <v>1093</v>
      </c>
      <c r="C130" s="50" t="s">
        <v>1112</v>
      </c>
      <c r="D130" s="50">
        <v>626.70000000000005</v>
      </c>
      <c r="E130" s="32">
        <v>42746</v>
      </c>
      <c r="F130" s="50"/>
      <c r="G130" s="58"/>
      <c r="H130" s="54"/>
      <c r="I130" s="54"/>
    </row>
    <row r="131" spans="1:9">
      <c r="A131" s="54"/>
      <c r="B131" s="54"/>
      <c r="C131" s="54"/>
      <c r="D131" s="54"/>
      <c r="E131" s="54"/>
      <c r="F131" s="54"/>
      <c r="G131" s="58"/>
      <c r="H131" s="54"/>
      <c r="I131" s="54"/>
    </row>
    <row r="132" spans="1:9">
      <c r="A132" s="54"/>
      <c r="B132" s="54"/>
      <c r="C132" s="54"/>
      <c r="D132" s="54"/>
      <c r="E132" s="54"/>
      <c r="F132" s="54"/>
      <c r="G132" s="58"/>
      <c r="H132" s="54"/>
      <c r="I132" s="54"/>
    </row>
    <row r="133" spans="1:9">
      <c r="A133" s="54"/>
      <c r="B133" s="54"/>
      <c r="C133" s="54"/>
      <c r="D133" s="47"/>
      <c r="E133" s="47"/>
      <c r="F133" s="47" t="s">
        <v>1116</v>
      </c>
      <c r="G133" s="58"/>
      <c r="H133" s="54"/>
      <c r="I133" s="54"/>
    </row>
    <row r="134" spans="1:9">
      <c r="A134" s="54"/>
      <c r="B134" s="54"/>
      <c r="C134" s="54"/>
      <c r="D134" s="47" t="s">
        <v>216</v>
      </c>
      <c r="E134" s="47">
        <v>9560.18</v>
      </c>
      <c r="F134" s="47"/>
      <c r="G134" s="58"/>
      <c r="H134" s="54"/>
      <c r="I134" s="54"/>
    </row>
    <row r="135" spans="1:9">
      <c r="A135" s="54"/>
      <c r="B135" s="54"/>
      <c r="C135" s="54"/>
      <c r="D135" s="147">
        <v>0.6</v>
      </c>
      <c r="E135" s="47">
        <v>5736</v>
      </c>
      <c r="F135" s="47"/>
      <c r="G135" s="58"/>
      <c r="H135" s="54"/>
      <c r="I135" s="54"/>
    </row>
    <row r="136" spans="1:9">
      <c r="A136" s="54"/>
      <c r="B136" s="54"/>
      <c r="C136" s="54"/>
      <c r="D136" s="147">
        <v>0.4</v>
      </c>
      <c r="E136" s="47">
        <v>3824.07</v>
      </c>
      <c r="F136" s="47"/>
      <c r="G136" s="58"/>
      <c r="H136" s="54"/>
      <c r="I136" s="54"/>
    </row>
    <row r="137" spans="1:9">
      <c r="A137" s="54"/>
      <c r="B137" s="54"/>
      <c r="C137" s="54"/>
      <c r="D137" s="147">
        <v>0.22</v>
      </c>
      <c r="E137" s="47">
        <v>2103.23</v>
      </c>
      <c r="F137" s="47">
        <v>112.17</v>
      </c>
      <c r="G137" s="58"/>
      <c r="H137" s="54"/>
      <c r="I137" s="54"/>
    </row>
    <row r="138" spans="1:9">
      <c r="A138" s="54"/>
      <c r="B138" s="54"/>
      <c r="C138" s="54"/>
      <c r="D138" s="147">
        <v>0.18</v>
      </c>
      <c r="E138" s="47">
        <v>1720.83</v>
      </c>
      <c r="F138" s="47">
        <v>91.73</v>
      </c>
      <c r="G138" s="58"/>
      <c r="H138" s="54"/>
      <c r="I138" s="54"/>
    </row>
    <row r="139" spans="1:9">
      <c r="A139" s="54"/>
      <c r="B139" s="54"/>
      <c r="C139" s="54"/>
      <c r="D139" s="54"/>
      <c r="E139" s="54"/>
      <c r="F139" s="54"/>
      <c r="G139" s="58"/>
      <c r="H139" s="54"/>
      <c r="I139" s="54"/>
    </row>
  </sheetData>
  <conditionalFormatting sqref="A25:A43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sqref="A1:XFD1048576"/>
    </sheetView>
  </sheetViews>
  <sheetFormatPr defaultRowHeight="15"/>
  <cols>
    <col min="1" max="1" width="13.85546875" customWidth="1"/>
    <col min="2" max="2" width="39.140625" customWidth="1"/>
    <col min="3" max="3" width="39" customWidth="1"/>
    <col min="4" max="4" width="20" customWidth="1"/>
    <col min="5" max="5" width="12.28515625" customWidth="1"/>
    <col min="6" max="6" width="11.5703125" customWidth="1"/>
    <col min="7" max="7" width="10.7109375" customWidth="1"/>
    <col min="8" max="8" width="11" customWidth="1"/>
    <col min="9" max="9" width="36.42578125" customWidth="1"/>
  </cols>
  <sheetData>
    <row r="1" spans="1:15">
      <c r="A1" s="148" t="s">
        <v>1117</v>
      </c>
      <c r="B1" s="148" t="s">
        <v>1118</v>
      </c>
      <c r="C1" s="148" t="s">
        <v>1119</v>
      </c>
      <c r="D1" s="149" t="s">
        <v>1120</v>
      </c>
      <c r="E1" s="149" t="s">
        <v>183</v>
      </c>
      <c r="F1" s="150" t="s">
        <v>375</v>
      </c>
      <c r="G1" s="149" t="s">
        <v>57</v>
      </c>
    </row>
    <row r="2" spans="1:15">
      <c r="A2" s="151">
        <v>5777187</v>
      </c>
      <c r="B2" s="151" t="s">
        <v>1121</v>
      </c>
      <c r="C2" s="151" t="s">
        <v>1122</v>
      </c>
      <c r="D2" s="152" t="s">
        <v>1123</v>
      </c>
      <c r="E2" s="152">
        <v>400.58</v>
      </c>
      <c r="F2" s="153">
        <v>43151</v>
      </c>
      <c r="G2" s="154"/>
    </row>
    <row r="3" spans="1:15">
      <c r="A3" s="151">
        <v>5831620</v>
      </c>
      <c r="B3" s="151" t="s">
        <v>1124</v>
      </c>
      <c r="C3" s="151" t="s">
        <v>1125</v>
      </c>
      <c r="D3" s="152" t="s">
        <v>1123</v>
      </c>
      <c r="E3" s="152">
        <v>626.70000000000005</v>
      </c>
      <c r="F3" s="153">
        <v>43151</v>
      </c>
      <c r="G3" s="154"/>
    </row>
    <row r="4" spans="1:15">
      <c r="A4" s="151">
        <v>5791142</v>
      </c>
      <c r="B4" s="151" t="s">
        <v>1126</v>
      </c>
      <c r="C4" s="151" t="s">
        <v>1127</v>
      </c>
      <c r="D4" s="152" t="s">
        <v>1123</v>
      </c>
      <c r="E4" s="152">
        <v>881.69</v>
      </c>
      <c r="F4" s="153">
        <v>43151</v>
      </c>
      <c r="G4" s="154"/>
    </row>
    <row r="5" spans="1:15">
      <c r="A5" s="151">
        <v>5737996</v>
      </c>
      <c r="B5" s="151" t="s">
        <v>1128</v>
      </c>
      <c r="C5" s="151" t="s">
        <v>1129</v>
      </c>
      <c r="D5" s="152" t="s">
        <v>1123</v>
      </c>
      <c r="E5" s="152">
        <v>400.58</v>
      </c>
      <c r="F5" s="153">
        <v>43152</v>
      </c>
      <c r="G5" s="154"/>
    </row>
    <row r="6" spans="1:15">
      <c r="A6" s="151">
        <v>5823333</v>
      </c>
      <c r="B6" s="151" t="s">
        <v>1130</v>
      </c>
      <c r="C6" s="151" t="s">
        <v>1127</v>
      </c>
      <c r="D6" s="152" t="s">
        <v>1123</v>
      </c>
      <c r="E6" s="152">
        <v>831.12</v>
      </c>
      <c r="F6" s="153">
        <v>43152</v>
      </c>
      <c r="G6" s="154"/>
    </row>
    <row r="7" spans="1:15">
      <c r="A7" s="151">
        <v>5791142</v>
      </c>
      <c r="B7" s="151" t="s">
        <v>1126</v>
      </c>
      <c r="C7" s="151" t="s">
        <v>1131</v>
      </c>
      <c r="D7" s="152" t="s">
        <v>1123</v>
      </c>
      <c r="E7" s="152">
        <v>881.69</v>
      </c>
      <c r="F7" s="153">
        <v>43152</v>
      </c>
      <c r="G7" s="155"/>
    </row>
    <row r="8" spans="1:15">
      <c r="A8" s="151">
        <v>5930126</v>
      </c>
      <c r="B8" s="151" t="s">
        <v>1132</v>
      </c>
      <c r="C8" s="151" t="s">
        <v>1133</v>
      </c>
      <c r="D8" s="152" t="s">
        <v>1134</v>
      </c>
      <c r="E8" s="152">
        <v>225.02</v>
      </c>
      <c r="F8" s="153">
        <v>43153</v>
      </c>
      <c r="G8" s="156" t="s">
        <v>1135</v>
      </c>
      <c r="O8">
        <v>1001.45</v>
      </c>
    </row>
    <row r="9" spans="1:15">
      <c r="A9" s="157">
        <v>5927508</v>
      </c>
      <c r="B9" s="157" t="s">
        <v>1136</v>
      </c>
      <c r="C9" s="151" t="s">
        <v>1137</v>
      </c>
      <c r="D9" s="152"/>
      <c r="E9" s="152">
        <v>0</v>
      </c>
      <c r="F9" s="153">
        <v>43153</v>
      </c>
      <c r="G9" s="154"/>
    </row>
    <row r="10" spans="1:15">
      <c r="A10" s="151">
        <v>6054831</v>
      </c>
      <c r="B10" s="151" t="s">
        <v>1138</v>
      </c>
      <c r="C10" s="151" t="s">
        <v>1139</v>
      </c>
      <c r="D10" s="152" t="s">
        <v>1123</v>
      </c>
      <c r="E10" s="152">
        <v>626.70000000000005</v>
      </c>
      <c r="F10" s="153">
        <v>43154</v>
      </c>
      <c r="G10" s="154"/>
    </row>
    <row r="11" spans="1:15">
      <c r="A11" s="151">
        <v>5815782</v>
      </c>
      <c r="B11" s="151" t="s">
        <v>1140</v>
      </c>
      <c r="C11" s="151" t="s">
        <v>1141</v>
      </c>
      <c r="D11" s="152" t="s">
        <v>1134</v>
      </c>
      <c r="E11" s="152">
        <v>205.64</v>
      </c>
      <c r="F11" s="153">
        <v>43155</v>
      </c>
      <c r="G11" s="156" t="s">
        <v>1142</v>
      </c>
    </row>
    <row r="12" spans="1:15">
      <c r="A12" s="151">
        <v>5765256</v>
      </c>
      <c r="B12" s="151" t="s">
        <v>1143</v>
      </c>
      <c r="C12" s="151" t="s">
        <v>1141</v>
      </c>
      <c r="D12" s="152" t="s">
        <v>1123</v>
      </c>
      <c r="E12" s="152">
        <v>205.64</v>
      </c>
      <c r="F12" s="153">
        <v>43155</v>
      </c>
      <c r="G12" s="154"/>
    </row>
    <row r="13" spans="1:15">
      <c r="A13" s="151">
        <v>5471322</v>
      </c>
      <c r="B13" s="151" t="s">
        <v>1144</v>
      </c>
      <c r="C13" s="151" t="s">
        <v>159</v>
      </c>
      <c r="D13" s="152" t="s">
        <v>1123</v>
      </c>
      <c r="E13" s="152">
        <v>763.52</v>
      </c>
      <c r="F13" s="153">
        <v>43157</v>
      </c>
      <c r="G13" s="154"/>
    </row>
    <row r="14" spans="1:15">
      <c r="A14" s="151">
        <v>5962461</v>
      </c>
      <c r="B14" s="151" t="s">
        <v>1145</v>
      </c>
      <c r="C14" s="151" t="s">
        <v>1146</v>
      </c>
      <c r="D14" s="152" t="s">
        <v>1123</v>
      </c>
      <c r="E14" s="152">
        <v>414.92</v>
      </c>
      <c r="F14" s="153">
        <v>43158</v>
      </c>
      <c r="G14" s="154"/>
    </row>
    <row r="15" spans="1:15">
      <c r="A15" s="151">
        <v>6106413</v>
      </c>
      <c r="B15" s="151" t="s">
        <v>1147</v>
      </c>
      <c r="C15" s="151" t="s">
        <v>1148</v>
      </c>
      <c r="D15" s="152" t="s">
        <v>1134</v>
      </c>
      <c r="E15" s="152">
        <v>194.94</v>
      </c>
      <c r="F15" s="153">
        <v>43159</v>
      </c>
      <c r="G15" s="156" t="s">
        <v>1149</v>
      </c>
    </row>
    <row r="16" spans="1:15">
      <c r="A16" s="151">
        <v>5599092</v>
      </c>
      <c r="B16" s="151" t="s">
        <v>1150</v>
      </c>
      <c r="C16" s="151" t="s">
        <v>1151</v>
      </c>
      <c r="D16" s="152" t="s">
        <v>1134</v>
      </c>
      <c r="E16" s="152">
        <v>498.69</v>
      </c>
      <c r="F16" s="153">
        <v>43159</v>
      </c>
      <c r="G16" s="154"/>
    </row>
    <row r="17" spans="1:7">
      <c r="A17" s="151">
        <v>6054831</v>
      </c>
      <c r="B17" s="151" t="s">
        <v>1138</v>
      </c>
      <c r="C17" s="151" t="s">
        <v>1125</v>
      </c>
      <c r="D17" s="152" t="s">
        <v>1123</v>
      </c>
      <c r="E17" s="152">
        <v>626.70000000000005</v>
      </c>
      <c r="F17" s="153">
        <v>43159</v>
      </c>
      <c r="G17" s="154"/>
    </row>
    <row r="18" spans="1:7">
      <c r="A18" s="157">
        <v>5889558</v>
      </c>
      <c r="B18" s="157" t="s">
        <v>1152</v>
      </c>
      <c r="C18" s="157" t="s">
        <v>1153</v>
      </c>
      <c r="D18" s="152" t="s">
        <v>1134</v>
      </c>
      <c r="E18" s="152">
        <v>90</v>
      </c>
      <c r="F18" s="153">
        <v>43159</v>
      </c>
      <c r="G18" s="154"/>
    </row>
    <row r="19" spans="1:7">
      <c r="A19" s="157">
        <v>6031259</v>
      </c>
      <c r="B19" s="157" t="s">
        <v>1154</v>
      </c>
      <c r="C19" s="151" t="s">
        <v>1137</v>
      </c>
      <c r="D19" s="152"/>
      <c r="E19" s="152">
        <v>0</v>
      </c>
      <c r="F19" s="153">
        <v>43161</v>
      </c>
      <c r="G19" s="154"/>
    </row>
    <row r="20" spans="1:7">
      <c r="A20" s="151">
        <v>5936683</v>
      </c>
      <c r="B20" s="151" t="s">
        <v>1155</v>
      </c>
      <c r="C20" s="151" t="s">
        <v>1156</v>
      </c>
      <c r="D20" s="152" t="s">
        <v>1123</v>
      </c>
      <c r="E20" s="152">
        <v>187.32</v>
      </c>
      <c r="F20" s="153">
        <v>43162</v>
      </c>
      <c r="G20" s="154"/>
    </row>
    <row r="21" spans="1:7">
      <c r="A21" s="151">
        <v>6171920</v>
      </c>
      <c r="B21" s="151" t="s">
        <v>1157</v>
      </c>
      <c r="C21" s="151" t="s">
        <v>1153</v>
      </c>
      <c r="D21" s="152" t="s">
        <v>1123</v>
      </c>
      <c r="E21" s="152">
        <v>90</v>
      </c>
      <c r="F21" s="153">
        <v>43164</v>
      </c>
      <c r="G21" s="154"/>
    </row>
    <row r="22" spans="1:7">
      <c r="A22" s="151">
        <v>6212258</v>
      </c>
      <c r="B22" s="151" t="s">
        <v>1158</v>
      </c>
      <c r="C22" s="151" t="s">
        <v>1151</v>
      </c>
      <c r="D22" s="152" t="s">
        <v>1123</v>
      </c>
      <c r="E22" s="152">
        <v>498.69</v>
      </c>
      <c r="F22" s="153">
        <v>43164</v>
      </c>
      <c r="G22" s="154"/>
    </row>
    <row r="23" spans="1:7">
      <c r="A23" s="151">
        <v>5737996</v>
      </c>
      <c r="B23" s="151" t="s">
        <v>1128</v>
      </c>
      <c r="C23" s="151" t="s">
        <v>1122</v>
      </c>
      <c r="D23" s="152" t="s">
        <v>1123</v>
      </c>
      <c r="E23" s="152">
        <v>400.58</v>
      </c>
      <c r="F23" s="153">
        <v>43165</v>
      </c>
      <c r="G23" s="154"/>
    </row>
    <row r="24" spans="1:7">
      <c r="A24" s="151">
        <v>5859544</v>
      </c>
      <c r="B24" s="151" t="s">
        <v>1159</v>
      </c>
      <c r="C24" s="151" t="s">
        <v>1131</v>
      </c>
      <c r="D24" s="152" t="s">
        <v>1123</v>
      </c>
      <c r="E24" s="152">
        <v>881.69</v>
      </c>
      <c r="F24" s="153">
        <v>43165</v>
      </c>
      <c r="G24" s="154"/>
    </row>
    <row r="25" spans="1:7">
      <c r="A25" s="151">
        <v>5859496</v>
      </c>
      <c r="B25" s="151" t="s">
        <v>1160</v>
      </c>
      <c r="C25" s="151" t="s">
        <v>1161</v>
      </c>
      <c r="D25" s="152" t="s">
        <v>1123</v>
      </c>
      <c r="E25" s="152">
        <v>433.57</v>
      </c>
      <c r="F25" s="153">
        <v>43165</v>
      </c>
      <c r="G25" s="154"/>
    </row>
    <row r="26" spans="1:7">
      <c r="A26" s="157">
        <v>6177336</v>
      </c>
      <c r="B26" s="157" t="s">
        <v>1162</v>
      </c>
      <c r="C26" s="151" t="s">
        <v>25</v>
      </c>
      <c r="D26" s="152"/>
      <c r="E26" s="152">
        <v>0</v>
      </c>
      <c r="F26" s="153">
        <v>43166</v>
      </c>
      <c r="G26" s="156" t="s">
        <v>53</v>
      </c>
    </row>
    <row r="27" spans="1:7">
      <c r="A27" s="151">
        <v>6257563</v>
      </c>
      <c r="B27" s="151" t="s">
        <v>1163</v>
      </c>
      <c r="C27" s="151" t="s">
        <v>1125</v>
      </c>
      <c r="D27" s="152" t="s">
        <v>1123</v>
      </c>
      <c r="E27" s="152">
        <v>626.70000000000005</v>
      </c>
      <c r="F27" s="153">
        <v>43167</v>
      </c>
      <c r="G27" s="154"/>
    </row>
    <row r="28" spans="1:7">
      <c r="A28" s="151">
        <v>5775426</v>
      </c>
      <c r="B28" s="151" t="s">
        <v>1164</v>
      </c>
      <c r="C28" s="151" t="s">
        <v>1125</v>
      </c>
      <c r="D28" s="152" t="s">
        <v>1123</v>
      </c>
      <c r="E28" s="152">
        <v>626.70000000000005</v>
      </c>
      <c r="F28" s="153">
        <v>43167</v>
      </c>
      <c r="G28" s="154"/>
    </row>
    <row r="29" spans="1:7">
      <c r="A29" s="157">
        <v>5314716</v>
      </c>
      <c r="B29" s="157" t="s">
        <v>1165</v>
      </c>
      <c r="C29" s="151" t="s">
        <v>1166</v>
      </c>
      <c r="D29" s="152"/>
      <c r="E29" s="152">
        <v>0</v>
      </c>
      <c r="F29" s="153">
        <v>43167</v>
      </c>
      <c r="G29" s="154"/>
    </row>
    <row r="30" spans="1:7">
      <c r="A30" s="151">
        <v>5919351</v>
      </c>
      <c r="B30" s="151" t="s">
        <v>1167</v>
      </c>
      <c r="C30" s="151" t="s">
        <v>1161</v>
      </c>
      <c r="D30" s="152" t="s">
        <v>1123</v>
      </c>
      <c r="E30" s="152">
        <v>433.57</v>
      </c>
      <c r="F30" s="153">
        <v>43168</v>
      </c>
      <c r="G30" s="154"/>
    </row>
    <row r="31" spans="1:7">
      <c r="A31" s="151">
        <v>6152049</v>
      </c>
      <c r="B31" s="151" t="s">
        <v>1168</v>
      </c>
      <c r="C31" s="151" t="s">
        <v>1169</v>
      </c>
      <c r="D31" s="152" t="s">
        <v>1134</v>
      </c>
      <c r="E31" s="152">
        <v>414.92</v>
      </c>
      <c r="F31" s="153">
        <v>43168</v>
      </c>
      <c r="G31" s="154"/>
    </row>
    <row r="32" spans="1:7">
      <c r="A32" s="157">
        <v>5756439</v>
      </c>
      <c r="B32" s="157" t="s">
        <v>1170</v>
      </c>
      <c r="C32" s="151" t="s">
        <v>1139</v>
      </c>
      <c r="D32" s="152" t="s">
        <v>1123</v>
      </c>
      <c r="E32" s="152">
        <v>0</v>
      </c>
      <c r="F32" s="153">
        <v>43171</v>
      </c>
      <c r="G32" s="154" t="s">
        <v>53</v>
      </c>
    </row>
    <row r="33" spans="1:9">
      <c r="A33" s="151">
        <v>6092510</v>
      </c>
      <c r="B33" s="151" t="s">
        <v>1171</v>
      </c>
      <c r="C33" s="151" t="s">
        <v>1172</v>
      </c>
      <c r="D33" s="152" t="s">
        <v>1123</v>
      </c>
      <c r="E33" s="152">
        <v>383.5</v>
      </c>
      <c r="F33" s="153">
        <v>43171</v>
      </c>
      <c r="G33" s="154"/>
    </row>
    <row r="34" spans="1:9">
      <c r="A34" s="151">
        <v>6359271</v>
      </c>
      <c r="B34" s="151" t="s">
        <v>1173</v>
      </c>
      <c r="C34" s="151" t="s">
        <v>1122</v>
      </c>
      <c r="D34" s="152" t="s">
        <v>1123</v>
      </c>
      <c r="E34" s="152">
        <v>194.94</v>
      </c>
      <c r="F34" s="153">
        <v>43172</v>
      </c>
      <c r="G34" s="154" t="s">
        <v>1174</v>
      </c>
    </row>
    <row r="35" spans="1:9">
      <c r="A35" s="151">
        <v>5889349</v>
      </c>
      <c r="B35" s="151" t="s">
        <v>1175</v>
      </c>
      <c r="C35" s="151" t="s">
        <v>1125</v>
      </c>
      <c r="D35" s="152" t="s">
        <v>1123</v>
      </c>
      <c r="E35" s="152">
        <v>626.70000000000005</v>
      </c>
      <c r="F35" s="153">
        <v>43172</v>
      </c>
      <c r="G35" s="154"/>
    </row>
    <row r="36" spans="1:9">
      <c r="A36" s="151">
        <v>6195427</v>
      </c>
      <c r="B36" s="151" t="s">
        <v>1176</v>
      </c>
      <c r="C36" s="151" t="s">
        <v>1125</v>
      </c>
      <c r="D36" s="152" t="s">
        <v>1123</v>
      </c>
      <c r="E36" s="152">
        <v>626.70000000000005</v>
      </c>
      <c r="F36" s="153">
        <v>43172</v>
      </c>
      <c r="G36" s="154"/>
    </row>
    <row r="37" spans="1:9" ht="15.75">
      <c r="A37" s="158">
        <v>5111134</v>
      </c>
      <c r="B37" s="158" t="s">
        <v>1177</v>
      </c>
      <c r="C37" s="151" t="s">
        <v>1161</v>
      </c>
      <c r="D37" s="152" t="s">
        <v>1123</v>
      </c>
      <c r="E37" s="159">
        <v>433.57</v>
      </c>
      <c r="F37" s="160">
        <v>43147</v>
      </c>
      <c r="G37" s="161"/>
    </row>
    <row r="38" spans="1:9" ht="15.75">
      <c r="A38" s="162">
        <v>5571132</v>
      </c>
      <c r="B38" s="162" t="s">
        <v>1178</v>
      </c>
      <c r="C38" s="151" t="s">
        <v>1169</v>
      </c>
      <c r="D38" s="152" t="s">
        <v>1123</v>
      </c>
      <c r="E38" s="23">
        <v>414.92</v>
      </c>
      <c r="F38" s="160">
        <v>43143</v>
      </c>
      <c r="G38" s="28"/>
    </row>
    <row r="39" spans="1:9">
      <c r="E39" s="13" t="s">
        <v>216</v>
      </c>
      <c r="F39" s="13">
        <f>SUM(E2:E38)</f>
        <v>15148.200000000003</v>
      </c>
      <c r="G39" s="13" t="s">
        <v>323</v>
      </c>
    </row>
    <row r="40" spans="1:9">
      <c r="E40" s="3" t="s">
        <v>1179</v>
      </c>
      <c r="F40" s="3">
        <f>F39*0.22</f>
        <v>3332.6040000000007</v>
      </c>
      <c r="G40" s="3">
        <f>F40/21.5</f>
        <v>155.00483720930237</v>
      </c>
    </row>
    <row r="41" spans="1:9">
      <c r="E41" s="3" t="s">
        <v>1180</v>
      </c>
      <c r="F41" s="3">
        <f>F39*0.18</f>
        <v>2726.6760000000004</v>
      </c>
      <c r="G41" s="3">
        <f>F41/18.75</f>
        <v>145.42272000000003</v>
      </c>
    </row>
    <row r="45" spans="1:9">
      <c r="A45" s="163" t="s">
        <v>180</v>
      </c>
      <c r="B45" s="163" t="s">
        <v>372</v>
      </c>
      <c r="C45" s="163" t="s">
        <v>1181</v>
      </c>
      <c r="D45" s="163" t="s">
        <v>494</v>
      </c>
      <c r="E45" s="163" t="s">
        <v>1182</v>
      </c>
      <c r="F45" s="163" t="s">
        <v>1183</v>
      </c>
      <c r="G45" s="163" t="s">
        <v>375</v>
      </c>
      <c r="H45" s="163" t="s">
        <v>55</v>
      </c>
      <c r="I45" s="163" t="s">
        <v>1184</v>
      </c>
    </row>
    <row r="46" spans="1:9" ht="15.75">
      <c r="A46" s="158">
        <v>4608079</v>
      </c>
      <c r="B46" s="158" t="s">
        <v>1185</v>
      </c>
      <c r="C46" s="159" t="s">
        <v>1186</v>
      </c>
      <c r="D46" s="159">
        <v>0</v>
      </c>
      <c r="E46" s="159" t="s">
        <v>1187</v>
      </c>
      <c r="F46" s="159" t="s">
        <v>1188</v>
      </c>
      <c r="G46" s="158" t="s">
        <v>1189</v>
      </c>
      <c r="H46" s="164" t="s">
        <v>1190</v>
      </c>
      <c r="I46" s="159" t="s">
        <v>1191</v>
      </c>
    </row>
    <row r="47" spans="1:9" ht="15.75">
      <c r="A47" s="158">
        <v>4393006</v>
      </c>
      <c r="B47" s="158" t="s">
        <v>1192</v>
      </c>
      <c r="C47" s="159" t="s">
        <v>1186</v>
      </c>
      <c r="D47" s="159">
        <v>0</v>
      </c>
      <c r="E47" s="159" t="s">
        <v>1187</v>
      </c>
      <c r="F47" s="159" t="s">
        <v>1188</v>
      </c>
      <c r="G47" s="159" t="s">
        <v>1193</v>
      </c>
      <c r="H47" s="164" t="s">
        <v>1194</v>
      </c>
      <c r="I47" s="159" t="s">
        <v>1191</v>
      </c>
    </row>
    <row r="48" spans="1:9" ht="15.75">
      <c r="A48" s="158">
        <v>4738208</v>
      </c>
      <c r="B48" s="158" t="s">
        <v>1195</v>
      </c>
      <c r="C48" s="159" t="s">
        <v>44</v>
      </c>
      <c r="D48" s="159">
        <v>0</v>
      </c>
      <c r="E48" s="159" t="s">
        <v>1187</v>
      </c>
      <c r="F48" s="159" t="s">
        <v>1188</v>
      </c>
      <c r="G48" s="159" t="s">
        <v>1196</v>
      </c>
      <c r="H48" s="164" t="s">
        <v>1197</v>
      </c>
      <c r="I48" s="159" t="s">
        <v>1191</v>
      </c>
    </row>
    <row r="49" spans="1:9" ht="15.75">
      <c r="A49" s="158">
        <v>4515719</v>
      </c>
      <c r="B49" s="158" t="s">
        <v>1198</v>
      </c>
      <c r="C49" s="159" t="s">
        <v>1199</v>
      </c>
      <c r="D49" s="159">
        <v>0</v>
      </c>
      <c r="E49" s="159" t="s">
        <v>1187</v>
      </c>
      <c r="F49" s="159" t="s">
        <v>1188</v>
      </c>
      <c r="G49" s="159" t="s">
        <v>1200</v>
      </c>
      <c r="H49" s="164" t="s">
        <v>1201</v>
      </c>
      <c r="I49" s="159" t="s">
        <v>1191</v>
      </c>
    </row>
    <row r="50" spans="1:9" ht="15.75">
      <c r="A50" s="158">
        <v>4612731</v>
      </c>
      <c r="B50" s="158" t="s">
        <v>1202</v>
      </c>
      <c r="C50" s="159" t="s">
        <v>1203</v>
      </c>
      <c r="D50" s="159">
        <v>0</v>
      </c>
      <c r="E50" s="159" t="s">
        <v>1187</v>
      </c>
      <c r="F50" s="159" t="s">
        <v>1188</v>
      </c>
      <c r="G50" s="159" t="s">
        <v>1200</v>
      </c>
      <c r="H50" s="164" t="s">
        <v>1204</v>
      </c>
      <c r="I50" s="159" t="s">
        <v>1191</v>
      </c>
    </row>
    <row r="51" spans="1:9" ht="15.75">
      <c r="A51" s="158"/>
      <c r="B51" s="158"/>
      <c r="C51" s="159"/>
      <c r="D51" s="159"/>
      <c r="E51" s="161"/>
      <c r="F51" s="159"/>
      <c r="G51" s="159"/>
      <c r="H51" s="164"/>
      <c r="I51" s="159"/>
    </row>
    <row r="52" spans="1:9" ht="15.75">
      <c r="A52" s="158">
        <v>4895230</v>
      </c>
      <c r="B52" s="158" t="s">
        <v>1205</v>
      </c>
      <c r="C52" s="161" t="s">
        <v>1206</v>
      </c>
      <c r="D52" s="161">
        <v>0</v>
      </c>
      <c r="E52" s="161" t="s">
        <v>1187</v>
      </c>
      <c r="F52" s="161" t="s">
        <v>1207</v>
      </c>
      <c r="G52" s="159" t="s">
        <v>1208</v>
      </c>
      <c r="H52" s="164" t="s">
        <v>1209</v>
      </c>
      <c r="I52" s="161"/>
    </row>
    <row r="53" spans="1:9" ht="15.75">
      <c r="A53" s="158">
        <v>4929824</v>
      </c>
      <c r="B53" s="158" t="s">
        <v>1210</v>
      </c>
      <c r="C53" s="159" t="s">
        <v>1211</v>
      </c>
      <c r="D53" s="159">
        <v>0</v>
      </c>
      <c r="E53" s="159" t="s">
        <v>1187</v>
      </c>
      <c r="F53" s="159" t="s">
        <v>1207</v>
      </c>
      <c r="G53" s="159" t="s">
        <v>1208</v>
      </c>
      <c r="H53" s="164" t="s">
        <v>1212</v>
      </c>
      <c r="I53" s="159"/>
    </row>
    <row r="54" spans="1:9" ht="15.75">
      <c r="A54" s="158">
        <v>4515719</v>
      </c>
      <c r="B54" s="158" t="s">
        <v>1198</v>
      </c>
      <c r="C54" s="159" t="s">
        <v>1206</v>
      </c>
      <c r="D54" s="161">
        <v>0</v>
      </c>
      <c r="E54" s="159" t="s">
        <v>1187</v>
      </c>
      <c r="F54" s="159" t="s">
        <v>1188</v>
      </c>
      <c r="G54" s="159" t="s">
        <v>1208</v>
      </c>
      <c r="H54" s="164" t="s">
        <v>1201</v>
      </c>
      <c r="I54" s="159"/>
    </row>
    <row r="55" spans="1:9" ht="15.75">
      <c r="A55" s="158">
        <v>4895230</v>
      </c>
      <c r="B55" s="158" t="s">
        <v>1205</v>
      </c>
      <c r="C55" s="159" t="s">
        <v>1203</v>
      </c>
      <c r="D55" s="159">
        <v>0</v>
      </c>
      <c r="E55" s="159" t="s">
        <v>1187</v>
      </c>
      <c r="F55" s="159" t="s">
        <v>1188</v>
      </c>
      <c r="G55" s="159" t="s">
        <v>1213</v>
      </c>
      <c r="H55" s="164" t="s">
        <v>1209</v>
      </c>
      <c r="I55" s="159" t="s">
        <v>1191</v>
      </c>
    </row>
    <row r="56" spans="1:9" ht="15.75">
      <c r="A56" s="158">
        <v>4726065</v>
      </c>
      <c r="B56" s="158" t="s">
        <v>1214</v>
      </c>
      <c r="C56" s="159" t="s">
        <v>170</v>
      </c>
      <c r="D56" s="159">
        <v>0</v>
      </c>
      <c r="E56" s="161" t="s">
        <v>1187</v>
      </c>
      <c r="F56" s="159" t="s">
        <v>1188</v>
      </c>
      <c r="G56" s="159" t="s">
        <v>1213</v>
      </c>
      <c r="H56" s="164" t="s">
        <v>1215</v>
      </c>
    </row>
    <row r="57" spans="1:9" ht="15.75">
      <c r="A57" s="158">
        <v>5277288</v>
      </c>
      <c r="B57" s="158" t="s">
        <v>1216</v>
      </c>
      <c r="C57" s="159" t="s">
        <v>170</v>
      </c>
      <c r="D57" s="159">
        <v>0</v>
      </c>
      <c r="E57" s="161" t="s">
        <v>1187</v>
      </c>
      <c r="F57" s="159" t="s">
        <v>1188</v>
      </c>
      <c r="G57" s="159" t="s">
        <v>1213</v>
      </c>
      <c r="H57" s="164" t="s">
        <v>1215</v>
      </c>
    </row>
    <row r="58" spans="1:9" ht="15.75">
      <c r="A58" s="159"/>
      <c r="B58" s="158"/>
      <c r="C58" s="159"/>
      <c r="D58" s="159"/>
      <c r="E58" s="159"/>
      <c r="F58" s="159"/>
      <c r="G58" s="159"/>
      <c r="H58" s="164"/>
    </row>
    <row r="59" spans="1:9" ht="15.75">
      <c r="A59" s="158">
        <v>4785911</v>
      </c>
      <c r="B59" s="158" t="s">
        <v>1217</v>
      </c>
      <c r="C59" s="159" t="s">
        <v>1211</v>
      </c>
      <c r="D59" s="159">
        <v>187.32</v>
      </c>
      <c r="E59" s="159" t="s">
        <v>1187</v>
      </c>
      <c r="F59" s="159" t="s">
        <v>1188</v>
      </c>
      <c r="G59" s="159" t="s">
        <v>1218</v>
      </c>
      <c r="H59" s="161"/>
    </row>
    <row r="60" spans="1:9" ht="15.75">
      <c r="A60" s="165">
        <v>5594238</v>
      </c>
      <c r="B60" s="165" t="s">
        <v>1219</v>
      </c>
      <c r="C60" s="166" t="s">
        <v>1186</v>
      </c>
      <c r="D60" s="166">
        <v>414.92</v>
      </c>
      <c r="E60" s="166" t="s">
        <v>1187</v>
      </c>
      <c r="F60" s="167" t="s">
        <v>1220</v>
      </c>
      <c r="G60" s="168">
        <v>43222</v>
      </c>
      <c r="H60" s="167"/>
    </row>
    <row r="61" spans="1:9" ht="15.75">
      <c r="A61" s="165">
        <v>5492951</v>
      </c>
      <c r="B61" s="165" t="s">
        <v>1221</v>
      </c>
      <c r="C61" s="166" t="s">
        <v>1222</v>
      </c>
      <c r="D61" s="166">
        <v>626.70000000000005</v>
      </c>
      <c r="E61" s="166" t="s">
        <v>1223</v>
      </c>
      <c r="F61" s="167" t="s">
        <v>1220</v>
      </c>
      <c r="G61" s="168">
        <v>43138</v>
      </c>
      <c r="H61" s="167"/>
    </row>
    <row r="62" spans="1:9" ht="15.75">
      <c r="A62" s="165">
        <v>5505121</v>
      </c>
      <c r="B62" s="165" t="s">
        <v>1224</v>
      </c>
      <c r="C62" s="167" t="s">
        <v>12</v>
      </c>
      <c r="D62" s="167">
        <v>225.02</v>
      </c>
      <c r="E62" s="167" t="s">
        <v>1187</v>
      </c>
      <c r="F62" s="166" t="s">
        <v>1188</v>
      </c>
      <c r="G62" s="168">
        <v>43283</v>
      </c>
      <c r="H62" s="167"/>
    </row>
    <row r="63" spans="1:9" ht="15.75">
      <c r="A63" s="165">
        <v>5475493</v>
      </c>
      <c r="B63" s="165" t="s">
        <v>1225</v>
      </c>
      <c r="C63" s="166" t="s">
        <v>12</v>
      </c>
      <c r="D63" s="167">
        <v>225.02</v>
      </c>
      <c r="E63" s="167" t="s">
        <v>1187</v>
      </c>
      <c r="F63" s="166" t="s">
        <v>1188</v>
      </c>
      <c r="G63" s="168">
        <v>43314</v>
      </c>
      <c r="H63" s="167"/>
    </row>
    <row r="64" spans="1:9" ht="15.75">
      <c r="A64" s="165">
        <v>2593360</v>
      </c>
      <c r="B64" s="165" t="s">
        <v>1226</v>
      </c>
      <c r="C64" s="167" t="s">
        <v>1227</v>
      </c>
      <c r="D64" s="167">
        <v>831.12</v>
      </c>
      <c r="E64" s="167" t="s">
        <v>1187</v>
      </c>
      <c r="F64" s="166" t="s">
        <v>1188</v>
      </c>
      <c r="G64" s="168">
        <v>43314</v>
      </c>
      <c r="H64" s="167"/>
    </row>
    <row r="65" spans="1:8" ht="15.75">
      <c r="A65" s="169">
        <v>5571132</v>
      </c>
      <c r="B65" s="169" t="s">
        <v>1178</v>
      </c>
      <c r="C65" s="170" t="s">
        <v>1211</v>
      </c>
      <c r="D65" s="170">
        <v>0</v>
      </c>
      <c r="E65" s="170" t="s">
        <v>1187</v>
      </c>
      <c r="F65" s="170" t="s">
        <v>1220</v>
      </c>
      <c r="G65" s="171">
        <v>43436</v>
      </c>
      <c r="H65" s="172" t="s">
        <v>1228</v>
      </c>
    </row>
    <row r="66" spans="1:8" ht="15.75">
      <c r="A66" s="165">
        <v>5573659</v>
      </c>
      <c r="B66" s="165" t="s">
        <v>1229</v>
      </c>
      <c r="C66" s="166" t="s">
        <v>1186</v>
      </c>
      <c r="D66" s="166">
        <v>414.92</v>
      </c>
      <c r="E66" s="166" t="s">
        <v>1187</v>
      </c>
      <c r="F66" s="166" t="s">
        <v>1220</v>
      </c>
      <c r="G66" s="173">
        <v>43436</v>
      </c>
      <c r="H66" s="167"/>
    </row>
    <row r="67" spans="1:8" ht="15.75">
      <c r="A67" s="174">
        <v>5823333</v>
      </c>
      <c r="B67" s="174" t="s">
        <v>1130</v>
      </c>
      <c r="C67" s="175" t="s">
        <v>1206</v>
      </c>
      <c r="D67" s="175">
        <v>0</v>
      </c>
      <c r="E67" s="167" t="s">
        <v>1223</v>
      </c>
      <c r="F67" s="166" t="s">
        <v>1230</v>
      </c>
      <c r="G67" s="175" t="s">
        <v>1231</v>
      </c>
      <c r="H67" s="175" t="s">
        <v>364</v>
      </c>
    </row>
    <row r="68" spans="1:8" ht="15.75">
      <c r="A68" s="165">
        <v>5776316</v>
      </c>
      <c r="B68" s="165" t="s">
        <v>1232</v>
      </c>
      <c r="C68" s="166" t="s">
        <v>1233</v>
      </c>
      <c r="D68" s="166">
        <v>626.70000000000005</v>
      </c>
      <c r="E68" s="166" t="s">
        <v>1223</v>
      </c>
      <c r="F68" s="166" t="s">
        <v>1188</v>
      </c>
      <c r="G68" s="166" t="s">
        <v>1234</v>
      </c>
      <c r="H68" s="166"/>
    </row>
    <row r="69" spans="1:8" ht="15.75">
      <c r="A69" s="174">
        <v>5777187</v>
      </c>
      <c r="B69" s="174" t="s">
        <v>1121</v>
      </c>
      <c r="C69" s="175" t="s">
        <v>1206</v>
      </c>
      <c r="D69" s="175">
        <v>0</v>
      </c>
      <c r="E69" s="175" t="s">
        <v>1187</v>
      </c>
      <c r="F69" s="175" t="s">
        <v>1230</v>
      </c>
      <c r="G69" s="175" t="s">
        <v>1234</v>
      </c>
      <c r="H69" s="175" t="s">
        <v>364</v>
      </c>
    </row>
    <row r="70" spans="1:8" ht="15.75">
      <c r="A70" s="165">
        <v>5802560</v>
      </c>
      <c r="B70" s="165" t="s">
        <v>1235</v>
      </c>
      <c r="C70" s="167" t="s">
        <v>1203</v>
      </c>
      <c r="D70" s="167">
        <v>626.70000000000005</v>
      </c>
      <c r="E70" s="167" t="s">
        <v>1187</v>
      </c>
      <c r="F70" s="166" t="s">
        <v>1188</v>
      </c>
      <c r="G70" s="166" t="s">
        <v>1234</v>
      </c>
      <c r="H70" s="167"/>
    </row>
    <row r="71" spans="1:8" ht="15.75">
      <c r="A71" s="174">
        <v>5599092</v>
      </c>
      <c r="B71" s="174" t="s">
        <v>1150</v>
      </c>
      <c r="C71" s="175" t="s">
        <v>1206</v>
      </c>
      <c r="D71" s="175">
        <v>0</v>
      </c>
      <c r="E71" s="175" t="s">
        <v>1187</v>
      </c>
      <c r="F71" s="175" t="s">
        <v>1188</v>
      </c>
      <c r="G71" s="175" t="s">
        <v>1236</v>
      </c>
      <c r="H71" s="175" t="s">
        <v>364</v>
      </c>
    </row>
    <row r="72" spans="1:8" ht="15.75">
      <c r="A72" s="165">
        <v>5111134</v>
      </c>
      <c r="B72" s="165" t="s">
        <v>1177</v>
      </c>
      <c r="C72" s="166" t="s">
        <v>365</v>
      </c>
      <c r="D72" s="166">
        <v>0</v>
      </c>
      <c r="E72" s="167" t="s">
        <v>1187</v>
      </c>
      <c r="F72" s="166" t="s">
        <v>1230</v>
      </c>
      <c r="G72" s="166" t="s">
        <v>1236</v>
      </c>
      <c r="H72" s="175" t="s">
        <v>53</v>
      </c>
    </row>
    <row r="73" spans="1:8" ht="15.75">
      <c r="A73" s="165">
        <v>5594363</v>
      </c>
      <c r="B73" s="165" t="s">
        <v>1237</v>
      </c>
      <c r="C73" s="166" t="s">
        <v>1238</v>
      </c>
      <c r="D73" s="166">
        <v>383.5</v>
      </c>
      <c r="E73" s="166" t="s">
        <v>1187</v>
      </c>
      <c r="F73" s="166" t="s">
        <v>1188</v>
      </c>
      <c r="G73" s="166" t="s">
        <v>1236</v>
      </c>
      <c r="H73" s="166"/>
    </row>
    <row r="74" spans="1:8" ht="16.5" thickBot="1">
      <c r="A74" s="165">
        <v>5832240</v>
      </c>
      <c r="B74" s="165" t="s">
        <v>1239</v>
      </c>
      <c r="C74" s="166" t="s">
        <v>1240</v>
      </c>
      <c r="D74" s="176">
        <v>626.70000000000005</v>
      </c>
      <c r="E74" s="167" t="s">
        <v>1187</v>
      </c>
      <c r="F74" s="166" t="s">
        <v>1188</v>
      </c>
      <c r="G74" s="166" t="s">
        <v>1236</v>
      </c>
      <c r="H74" s="167"/>
    </row>
    <row r="75" spans="1:8" ht="15.75" thickBot="1">
      <c r="E75" s="177">
        <f>SUM(D46:D74)</f>
        <v>5188.62</v>
      </c>
    </row>
    <row r="76" spans="1:8" ht="15.75" thickBot="1"/>
    <row r="77" spans="1:8" ht="15.75" thickBot="1">
      <c r="B77" s="178" t="s">
        <v>1241</v>
      </c>
      <c r="C77" s="178" t="s">
        <v>1242</v>
      </c>
      <c r="D77" s="179" t="s">
        <v>1241</v>
      </c>
      <c r="E77" s="17">
        <v>0.22</v>
      </c>
      <c r="F77" s="180">
        <v>0.18</v>
      </c>
      <c r="G77" s="170" t="s">
        <v>824</v>
      </c>
    </row>
    <row r="78" spans="1:8" ht="15.75" thickBot="1">
      <c r="B78" s="178" t="s">
        <v>1243</v>
      </c>
      <c r="C78" s="178">
        <f>E75-D60-D61-D66</f>
        <v>3732.08</v>
      </c>
      <c r="D78" s="179" t="s">
        <v>1244</v>
      </c>
      <c r="E78" s="13">
        <f>E75*0.22</f>
        <v>1141.4964</v>
      </c>
      <c r="F78" s="170"/>
      <c r="G78" s="179">
        <f>E78/18.75</f>
        <v>60.879807999999997</v>
      </c>
    </row>
    <row r="79" spans="1:8" ht="15.75" thickBot="1">
      <c r="B79" s="178" t="s">
        <v>1245</v>
      </c>
      <c r="C79" s="178">
        <v>5188.62</v>
      </c>
      <c r="D79" s="179" t="s">
        <v>1246</v>
      </c>
      <c r="E79" s="27"/>
      <c r="F79" s="13">
        <f>C78*0.18</f>
        <v>671.77440000000001</v>
      </c>
      <c r="G79" s="179">
        <f>F79/18.75</f>
        <v>35.827967999999998</v>
      </c>
    </row>
    <row r="80" spans="1:8" ht="15.75" thickBot="1">
      <c r="B80" s="178" t="s">
        <v>1247</v>
      </c>
      <c r="C80" s="178">
        <f>D60+D61+D66</f>
        <v>1456.5400000000002</v>
      </c>
      <c r="D80" s="13" t="s">
        <v>1248</v>
      </c>
      <c r="E80" s="13"/>
      <c r="F80" s="13">
        <f>C80*0.18</f>
        <v>262.17720000000003</v>
      </c>
      <c r="G80" s="13">
        <f>F80/18.75</f>
        <v>13.982784000000002</v>
      </c>
    </row>
    <row r="81" spans="1:9">
      <c r="D81" s="13" t="s">
        <v>1230</v>
      </c>
      <c r="E81" s="13">
        <v>0</v>
      </c>
      <c r="F81" s="13"/>
      <c r="G81" s="13"/>
    </row>
    <row r="83" spans="1:9" ht="31.5">
      <c r="A83" s="200" t="s">
        <v>1249</v>
      </c>
      <c r="B83" s="200"/>
      <c r="C83" s="200"/>
      <c r="D83" s="200"/>
      <c r="E83" s="200"/>
      <c r="F83" s="200"/>
      <c r="G83" s="200"/>
      <c r="H83" s="200"/>
      <c r="I83" s="200"/>
    </row>
    <row r="84" spans="1:9" ht="20.25">
      <c r="A84" s="181">
        <v>5047522</v>
      </c>
      <c r="B84" s="181" t="s">
        <v>1250</v>
      </c>
      <c r="C84" s="3"/>
      <c r="D84" s="3" t="s">
        <v>170</v>
      </c>
      <c r="E84" s="3">
        <v>0</v>
      </c>
      <c r="F84" s="3" t="s">
        <v>1187</v>
      </c>
      <c r="G84" s="3" t="s">
        <v>1230</v>
      </c>
      <c r="H84" s="59">
        <v>43106</v>
      </c>
      <c r="I84" s="11" t="s">
        <v>1215</v>
      </c>
    </row>
    <row r="85" spans="1:9" ht="20.25">
      <c r="A85" s="181">
        <v>4842570</v>
      </c>
      <c r="B85" s="181" t="s">
        <v>1251</v>
      </c>
      <c r="C85" s="3"/>
      <c r="D85" s="3" t="s">
        <v>44</v>
      </c>
      <c r="E85" s="3">
        <v>0</v>
      </c>
      <c r="F85" s="3" t="s">
        <v>1223</v>
      </c>
      <c r="G85" s="3" t="s">
        <v>1230</v>
      </c>
      <c r="H85" s="59">
        <v>43106</v>
      </c>
      <c r="I85" s="11" t="s">
        <v>1215</v>
      </c>
    </row>
    <row r="86" spans="1:9" ht="20.25">
      <c r="A86" s="181">
        <v>4952621</v>
      </c>
      <c r="B86" s="181" t="s">
        <v>1252</v>
      </c>
      <c r="C86" s="3"/>
      <c r="D86" s="3" t="s">
        <v>170</v>
      </c>
      <c r="E86" s="3">
        <v>0</v>
      </c>
      <c r="F86" s="3" t="s">
        <v>1187</v>
      </c>
      <c r="G86" s="3" t="s">
        <v>1188</v>
      </c>
      <c r="H86" s="59">
        <v>43462</v>
      </c>
      <c r="I86" s="11" t="s">
        <v>1215</v>
      </c>
    </row>
    <row r="87" spans="1:9" ht="20.25">
      <c r="A87" s="181">
        <v>4893111</v>
      </c>
      <c r="B87" s="181" t="s">
        <v>1253</v>
      </c>
      <c r="C87" s="3"/>
      <c r="D87" s="3" t="s">
        <v>44</v>
      </c>
      <c r="E87" s="3">
        <v>0</v>
      </c>
      <c r="F87" s="3" t="s">
        <v>1187</v>
      </c>
      <c r="G87" s="3" t="s">
        <v>1188</v>
      </c>
      <c r="H87" s="59">
        <v>43110</v>
      </c>
      <c r="I87" s="11" t="s">
        <v>1215</v>
      </c>
    </row>
  </sheetData>
  <mergeCells count="1">
    <mergeCell ref="A83:I83"/>
  </mergeCells>
  <conditionalFormatting sqref="A37">
    <cfRule type="duplicateValues" dxfId="6" priority="3"/>
    <cfRule type="containsText" dxfId="5" priority="4" operator="containsText" text="s/o">
      <formula>NOT(ISERROR(SEARCH("s/o",A37)))</formula>
    </cfRule>
  </conditionalFormatting>
  <conditionalFormatting sqref="A38">
    <cfRule type="duplicateValues" dxfId="4" priority="1"/>
    <cfRule type="containsText" dxfId="3" priority="2" operator="containsText" text="s/o">
      <formula>NOT(ISERROR(SEARCH("s/o",A38)))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workbookViewId="0"/>
  </sheetViews>
  <sheetFormatPr defaultRowHeight="15"/>
  <cols>
    <col min="2" max="2" width="22" customWidth="1"/>
    <col min="3" max="3" width="16.7109375" customWidth="1"/>
    <col min="5" max="5" width="14.28515625" customWidth="1"/>
    <col min="6" max="6" width="13.85546875" customWidth="1"/>
  </cols>
  <sheetData>
    <row r="1" spans="1:6">
      <c r="A1" s="7" t="s">
        <v>1254</v>
      </c>
      <c r="B1" s="7" t="s">
        <v>1255</v>
      </c>
      <c r="C1" s="7" t="s">
        <v>1256</v>
      </c>
      <c r="D1" s="7" t="s">
        <v>183</v>
      </c>
      <c r="E1" s="7" t="s">
        <v>1257</v>
      </c>
      <c r="F1" s="7" t="s">
        <v>57</v>
      </c>
    </row>
    <row r="2" spans="1:6">
      <c r="A2" s="3">
        <v>5778038</v>
      </c>
      <c r="B2" s="3" t="s">
        <v>1258</v>
      </c>
      <c r="C2" s="3" t="s">
        <v>1259</v>
      </c>
      <c r="D2" s="3">
        <v>498.69</v>
      </c>
      <c r="E2" s="3" t="s">
        <v>331</v>
      </c>
      <c r="F2" s="3"/>
    </row>
    <row r="3" spans="1:6">
      <c r="A3" s="3">
        <v>5924419</v>
      </c>
      <c r="B3" s="3" t="s">
        <v>1260</v>
      </c>
      <c r="C3" s="3" t="s">
        <v>1261</v>
      </c>
      <c r="D3" s="3">
        <v>433.57</v>
      </c>
      <c r="E3" s="3" t="s">
        <v>1262</v>
      </c>
      <c r="F3" s="3"/>
    </row>
    <row r="4" spans="1:6">
      <c r="A4" s="3">
        <v>5925140</v>
      </c>
      <c r="B4" s="3" t="s">
        <v>1263</v>
      </c>
      <c r="C4" s="3" t="s">
        <v>1264</v>
      </c>
      <c r="D4" s="3">
        <v>625.48</v>
      </c>
      <c r="E4" s="3" t="s">
        <v>333</v>
      </c>
      <c r="F4" s="3"/>
    </row>
    <row r="5" spans="1:6">
      <c r="A5" s="3">
        <v>6083235</v>
      </c>
      <c r="B5" s="3" t="s">
        <v>1258</v>
      </c>
      <c r="C5" s="3" t="s">
        <v>1265</v>
      </c>
      <c r="D5" s="3">
        <v>498.69</v>
      </c>
      <c r="E5" s="3" t="s">
        <v>341</v>
      </c>
      <c r="F5" s="3"/>
    </row>
    <row r="6" spans="1:6">
      <c r="A6" s="3">
        <v>5888760</v>
      </c>
      <c r="B6" s="3" t="s">
        <v>1266</v>
      </c>
      <c r="C6" s="3" t="s">
        <v>1267</v>
      </c>
      <c r="D6" s="3">
        <v>626.70000000000005</v>
      </c>
      <c r="E6" s="3" t="s">
        <v>341</v>
      </c>
      <c r="F6" s="3"/>
    </row>
    <row r="7" spans="1:6">
      <c r="A7" s="3">
        <v>5967958</v>
      </c>
      <c r="B7" s="3" t="s">
        <v>1268</v>
      </c>
      <c r="C7" s="3" t="s">
        <v>1269</v>
      </c>
      <c r="D7" s="3">
        <v>383.5</v>
      </c>
      <c r="E7" s="3" t="s">
        <v>345</v>
      </c>
      <c r="F7" s="3"/>
    </row>
    <row r="8" spans="1:6">
      <c r="A8" s="3">
        <v>5944139</v>
      </c>
      <c r="B8" s="3" t="s">
        <v>1266</v>
      </c>
      <c r="C8" s="3" t="s">
        <v>1270</v>
      </c>
      <c r="D8" s="3">
        <v>626.70000000000005</v>
      </c>
      <c r="E8" s="3" t="s">
        <v>1271</v>
      </c>
      <c r="F8" s="3"/>
    </row>
    <row r="9" spans="1:6">
      <c r="A9" s="3">
        <v>6094041</v>
      </c>
      <c r="B9" s="3" t="s">
        <v>1268</v>
      </c>
      <c r="C9" s="3" t="s">
        <v>1272</v>
      </c>
      <c r="D9" s="3">
        <v>383.5</v>
      </c>
      <c r="E9" s="2">
        <v>43134</v>
      </c>
      <c r="F9" s="3"/>
    </row>
    <row r="10" spans="1:6">
      <c r="A10" s="3">
        <v>6195350</v>
      </c>
      <c r="B10" s="3" t="s">
        <v>1266</v>
      </c>
      <c r="C10" s="3" t="s">
        <v>1273</v>
      </c>
      <c r="D10" s="3">
        <v>626.70000000000005</v>
      </c>
      <c r="E10" s="2">
        <v>43223</v>
      </c>
      <c r="F10" s="3"/>
    </row>
    <row r="11" spans="1:6">
      <c r="A11" s="3">
        <v>6026349</v>
      </c>
      <c r="B11" s="3" t="s">
        <v>1266</v>
      </c>
      <c r="C11" s="3" t="s">
        <v>1274</v>
      </c>
      <c r="D11" s="3">
        <v>626.70000000000005</v>
      </c>
      <c r="E11" s="2">
        <v>43223</v>
      </c>
      <c r="F11" s="3"/>
    </row>
    <row r="12" spans="1:6">
      <c r="A12" s="3">
        <v>6026198</v>
      </c>
      <c r="B12" s="3" t="s">
        <v>1275</v>
      </c>
      <c r="C12" s="3" t="s">
        <v>1276</v>
      </c>
      <c r="D12" s="3">
        <v>626.70000000000005</v>
      </c>
      <c r="E12" s="2">
        <v>43254</v>
      </c>
      <c r="F12" s="3"/>
    </row>
    <row r="13" spans="1:6">
      <c r="A13" s="3">
        <v>6164813</v>
      </c>
      <c r="B13" s="3" t="s">
        <v>1260</v>
      </c>
      <c r="C13" s="3" t="s">
        <v>1277</v>
      </c>
      <c r="D13" s="3">
        <v>433.57</v>
      </c>
      <c r="E13" s="2">
        <v>43254</v>
      </c>
      <c r="F13" s="3"/>
    </row>
    <row r="14" spans="1:6">
      <c r="A14" s="3">
        <v>6169738</v>
      </c>
      <c r="B14" s="3" t="s">
        <v>1266</v>
      </c>
      <c r="C14" s="3" t="s">
        <v>1278</v>
      </c>
      <c r="D14" s="3">
        <v>626.70000000000005</v>
      </c>
      <c r="E14" s="2">
        <v>43284</v>
      </c>
      <c r="F14" s="3"/>
    </row>
    <row r="15" spans="1:6">
      <c r="A15" s="3">
        <v>6284665</v>
      </c>
      <c r="B15" s="3" t="s">
        <v>1260</v>
      </c>
      <c r="C15" s="3" t="s">
        <v>1279</v>
      </c>
      <c r="D15" s="3">
        <v>433.57</v>
      </c>
      <c r="E15" s="2">
        <v>43284</v>
      </c>
      <c r="F15" s="3"/>
    </row>
    <row r="16" spans="1:6">
      <c r="A16" s="3">
        <v>6268711</v>
      </c>
      <c r="B16" s="3" t="s">
        <v>1266</v>
      </c>
      <c r="C16" s="3" t="s">
        <v>1280</v>
      </c>
      <c r="D16" s="3">
        <v>626.70000000000005</v>
      </c>
      <c r="E16" s="2">
        <v>43284</v>
      </c>
      <c r="F16" s="3"/>
    </row>
    <row r="17" spans="1:6">
      <c r="A17" s="3">
        <v>6199962</v>
      </c>
      <c r="B17" s="3" t="s">
        <v>1266</v>
      </c>
      <c r="C17" s="3" t="s">
        <v>1281</v>
      </c>
      <c r="D17" s="3">
        <v>626.70000000000005</v>
      </c>
      <c r="E17" s="2">
        <v>43315</v>
      </c>
      <c r="F17" s="3"/>
    </row>
    <row r="18" spans="1:6">
      <c r="A18" s="3">
        <v>6074609</v>
      </c>
      <c r="B18" s="3" t="s">
        <v>1282</v>
      </c>
      <c r="C18" s="3" t="s">
        <v>1283</v>
      </c>
      <c r="D18" s="3">
        <v>433.57</v>
      </c>
      <c r="E18" s="2">
        <v>43437</v>
      </c>
      <c r="F18" s="3" t="s">
        <v>1284</v>
      </c>
    </row>
    <row r="19" spans="1:6">
      <c r="A19" s="3">
        <v>5418848</v>
      </c>
      <c r="B19" s="3" t="s">
        <v>1285</v>
      </c>
      <c r="C19" s="3" t="s">
        <v>1286</v>
      </c>
      <c r="D19" s="3">
        <v>881.69</v>
      </c>
      <c r="E19" s="3" t="s">
        <v>358</v>
      </c>
      <c r="F19" s="3"/>
    </row>
    <row r="20" spans="1:6">
      <c r="A20" s="3">
        <v>6227969</v>
      </c>
      <c r="B20" s="3" t="s">
        <v>1260</v>
      </c>
      <c r="C20" s="3" t="s">
        <v>1287</v>
      </c>
      <c r="D20" s="3">
        <v>433.57</v>
      </c>
      <c r="E20" s="3" t="s">
        <v>361</v>
      </c>
      <c r="F20" s="3"/>
    </row>
    <row r="21" spans="1:6">
      <c r="A21" s="3">
        <v>6319353</v>
      </c>
      <c r="B21" s="3" t="s">
        <v>1266</v>
      </c>
      <c r="C21" s="3" t="s">
        <v>1288</v>
      </c>
      <c r="D21" s="3">
        <v>626.70000000000005</v>
      </c>
      <c r="E21" s="3" t="s">
        <v>361</v>
      </c>
      <c r="F21" s="3"/>
    </row>
    <row r="22" spans="1:6">
      <c r="A22" s="3">
        <v>5912240</v>
      </c>
      <c r="B22" s="3"/>
      <c r="C22" s="3" t="s">
        <v>1289</v>
      </c>
      <c r="D22" s="3">
        <v>168</v>
      </c>
      <c r="E22" s="3" t="s">
        <v>363</v>
      </c>
      <c r="F22" s="3"/>
    </row>
    <row r="23" spans="1:6">
      <c r="A23" s="3">
        <v>6346312</v>
      </c>
      <c r="B23" s="3" t="s">
        <v>1260</v>
      </c>
      <c r="C23" s="3" t="s">
        <v>1290</v>
      </c>
      <c r="D23" s="3">
        <v>433.57</v>
      </c>
      <c r="E23" s="3" t="s">
        <v>363</v>
      </c>
      <c r="F23" s="3"/>
    </row>
    <row r="24" spans="1:6">
      <c r="A24" s="3">
        <v>6387712</v>
      </c>
      <c r="B24" s="3" t="s">
        <v>1291</v>
      </c>
      <c r="C24" s="3" t="s">
        <v>1292</v>
      </c>
      <c r="D24" s="3">
        <v>0</v>
      </c>
      <c r="E24" s="3" t="s">
        <v>363</v>
      </c>
      <c r="F24" s="3" t="s">
        <v>1293</v>
      </c>
    </row>
    <row r="25" spans="1:6">
      <c r="A25" s="3">
        <v>6342143</v>
      </c>
      <c r="B25" s="3" t="s">
        <v>1294</v>
      </c>
      <c r="C25" s="3" t="s">
        <v>1295</v>
      </c>
      <c r="D25" s="3">
        <v>194.94</v>
      </c>
      <c r="E25" s="3" t="s">
        <v>368</v>
      </c>
      <c r="F25" s="3"/>
    </row>
    <row r="26" spans="1:6">
      <c r="A26" s="3">
        <v>6510646</v>
      </c>
      <c r="B26" s="3" t="s">
        <v>1294</v>
      </c>
      <c r="C26" s="3" t="s">
        <v>1296</v>
      </c>
      <c r="D26" s="3">
        <v>0</v>
      </c>
      <c r="E26" s="3" t="s">
        <v>368</v>
      </c>
      <c r="F26" s="3" t="s">
        <v>1297</v>
      </c>
    </row>
    <row r="27" spans="1:6">
      <c r="D27" s="7" t="s">
        <v>216</v>
      </c>
      <c r="E27" s="7">
        <f>SUM(D2:D26)</f>
        <v>11876.21</v>
      </c>
      <c r="F27" s="13" t="s">
        <v>323</v>
      </c>
    </row>
    <row r="28" spans="1:6">
      <c r="D28" s="7" t="s">
        <v>1298</v>
      </c>
      <c r="E28" s="7">
        <f>E27*0.22</f>
        <v>2612.7662</v>
      </c>
      <c r="F28" s="13">
        <f>E28/20</f>
        <v>130.63830999999999</v>
      </c>
    </row>
    <row r="29" spans="1:6">
      <c r="D29" s="7" t="s">
        <v>1299</v>
      </c>
      <c r="E29" s="7">
        <f>E27*0.18</f>
        <v>2137.7177999999999</v>
      </c>
      <c r="F29" s="13">
        <f>E29/18.75</f>
        <v>114.01161599999999</v>
      </c>
    </row>
    <row r="30" spans="1:6">
      <c r="D30" s="182"/>
      <c r="E30" s="182"/>
    </row>
    <row r="31" spans="1:6">
      <c r="D31" s="183"/>
      <c r="E31" s="183"/>
    </row>
    <row r="32" spans="1:6" ht="46.5">
      <c r="A32" s="201" t="s">
        <v>1300</v>
      </c>
      <c r="B32" s="202"/>
      <c r="C32" s="202"/>
      <c r="D32" s="202"/>
      <c r="E32" s="202"/>
      <c r="F32" s="203"/>
    </row>
    <row r="33" spans="1:6">
      <c r="A33" s="184" t="s">
        <v>1254</v>
      </c>
      <c r="B33" s="184" t="s">
        <v>1301</v>
      </c>
      <c r="C33" s="184" t="s">
        <v>1302</v>
      </c>
      <c r="D33" s="184" t="s">
        <v>183</v>
      </c>
      <c r="E33" s="184" t="s">
        <v>375</v>
      </c>
      <c r="F33" s="184" t="s">
        <v>57</v>
      </c>
    </row>
    <row r="34" spans="1:6">
      <c r="A34" s="185">
        <v>1239804</v>
      </c>
      <c r="B34" s="185" t="s">
        <v>532</v>
      </c>
      <c r="C34" s="185"/>
      <c r="D34" s="185">
        <v>668.08</v>
      </c>
      <c r="E34" s="185" t="s">
        <v>1303</v>
      </c>
      <c r="F34" s="185" t="s">
        <v>1304</v>
      </c>
    </row>
    <row r="35" spans="1:6">
      <c r="A35" s="185">
        <v>1448786</v>
      </c>
      <c r="B35" s="185" t="s">
        <v>532</v>
      </c>
      <c r="C35" s="185"/>
      <c r="D35" s="185">
        <v>477</v>
      </c>
      <c r="E35" s="185" t="s">
        <v>1305</v>
      </c>
      <c r="F35" s="185" t="s">
        <v>1304</v>
      </c>
    </row>
    <row r="36" spans="1:6">
      <c r="A36" s="185">
        <v>843599</v>
      </c>
      <c r="B36" s="185" t="s">
        <v>532</v>
      </c>
      <c r="C36" s="185"/>
      <c r="D36" s="185">
        <v>477</v>
      </c>
      <c r="E36" s="185" t="s">
        <v>1306</v>
      </c>
      <c r="F36" s="185" t="s">
        <v>1307</v>
      </c>
    </row>
    <row r="37" spans="1:6">
      <c r="A37" s="185">
        <v>1944201</v>
      </c>
      <c r="B37" s="185" t="s">
        <v>134</v>
      </c>
      <c r="C37" s="185"/>
      <c r="D37" s="185">
        <v>0</v>
      </c>
      <c r="E37" s="185" t="s">
        <v>1308</v>
      </c>
      <c r="F37" s="185" t="s">
        <v>1309</v>
      </c>
    </row>
    <row r="38" spans="1:6">
      <c r="A38" s="185">
        <v>1697764</v>
      </c>
      <c r="B38" s="185" t="s">
        <v>134</v>
      </c>
      <c r="C38" s="185"/>
      <c r="D38" s="185">
        <v>0</v>
      </c>
      <c r="E38" s="186">
        <v>42987</v>
      </c>
      <c r="F38" s="185" t="s">
        <v>1309</v>
      </c>
    </row>
    <row r="39" spans="1:6">
      <c r="A39" s="185">
        <v>2413010</v>
      </c>
      <c r="B39" s="185" t="s">
        <v>1310</v>
      </c>
      <c r="C39" s="187"/>
      <c r="D39" s="185">
        <v>0</v>
      </c>
      <c r="E39" s="185" t="s">
        <v>1311</v>
      </c>
      <c r="F39" s="185" t="s">
        <v>1312</v>
      </c>
    </row>
    <row r="40" spans="1:6">
      <c r="A40" s="185">
        <v>1648330</v>
      </c>
      <c r="B40" s="185" t="s">
        <v>134</v>
      </c>
      <c r="C40" s="187"/>
      <c r="D40" s="185">
        <v>0</v>
      </c>
      <c r="E40" s="185" t="s">
        <v>1313</v>
      </c>
      <c r="F40" s="185" t="s">
        <v>1314</v>
      </c>
    </row>
    <row r="41" spans="1:6">
      <c r="A41" s="185">
        <v>1267303</v>
      </c>
      <c r="B41" s="185" t="s">
        <v>1315</v>
      </c>
      <c r="C41" s="187"/>
      <c r="D41" s="185">
        <v>71.58</v>
      </c>
      <c r="E41" s="185" t="s">
        <v>1316</v>
      </c>
      <c r="F41" s="185" t="s">
        <v>1307</v>
      </c>
    </row>
    <row r="42" spans="1:6">
      <c r="A42" s="185">
        <v>919816</v>
      </c>
      <c r="B42" s="185" t="s">
        <v>1317</v>
      </c>
      <c r="C42" s="187"/>
      <c r="D42" s="185">
        <v>0</v>
      </c>
      <c r="E42" s="185" t="s">
        <v>1318</v>
      </c>
      <c r="F42" s="185" t="s">
        <v>1319</v>
      </c>
    </row>
    <row r="43" spans="1:6">
      <c r="A43" s="185">
        <v>3056157</v>
      </c>
      <c r="B43" s="185" t="s">
        <v>134</v>
      </c>
      <c r="C43" s="187"/>
      <c r="D43" s="185">
        <v>0</v>
      </c>
      <c r="E43" s="186" t="s">
        <v>1320</v>
      </c>
      <c r="F43" s="185" t="s">
        <v>1321</v>
      </c>
    </row>
    <row r="44" spans="1:6">
      <c r="A44" s="185">
        <v>3479586</v>
      </c>
      <c r="B44" s="185" t="s">
        <v>1322</v>
      </c>
      <c r="C44" s="187"/>
      <c r="D44" s="185">
        <v>477</v>
      </c>
      <c r="E44" s="186" t="s">
        <v>1108</v>
      </c>
      <c r="F44" s="185"/>
    </row>
    <row r="45" spans="1:6">
      <c r="A45" s="185">
        <v>3309795</v>
      </c>
      <c r="B45" s="185" t="s">
        <v>1323</v>
      </c>
      <c r="C45" s="187"/>
      <c r="D45" s="185">
        <v>0</v>
      </c>
      <c r="E45" s="186" t="s">
        <v>1324</v>
      </c>
      <c r="F45" s="185" t="s">
        <v>1325</v>
      </c>
    </row>
    <row r="46" spans="1:6">
      <c r="A46" s="185">
        <v>5795669</v>
      </c>
      <c r="B46" s="185" t="s">
        <v>134</v>
      </c>
      <c r="C46" s="185"/>
      <c r="D46" s="185">
        <v>0</v>
      </c>
      <c r="E46" s="185" t="s">
        <v>1326</v>
      </c>
      <c r="F46" s="185" t="s">
        <v>53</v>
      </c>
    </row>
    <row r="47" spans="1:6">
      <c r="A47" s="185">
        <v>5418848</v>
      </c>
      <c r="B47" s="185" t="s">
        <v>134</v>
      </c>
      <c r="C47" s="185"/>
      <c r="D47" s="185">
        <v>0</v>
      </c>
      <c r="E47" s="185" t="s">
        <v>1327</v>
      </c>
      <c r="F47" s="185" t="s">
        <v>364</v>
      </c>
    </row>
    <row r="48" spans="1:6">
      <c r="A48" s="185">
        <v>5417462</v>
      </c>
      <c r="B48" s="185" t="s">
        <v>1328</v>
      </c>
      <c r="C48" s="185" t="s">
        <v>1329</v>
      </c>
      <c r="D48" s="185">
        <v>433.57</v>
      </c>
      <c r="E48" s="186">
        <v>43155</v>
      </c>
      <c r="F48" s="185" t="s">
        <v>1330</v>
      </c>
    </row>
    <row r="49" spans="1:6">
      <c r="A49" s="185">
        <v>5774233</v>
      </c>
      <c r="B49" s="185" t="s">
        <v>1331</v>
      </c>
      <c r="C49" s="185" t="s">
        <v>1332</v>
      </c>
      <c r="D49" s="185">
        <v>881.69</v>
      </c>
      <c r="E49" s="186">
        <v>43171</v>
      </c>
      <c r="F49" s="185" t="s">
        <v>1333</v>
      </c>
    </row>
    <row r="50" spans="1:6">
      <c r="C50" s="34" t="s">
        <v>216</v>
      </c>
      <c r="D50" s="34">
        <f>SUM(D34:D49)</f>
        <v>3485.92</v>
      </c>
    </row>
    <row r="51" spans="1:6">
      <c r="C51" s="34"/>
      <c r="D51" s="34"/>
    </row>
    <row r="52" spans="1:6">
      <c r="A52" s="13" t="s">
        <v>1254</v>
      </c>
      <c r="B52" s="13" t="s">
        <v>1334</v>
      </c>
      <c r="C52" s="13" t="s">
        <v>1256</v>
      </c>
      <c r="D52" s="13" t="s">
        <v>183</v>
      </c>
      <c r="E52" s="13" t="s">
        <v>375</v>
      </c>
      <c r="F52" s="13" t="s">
        <v>57</v>
      </c>
    </row>
    <row r="53" spans="1:6">
      <c r="A53" s="3">
        <v>5248368</v>
      </c>
      <c r="B53" s="3" t="s">
        <v>1335</v>
      </c>
      <c r="C53" s="3" t="s">
        <v>1336</v>
      </c>
      <c r="D53" s="3">
        <v>433.57</v>
      </c>
      <c r="E53" s="3" t="s">
        <v>1337</v>
      </c>
      <c r="F53" s="3"/>
    </row>
    <row r="54" spans="1:6">
      <c r="A54" s="3">
        <v>5267138</v>
      </c>
      <c r="B54" s="3" t="s">
        <v>659</v>
      </c>
      <c r="C54" s="3" t="s">
        <v>1338</v>
      </c>
      <c r="D54" s="3">
        <v>90</v>
      </c>
      <c r="E54" s="3" t="s">
        <v>1337</v>
      </c>
      <c r="F54" s="3"/>
    </row>
    <row r="55" spans="1:6">
      <c r="A55" s="3">
        <v>5250529</v>
      </c>
      <c r="B55" s="3" t="s">
        <v>1335</v>
      </c>
      <c r="C55" s="3" t="s">
        <v>1339</v>
      </c>
      <c r="D55" s="3">
        <v>433.57</v>
      </c>
      <c r="E55" s="3" t="s">
        <v>1340</v>
      </c>
      <c r="F55" s="3"/>
    </row>
    <row r="56" spans="1:6">
      <c r="A56" s="3">
        <v>5190304</v>
      </c>
      <c r="B56" s="3" t="s">
        <v>659</v>
      </c>
      <c r="C56" s="3" t="s">
        <v>1341</v>
      </c>
      <c r="D56" s="3">
        <v>205.64</v>
      </c>
      <c r="E56" s="3" t="s">
        <v>434</v>
      </c>
      <c r="F56" s="3"/>
    </row>
    <row r="57" spans="1:6">
      <c r="A57" s="3">
        <v>4758842</v>
      </c>
      <c r="B57" s="3" t="s">
        <v>1342</v>
      </c>
      <c r="C57" s="3" t="s">
        <v>1343</v>
      </c>
      <c r="D57" s="3">
        <v>626.70000000000005</v>
      </c>
      <c r="E57" s="3" t="s">
        <v>434</v>
      </c>
      <c r="F57" s="3"/>
    </row>
    <row r="58" spans="1:6">
      <c r="A58" s="3">
        <v>5314733</v>
      </c>
      <c r="B58" s="3" t="s">
        <v>1342</v>
      </c>
      <c r="C58" s="3" t="s">
        <v>1344</v>
      </c>
      <c r="D58" s="3">
        <v>626.70000000000005</v>
      </c>
      <c r="E58" s="3" t="s">
        <v>434</v>
      </c>
      <c r="F58" s="3"/>
    </row>
    <row r="59" spans="1:6">
      <c r="A59" s="3">
        <v>5257545</v>
      </c>
      <c r="B59" s="3" t="s">
        <v>1266</v>
      </c>
      <c r="C59" s="3" t="s">
        <v>1345</v>
      </c>
      <c r="D59" s="3">
        <v>626.70000000000005</v>
      </c>
      <c r="E59" s="3" t="s">
        <v>435</v>
      </c>
      <c r="F59" s="3"/>
    </row>
    <row r="60" spans="1:6">
      <c r="A60" s="3">
        <v>5260025</v>
      </c>
      <c r="B60" s="3" t="s">
        <v>1342</v>
      </c>
      <c r="C60" s="3" t="s">
        <v>1346</v>
      </c>
      <c r="D60" s="3">
        <v>626.70000000000005</v>
      </c>
      <c r="E60" s="3" t="s">
        <v>435</v>
      </c>
      <c r="F60" s="3"/>
    </row>
    <row r="61" spans="1:6">
      <c r="A61" s="3">
        <v>5407102</v>
      </c>
      <c r="B61" s="3" t="s">
        <v>659</v>
      </c>
      <c r="C61" s="3" t="s">
        <v>1347</v>
      </c>
      <c r="D61" s="3">
        <v>90</v>
      </c>
      <c r="E61" s="3" t="s">
        <v>435</v>
      </c>
      <c r="F61" s="3"/>
    </row>
    <row r="62" spans="1:6">
      <c r="A62" s="3">
        <v>4880356</v>
      </c>
      <c r="B62" s="3" t="s">
        <v>659</v>
      </c>
      <c r="C62" s="3" t="s">
        <v>1348</v>
      </c>
      <c r="D62" s="3">
        <v>205.64</v>
      </c>
      <c r="E62" s="3" t="s">
        <v>1349</v>
      </c>
      <c r="F62" s="3"/>
    </row>
    <row r="63" spans="1:6">
      <c r="A63" s="3">
        <v>4626320</v>
      </c>
      <c r="B63" s="3" t="s">
        <v>659</v>
      </c>
      <c r="C63" s="3" t="s">
        <v>1350</v>
      </c>
      <c r="D63" s="3">
        <v>0</v>
      </c>
      <c r="E63" s="3" t="s">
        <v>1351</v>
      </c>
      <c r="F63" s="11" t="s">
        <v>53</v>
      </c>
    </row>
    <row r="64" spans="1:6">
      <c r="A64" s="3">
        <v>5319468</v>
      </c>
      <c r="B64" s="3" t="s">
        <v>1335</v>
      </c>
      <c r="C64" s="3" t="s">
        <v>1352</v>
      </c>
      <c r="D64" s="3">
        <v>433.57</v>
      </c>
      <c r="E64" s="3" t="s">
        <v>439</v>
      </c>
      <c r="F64" s="3"/>
    </row>
    <row r="65" spans="1:6">
      <c r="A65" s="3">
        <v>4632594</v>
      </c>
      <c r="B65" s="3" t="s">
        <v>1353</v>
      </c>
      <c r="C65" s="3" t="s">
        <v>1354</v>
      </c>
      <c r="D65" s="3">
        <v>498.69</v>
      </c>
      <c r="E65" s="3" t="s">
        <v>441</v>
      </c>
      <c r="F65" s="3"/>
    </row>
    <row r="66" spans="1:6">
      <c r="A66" s="3">
        <v>5392881</v>
      </c>
      <c r="B66" s="3" t="s">
        <v>1342</v>
      </c>
      <c r="C66" s="3" t="s">
        <v>1355</v>
      </c>
      <c r="D66" s="3">
        <v>626.70000000000005</v>
      </c>
      <c r="E66" s="3" t="s">
        <v>441</v>
      </c>
      <c r="F66" s="3"/>
    </row>
    <row r="67" spans="1:6">
      <c r="A67" s="3">
        <v>5137780</v>
      </c>
      <c r="B67" s="3" t="s">
        <v>1353</v>
      </c>
      <c r="C67" s="3" t="s">
        <v>1356</v>
      </c>
      <c r="D67" s="3">
        <v>498.69</v>
      </c>
      <c r="E67" s="2">
        <v>43102</v>
      </c>
      <c r="F67" s="3"/>
    </row>
    <row r="68" spans="1:6">
      <c r="A68" s="3">
        <v>5416500</v>
      </c>
      <c r="B68" s="3" t="s">
        <v>1353</v>
      </c>
      <c r="C68" s="3" t="s">
        <v>1357</v>
      </c>
      <c r="D68" s="3">
        <v>498.69</v>
      </c>
      <c r="E68" s="2">
        <v>43133</v>
      </c>
      <c r="F68" s="3"/>
    </row>
    <row r="69" spans="1:6">
      <c r="A69" s="3">
        <v>5389429</v>
      </c>
      <c r="B69" s="3" t="s">
        <v>1263</v>
      </c>
      <c r="C69" s="3" t="s">
        <v>1358</v>
      </c>
      <c r="D69" s="3">
        <v>625.48</v>
      </c>
      <c r="E69" s="2">
        <v>43222</v>
      </c>
      <c r="F69" s="3"/>
    </row>
    <row r="70" spans="1:6">
      <c r="A70" s="3">
        <v>5238021</v>
      </c>
      <c r="B70" s="3" t="s">
        <v>1266</v>
      </c>
      <c r="C70" s="3" t="s">
        <v>1359</v>
      </c>
      <c r="D70" s="3">
        <v>626.70000000000005</v>
      </c>
      <c r="E70" s="2">
        <v>43314</v>
      </c>
      <c r="F70" s="3"/>
    </row>
    <row r="71" spans="1:6">
      <c r="A71" s="3">
        <v>5387969</v>
      </c>
      <c r="B71" s="3" t="s">
        <v>1342</v>
      </c>
      <c r="C71" s="3" t="s">
        <v>1360</v>
      </c>
      <c r="D71" s="3">
        <v>626.70000000000005</v>
      </c>
      <c r="E71" s="2">
        <v>43314</v>
      </c>
      <c r="F71" s="3"/>
    </row>
    <row r="72" spans="1:6">
      <c r="A72" s="3">
        <v>5526792</v>
      </c>
      <c r="B72" s="3" t="s">
        <v>1361</v>
      </c>
      <c r="C72" s="3" t="s">
        <v>1362</v>
      </c>
      <c r="D72" s="3">
        <v>881.69</v>
      </c>
      <c r="E72" s="2">
        <v>43314</v>
      </c>
      <c r="F72" s="3"/>
    </row>
    <row r="73" spans="1:6">
      <c r="A73" s="3">
        <v>5580112</v>
      </c>
      <c r="B73" s="3" t="s">
        <v>1342</v>
      </c>
      <c r="C73" s="3" t="s">
        <v>1363</v>
      </c>
      <c r="D73" s="3">
        <v>626.70000000000005</v>
      </c>
      <c r="E73" s="2">
        <v>43345</v>
      </c>
      <c r="F73" s="3"/>
    </row>
    <row r="74" spans="1:6">
      <c r="A74" s="3">
        <v>5542449</v>
      </c>
      <c r="B74" s="3" t="s">
        <v>1342</v>
      </c>
      <c r="C74" s="3" t="s">
        <v>1364</v>
      </c>
      <c r="D74" s="3">
        <v>626.70000000000005</v>
      </c>
      <c r="E74" s="2">
        <v>43345</v>
      </c>
      <c r="F74" s="3"/>
    </row>
    <row r="75" spans="1:6">
      <c r="A75" s="3">
        <v>5722020</v>
      </c>
      <c r="B75" s="3" t="s">
        <v>1335</v>
      </c>
      <c r="C75" s="3" t="s">
        <v>1365</v>
      </c>
      <c r="D75" s="3">
        <v>433.57</v>
      </c>
      <c r="E75" s="2">
        <v>43375</v>
      </c>
      <c r="F75" s="3"/>
    </row>
    <row r="76" spans="1:6">
      <c r="A76" s="3">
        <v>5766859</v>
      </c>
      <c r="B76" s="3" t="s">
        <v>659</v>
      </c>
      <c r="C76" s="3" t="s">
        <v>1366</v>
      </c>
      <c r="D76" s="3">
        <v>22.61</v>
      </c>
      <c r="E76" s="2">
        <v>43436</v>
      </c>
      <c r="F76" s="3"/>
    </row>
    <row r="77" spans="1:6">
      <c r="A77" s="3">
        <v>5610648</v>
      </c>
      <c r="B77" s="3" t="s">
        <v>1342</v>
      </c>
      <c r="C77" s="3" t="s">
        <v>1367</v>
      </c>
      <c r="D77" s="11">
        <v>498.69</v>
      </c>
      <c r="E77" s="2">
        <v>43436</v>
      </c>
      <c r="F77" s="3"/>
    </row>
    <row r="78" spans="1:6">
      <c r="A78" s="3">
        <v>5436957</v>
      </c>
      <c r="B78" s="3" t="s">
        <v>1342</v>
      </c>
      <c r="C78" s="3" t="s">
        <v>1368</v>
      </c>
      <c r="D78" s="11">
        <v>498.69</v>
      </c>
      <c r="E78" s="2">
        <v>43436</v>
      </c>
      <c r="F78" s="3"/>
    </row>
    <row r="79" spans="1:6">
      <c r="A79" s="3">
        <v>5695764</v>
      </c>
      <c r="B79" s="3" t="s">
        <v>1335</v>
      </c>
      <c r="C79" s="3" t="s">
        <v>1369</v>
      </c>
      <c r="D79" s="3">
        <v>0</v>
      </c>
      <c r="E79" s="2" t="s">
        <v>1370</v>
      </c>
      <c r="F79" s="11" t="s">
        <v>53</v>
      </c>
    </row>
    <row r="80" spans="1:6">
      <c r="A80" s="3">
        <v>5760313</v>
      </c>
      <c r="B80" s="3" t="s">
        <v>1371</v>
      </c>
      <c r="C80" s="3" t="s">
        <v>1372</v>
      </c>
      <c r="D80" s="3">
        <v>383.5</v>
      </c>
      <c r="E80" s="3" t="s">
        <v>1373</v>
      </c>
      <c r="F80" s="3"/>
    </row>
    <row r="81" spans="1:6">
      <c r="A81" s="3">
        <v>5610775</v>
      </c>
      <c r="B81" s="3" t="s">
        <v>1353</v>
      </c>
      <c r="C81" s="3" t="s">
        <v>1374</v>
      </c>
      <c r="D81" s="3">
        <v>498.69</v>
      </c>
      <c r="E81" s="3" t="s">
        <v>1375</v>
      </c>
      <c r="F81" s="3"/>
    </row>
    <row r="82" spans="1:6">
      <c r="A82" s="3">
        <v>5762934</v>
      </c>
      <c r="B82" s="3" t="s">
        <v>1342</v>
      </c>
      <c r="C82" s="3" t="s">
        <v>1376</v>
      </c>
      <c r="D82" s="3">
        <v>626.70000000000005</v>
      </c>
      <c r="E82" s="3" t="s">
        <v>1375</v>
      </c>
      <c r="F82" s="3"/>
    </row>
    <row r="83" spans="1:6">
      <c r="A83" s="1">
        <v>5792669</v>
      </c>
      <c r="B83" s="1" t="s">
        <v>1377</v>
      </c>
      <c r="C83" s="1" t="s">
        <v>1378</v>
      </c>
      <c r="D83" s="1">
        <v>389.88</v>
      </c>
      <c r="E83" s="1" t="s">
        <v>1326</v>
      </c>
      <c r="F83" s="1"/>
    </row>
    <row r="84" spans="1:6">
      <c r="D84" s="188">
        <f>SUM(D53:D83)</f>
        <v>13887.860000000002</v>
      </c>
    </row>
    <row r="87" spans="1:6">
      <c r="B87" t="s">
        <v>1379</v>
      </c>
      <c r="C87">
        <f>D84*0.22</f>
        <v>3055.3292000000006</v>
      </c>
      <c r="D87" s="27">
        <f>C87/20</f>
        <v>152.76646000000002</v>
      </c>
    </row>
    <row r="88" spans="1:6">
      <c r="B88" t="s">
        <v>1380</v>
      </c>
      <c r="C88">
        <f>D84*0.18</f>
        <v>2499.8148000000006</v>
      </c>
      <c r="D88" s="27">
        <f>C88/18.75</f>
        <v>133.32345600000002</v>
      </c>
    </row>
    <row r="89" spans="1:6">
      <c r="A89" s="7" t="s">
        <v>1381</v>
      </c>
      <c r="B89" s="7" t="s">
        <v>493</v>
      </c>
      <c r="C89" s="7" t="s">
        <v>372</v>
      </c>
      <c r="D89" s="7" t="s">
        <v>376</v>
      </c>
      <c r="E89" s="7" t="s">
        <v>375</v>
      </c>
      <c r="F89" s="33" t="s">
        <v>55</v>
      </c>
    </row>
    <row r="90" spans="1:6">
      <c r="A90" s="189">
        <v>4548931</v>
      </c>
      <c r="B90" s="189" t="s">
        <v>1382</v>
      </c>
      <c r="C90" s="13" t="s">
        <v>1383</v>
      </c>
      <c r="D90" s="189">
        <v>625.48</v>
      </c>
      <c r="E90" s="190">
        <v>43089</v>
      </c>
      <c r="F90" s="191"/>
    </row>
    <row r="91" spans="1:6">
      <c r="A91" s="13">
        <v>4758082</v>
      </c>
      <c r="B91" s="13" t="s">
        <v>1384</v>
      </c>
      <c r="C91" s="13" t="s">
        <v>1385</v>
      </c>
      <c r="D91" s="13">
        <v>626.70000000000005</v>
      </c>
      <c r="E91" s="192">
        <v>43097</v>
      </c>
      <c r="F91" s="13"/>
    </row>
    <row r="92" spans="1:6">
      <c r="A92" s="3">
        <v>4919940</v>
      </c>
      <c r="B92" s="3" t="s">
        <v>1386</v>
      </c>
      <c r="C92" s="3" t="s">
        <v>1387</v>
      </c>
      <c r="D92" s="3">
        <v>194.94</v>
      </c>
      <c r="E92" s="193">
        <v>43097</v>
      </c>
      <c r="F92" s="3"/>
    </row>
    <row r="93" spans="1:6">
      <c r="A93" s="3">
        <v>4664767</v>
      </c>
      <c r="B93" s="3" t="s">
        <v>1388</v>
      </c>
      <c r="C93" s="3" t="s">
        <v>1389</v>
      </c>
      <c r="D93" s="3">
        <v>881.69</v>
      </c>
      <c r="E93" s="193">
        <v>43103</v>
      </c>
      <c r="F93" s="3"/>
    </row>
    <row r="94" spans="1:6">
      <c r="A94" s="3">
        <v>4489836</v>
      </c>
      <c r="B94" s="3" t="s">
        <v>1390</v>
      </c>
      <c r="C94" s="3" t="s">
        <v>1391</v>
      </c>
      <c r="D94" s="3">
        <v>383.5</v>
      </c>
      <c r="E94" s="193">
        <v>43106</v>
      </c>
      <c r="F94" s="3"/>
    </row>
    <row r="95" spans="1:6">
      <c r="A95" s="3">
        <v>4901975</v>
      </c>
      <c r="B95" s="3" t="s">
        <v>1392</v>
      </c>
      <c r="C95" s="3" t="s">
        <v>623</v>
      </c>
      <c r="D95" s="3">
        <v>498.69</v>
      </c>
      <c r="E95" s="193">
        <v>43109</v>
      </c>
      <c r="F95" s="3"/>
    </row>
    <row r="96" spans="1:6">
      <c r="A96" s="3">
        <v>4556415</v>
      </c>
      <c r="B96" s="3" t="s">
        <v>522</v>
      </c>
      <c r="C96" s="3" t="s">
        <v>1393</v>
      </c>
      <c r="D96" s="3">
        <v>205.64</v>
      </c>
      <c r="E96" s="193">
        <v>43110</v>
      </c>
      <c r="F96" s="3"/>
    </row>
    <row r="97" spans="1:8">
      <c r="A97" s="3">
        <v>4947042</v>
      </c>
      <c r="B97" s="3" t="s">
        <v>1122</v>
      </c>
      <c r="C97" s="3" t="s">
        <v>1394</v>
      </c>
      <c r="D97" s="3">
        <v>433.57</v>
      </c>
      <c r="E97" s="193">
        <v>43110</v>
      </c>
      <c r="F97" s="3"/>
    </row>
    <row r="98" spans="1:8">
      <c r="A98" s="3">
        <v>4489836</v>
      </c>
      <c r="B98" s="3" t="s">
        <v>522</v>
      </c>
      <c r="C98" s="3" t="s">
        <v>1391</v>
      </c>
      <c r="D98" s="3">
        <v>205.64</v>
      </c>
      <c r="E98" s="193">
        <v>43110</v>
      </c>
      <c r="F98" s="3"/>
    </row>
    <row r="99" spans="1:8">
      <c r="A99" s="3">
        <v>4773784</v>
      </c>
      <c r="B99" s="3" t="s">
        <v>1122</v>
      </c>
      <c r="C99" s="3" t="s">
        <v>1395</v>
      </c>
      <c r="D99" s="3">
        <v>433.57</v>
      </c>
      <c r="E99" s="193">
        <v>43110</v>
      </c>
      <c r="F99" s="3"/>
      <c r="G99" s="13" t="s">
        <v>679</v>
      </c>
      <c r="H99" s="13">
        <v>11628.62</v>
      </c>
    </row>
    <row r="100" spans="1:8">
      <c r="A100" s="3">
        <v>5012371</v>
      </c>
      <c r="B100" s="3" t="s">
        <v>1384</v>
      </c>
      <c r="C100" s="3" t="s">
        <v>1396</v>
      </c>
      <c r="D100" s="3">
        <v>626.70000000000005</v>
      </c>
      <c r="E100" s="193">
        <v>43110</v>
      </c>
      <c r="F100" s="3"/>
      <c r="G100" s="13" t="s">
        <v>1397</v>
      </c>
      <c r="H100" s="13">
        <v>6977.17</v>
      </c>
    </row>
    <row r="101" spans="1:8">
      <c r="A101" s="3">
        <v>5039620</v>
      </c>
      <c r="B101" s="3" t="s">
        <v>1398</v>
      </c>
      <c r="C101" s="3" t="s">
        <v>1399</v>
      </c>
      <c r="D101" s="3">
        <v>626.70000000000005</v>
      </c>
      <c r="E101" s="193">
        <v>43111</v>
      </c>
      <c r="F101" s="3"/>
      <c r="G101" s="13" t="s">
        <v>1400</v>
      </c>
      <c r="H101" s="13">
        <v>4651.3999999999996</v>
      </c>
    </row>
    <row r="102" spans="1:8">
      <c r="A102" s="3">
        <v>4873396</v>
      </c>
      <c r="B102" s="3" t="s">
        <v>1122</v>
      </c>
      <c r="C102" s="3" t="s">
        <v>1401</v>
      </c>
      <c r="D102" s="3">
        <v>433.57</v>
      </c>
      <c r="E102" s="193">
        <v>43112</v>
      </c>
      <c r="F102" s="3"/>
      <c r="G102" s="13" t="s">
        <v>1402</v>
      </c>
      <c r="H102" s="13">
        <v>248.07</v>
      </c>
    </row>
    <row r="103" spans="1:8">
      <c r="A103" s="3">
        <v>2960582</v>
      </c>
      <c r="B103" s="3" t="s">
        <v>522</v>
      </c>
      <c r="C103" s="3" t="s">
        <v>1403</v>
      </c>
      <c r="D103" s="3">
        <v>205.64</v>
      </c>
      <c r="E103" s="193">
        <v>43115</v>
      </c>
      <c r="F103" s="3"/>
    </row>
    <row r="104" spans="1:8">
      <c r="A104" s="3">
        <v>4919940</v>
      </c>
      <c r="B104" s="3" t="s">
        <v>522</v>
      </c>
      <c r="C104" s="3" t="s">
        <v>1387</v>
      </c>
      <c r="D104" s="3">
        <v>205.64</v>
      </c>
      <c r="E104" s="193">
        <v>43115</v>
      </c>
      <c r="F104" s="3"/>
    </row>
    <row r="105" spans="1:8">
      <c r="A105" s="3">
        <v>4627320</v>
      </c>
      <c r="B105" s="3" t="s">
        <v>1386</v>
      </c>
      <c r="C105" s="3" t="s">
        <v>1404</v>
      </c>
      <c r="D105" s="3">
        <v>194.94</v>
      </c>
      <c r="E105" s="193">
        <v>43115</v>
      </c>
      <c r="F105" s="3"/>
    </row>
    <row r="106" spans="1:8">
      <c r="A106" s="3">
        <v>5221289</v>
      </c>
      <c r="B106" s="3" t="s">
        <v>1386</v>
      </c>
      <c r="C106" s="3" t="s">
        <v>1405</v>
      </c>
      <c r="D106" s="3">
        <v>0</v>
      </c>
      <c r="E106" s="193">
        <v>43116</v>
      </c>
      <c r="F106" s="3" t="s">
        <v>1406</v>
      </c>
    </row>
    <row r="107" spans="1:8">
      <c r="A107" s="3">
        <v>4931197</v>
      </c>
      <c r="B107" s="3" t="s">
        <v>1392</v>
      </c>
      <c r="C107" s="3" t="s">
        <v>1407</v>
      </c>
      <c r="D107" s="3">
        <v>498.69</v>
      </c>
      <c r="E107" s="193">
        <v>43117</v>
      </c>
      <c r="F107" s="3"/>
    </row>
    <row r="108" spans="1:8">
      <c r="A108" s="3">
        <v>5190304</v>
      </c>
      <c r="B108" s="3" t="s">
        <v>1390</v>
      </c>
      <c r="C108" s="3" t="s">
        <v>1408</v>
      </c>
      <c r="D108" s="3">
        <v>383.5</v>
      </c>
      <c r="E108" s="193">
        <v>43117</v>
      </c>
      <c r="F108" s="3"/>
    </row>
    <row r="109" spans="1:8">
      <c r="A109" s="3">
        <v>5083477</v>
      </c>
      <c r="B109" s="3" t="s">
        <v>1122</v>
      </c>
      <c r="C109" s="3" t="s">
        <v>1409</v>
      </c>
      <c r="D109" s="3">
        <v>433.57</v>
      </c>
      <c r="E109" s="193">
        <v>43118</v>
      </c>
      <c r="F109" s="3"/>
    </row>
    <row r="110" spans="1:8">
      <c r="A110" s="3">
        <v>5115282</v>
      </c>
      <c r="B110" s="3" t="s">
        <v>1384</v>
      </c>
      <c r="C110" s="3" t="s">
        <v>1410</v>
      </c>
      <c r="D110" s="3">
        <v>626.70000000000005</v>
      </c>
      <c r="E110" s="193">
        <v>43119</v>
      </c>
      <c r="F110" s="3"/>
    </row>
    <row r="111" spans="1:8">
      <c r="A111" s="3">
        <v>4867987</v>
      </c>
      <c r="B111" s="3" t="s">
        <v>1388</v>
      </c>
      <c r="C111" s="3" t="s">
        <v>1411</v>
      </c>
      <c r="D111" s="3">
        <v>881.69</v>
      </c>
      <c r="E111" s="193">
        <v>43119</v>
      </c>
      <c r="F111" s="3"/>
    </row>
    <row r="112" spans="1:8">
      <c r="A112" s="3">
        <v>4936663</v>
      </c>
      <c r="B112" s="3" t="s">
        <v>1392</v>
      </c>
      <c r="C112" s="3" t="s">
        <v>1412</v>
      </c>
      <c r="D112" s="3">
        <v>498.69</v>
      </c>
      <c r="E112" s="193">
        <v>43119</v>
      </c>
      <c r="F112" s="3"/>
    </row>
    <row r="113" spans="1:6">
      <c r="A113" s="3">
        <v>5170696</v>
      </c>
      <c r="B113" s="3" t="s">
        <v>1413</v>
      </c>
      <c r="C113" s="3" t="s">
        <v>1414</v>
      </c>
      <c r="D113" s="3">
        <v>626.70000000000005</v>
      </c>
      <c r="E113" s="193">
        <v>43119</v>
      </c>
      <c r="F113" s="3"/>
    </row>
    <row r="114" spans="1:6">
      <c r="A114" s="3">
        <v>5115590</v>
      </c>
      <c r="B114" s="3" t="s">
        <v>1122</v>
      </c>
      <c r="C114" s="3" t="s">
        <v>1415</v>
      </c>
      <c r="D114" s="3">
        <v>433.57</v>
      </c>
      <c r="E114" s="193">
        <v>43119</v>
      </c>
      <c r="F114" s="3"/>
    </row>
    <row r="118" spans="1:6">
      <c r="B118" s="194"/>
    </row>
    <row r="121" spans="1:6">
      <c r="A121" s="13" t="s">
        <v>1416</v>
      </c>
      <c r="B121" s="13" t="s">
        <v>1417</v>
      </c>
      <c r="C121" s="13" t="s">
        <v>376</v>
      </c>
      <c r="D121" s="13" t="s">
        <v>55</v>
      </c>
      <c r="E121" s="13" t="s">
        <v>375</v>
      </c>
    </row>
    <row r="122" spans="1:6">
      <c r="A122" s="3">
        <v>4504591</v>
      </c>
      <c r="B122" s="3" t="s">
        <v>1418</v>
      </c>
      <c r="C122" s="3">
        <v>254.64</v>
      </c>
      <c r="D122" s="3" t="s">
        <v>1419</v>
      </c>
      <c r="E122" s="2">
        <v>42747</v>
      </c>
    </row>
    <row r="123" spans="1:6">
      <c r="A123" s="3">
        <v>4273930</v>
      </c>
      <c r="B123" s="3" t="s">
        <v>1342</v>
      </c>
      <c r="C123" s="3">
        <v>626.70000000000005</v>
      </c>
      <c r="D123" s="13"/>
      <c r="E123" s="2">
        <v>42778</v>
      </c>
    </row>
    <row r="124" spans="1:6">
      <c r="A124" s="3">
        <v>4516803</v>
      </c>
      <c r="B124" s="3" t="s">
        <v>1335</v>
      </c>
      <c r="C124" s="3">
        <v>433.57</v>
      </c>
      <c r="D124" s="3"/>
      <c r="E124" s="2">
        <v>42778</v>
      </c>
    </row>
    <row r="125" spans="1:6">
      <c r="A125" s="3">
        <v>4510434</v>
      </c>
      <c r="B125" s="3" t="s">
        <v>1353</v>
      </c>
      <c r="C125" s="3">
        <v>498.69</v>
      </c>
      <c r="D125" s="3"/>
      <c r="E125" s="2">
        <v>42867</v>
      </c>
    </row>
    <row r="126" spans="1:6">
      <c r="A126" s="3">
        <v>4516347</v>
      </c>
      <c r="B126" s="3" t="s">
        <v>1335</v>
      </c>
      <c r="C126" s="3">
        <v>433.57</v>
      </c>
      <c r="D126" s="3"/>
      <c r="E126" s="2">
        <v>42898</v>
      </c>
    </row>
    <row r="127" spans="1:6">
      <c r="A127" s="3">
        <v>4597923</v>
      </c>
      <c r="B127" s="3" t="s">
        <v>1418</v>
      </c>
      <c r="C127" s="3">
        <v>383.5</v>
      </c>
      <c r="D127" s="3"/>
      <c r="E127" s="2">
        <v>42928</v>
      </c>
    </row>
    <row r="128" spans="1:6">
      <c r="A128" s="3">
        <v>4179048</v>
      </c>
      <c r="B128" s="3" t="s">
        <v>1342</v>
      </c>
      <c r="C128" s="3">
        <v>626.70000000000005</v>
      </c>
      <c r="D128" s="3"/>
      <c r="E128" s="2">
        <v>42990</v>
      </c>
    </row>
    <row r="129" spans="1:7">
      <c r="A129" s="13">
        <v>893276</v>
      </c>
      <c r="B129" s="13" t="s">
        <v>1420</v>
      </c>
      <c r="C129" s="13">
        <v>205.64</v>
      </c>
      <c r="D129" s="13"/>
      <c r="E129" s="13" t="s">
        <v>1421</v>
      </c>
    </row>
    <row r="130" spans="1:7">
      <c r="A130" s="13">
        <v>1547336</v>
      </c>
      <c r="B130" s="13" t="s">
        <v>1294</v>
      </c>
      <c r="C130" s="13">
        <v>194.94</v>
      </c>
      <c r="D130" s="13"/>
      <c r="E130" s="13" t="s">
        <v>1422</v>
      </c>
      <c r="F130" s="23" t="s">
        <v>1423</v>
      </c>
      <c r="G130" s="13">
        <v>5471.9</v>
      </c>
    </row>
    <row r="131" spans="1:7">
      <c r="A131" s="13"/>
      <c r="B131" s="13" t="s">
        <v>1424</v>
      </c>
      <c r="C131" s="13"/>
      <c r="D131" s="13"/>
      <c r="E131" s="13"/>
      <c r="F131" s="31">
        <v>0.4</v>
      </c>
      <c r="G131" s="23">
        <v>2188.7600000000002</v>
      </c>
    </row>
    <row r="132" spans="1:7">
      <c r="A132" s="13"/>
      <c r="B132" s="13" t="s">
        <v>1425</v>
      </c>
      <c r="C132" s="13"/>
      <c r="D132" s="13"/>
      <c r="E132" s="13"/>
      <c r="F132" s="23" t="s">
        <v>1426</v>
      </c>
      <c r="G132" s="3">
        <v>64.2</v>
      </c>
    </row>
    <row r="133" spans="1:7">
      <c r="A133" s="13"/>
      <c r="B133" s="13" t="s">
        <v>1427</v>
      </c>
      <c r="C133" s="13"/>
      <c r="D133" s="13"/>
      <c r="E133" s="13"/>
      <c r="F133" s="23" t="s">
        <v>1428</v>
      </c>
      <c r="G133" s="3">
        <v>52.53</v>
      </c>
    </row>
    <row r="134" spans="1:7">
      <c r="A134" s="13"/>
      <c r="B134" s="13" t="s">
        <v>1429</v>
      </c>
      <c r="C134" s="13"/>
      <c r="D134" s="13" t="s">
        <v>1430</v>
      </c>
      <c r="E134" s="13"/>
    </row>
    <row r="135" spans="1:7">
      <c r="A135" s="3"/>
      <c r="B135" s="3"/>
      <c r="C135" s="3"/>
      <c r="D135" s="3"/>
      <c r="E135" s="3"/>
    </row>
    <row r="136" spans="1:7">
      <c r="A136" s="3">
        <v>1267303</v>
      </c>
      <c r="B136" s="3" t="s">
        <v>1431</v>
      </c>
      <c r="C136" s="3"/>
      <c r="D136" s="13" t="s">
        <v>1432</v>
      </c>
      <c r="E136" s="3" t="s">
        <v>1115</v>
      </c>
    </row>
    <row r="137" spans="1:7">
      <c r="A137" s="3"/>
      <c r="B137" s="3" t="s">
        <v>1433</v>
      </c>
      <c r="C137" s="3"/>
      <c r="D137" s="3"/>
      <c r="E137" s="3"/>
    </row>
    <row r="138" spans="1:7">
      <c r="A138" s="3"/>
      <c r="B138" s="3"/>
      <c r="C138" s="3"/>
      <c r="D138" s="3"/>
      <c r="E138" s="3"/>
    </row>
    <row r="139" spans="1:7">
      <c r="A139" s="3">
        <v>843599</v>
      </c>
      <c r="B139" s="3" t="s">
        <v>1434</v>
      </c>
      <c r="C139" s="3"/>
      <c r="D139" s="13" t="s">
        <v>1432</v>
      </c>
      <c r="E139" s="2">
        <v>43048</v>
      </c>
    </row>
    <row r="140" spans="1:7">
      <c r="A140" s="3"/>
      <c r="B140" s="3" t="s">
        <v>1435</v>
      </c>
      <c r="C140" s="3"/>
      <c r="D140" s="3"/>
      <c r="E140" s="3"/>
    </row>
    <row r="141" spans="1:7">
      <c r="A141" s="3"/>
      <c r="B141" s="3"/>
      <c r="C141" s="3"/>
      <c r="D141" s="3"/>
      <c r="E141" s="3"/>
    </row>
    <row r="142" spans="1:7">
      <c r="A142" s="3">
        <v>4529086</v>
      </c>
      <c r="B142" s="3" t="s">
        <v>1436</v>
      </c>
      <c r="C142" s="3">
        <v>433.57</v>
      </c>
      <c r="D142" s="3"/>
      <c r="E142" s="3" t="s">
        <v>393</v>
      </c>
    </row>
    <row r="143" spans="1:7">
      <c r="A143" s="3">
        <v>4052740</v>
      </c>
      <c r="B143" s="3" t="s">
        <v>1437</v>
      </c>
      <c r="C143" s="3">
        <v>881.69</v>
      </c>
      <c r="D143" s="3"/>
      <c r="E143" s="3" t="s">
        <v>393</v>
      </c>
    </row>
    <row r="144" spans="1:7">
      <c r="A144" s="3">
        <v>4447494</v>
      </c>
      <c r="B144" s="3" t="s">
        <v>1438</v>
      </c>
      <c r="C144" s="3">
        <v>498.69</v>
      </c>
      <c r="D144" s="3"/>
      <c r="E144" s="3" t="s">
        <v>393</v>
      </c>
    </row>
    <row r="145" spans="1:7">
      <c r="C145" s="13">
        <v>5471.9</v>
      </c>
    </row>
    <row r="147" spans="1:7">
      <c r="A147" s="7" t="s">
        <v>1416</v>
      </c>
      <c r="B147" s="7" t="s">
        <v>1439</v>
      </c>
      <c r="C147" s="7" t="s">
        <v>494</v>
      </c>
      <c r="D147" s="7" t="s">
        <v>55</v>
      </c>
      <c r="E147" s="7" t="s">
        <v>375</v>
      </c>
    </row>
    <row r="148" spans="1:7">
      <c r="A148" s="3">
        <v>4622035</v>
      </c>
      <c r="B148" s="3" t="s">
        <v>1335</v>
      </c>
      <c r="C148" s="3">
        <v>433.57</v>
      </c>
      <c r="D148" s="204" t="s">
        <v>1440</v>
      </c>
      <c r="E148" s="2" t="s">
        <v>1441</v>
      </c>
    </row>
    <row r="149" spans="1:7">
      <c r="A149" s="3">
        <v>4622046</v>
      </c>
      <c r="B149" s="3" t="s">
        <v>1442</v>
      </c>
      <c r="C149" s="3">
        <v>498.69</v>
      </c>
      <c r="D149" s="205"/>
      <c r="E149" s="3" t="s">
        <v>395</v>
      </c>
    </row>
    <row r="150" spans="1:7">
      <c r="A150" s="3">
        <v>4495109</v>
      </c>
      <c r="B150" s="3" t="s">
        <v>1342</v>
      </c>
      <c r="C150" s="3">
        <v>626.70000000000005</v>
      </c>
      <c r="D150" s="205"/>
      <c r="E150" s="3" t="s">
        <v>397</v>
      </c>
    </row>
    <row r="151" spans="1:7">
      <c r="A151" s="3">
        <v>4607017</v>
      </c>
      <c r="B151" s="3" t="s">
        <v>1442</v>
      </c>
      <c r="C151" s="3">
        <v>498.69</v>
      </c>
      <c r="D151" s="205"/>
      <c r="E151" s="3" t="s">
        <v>397</v>
      </c>
      <c r="F151" s="13" t="s">
        <v>94</v>
      </c>
      <c r="G151" s="13">
        <v>7595.55</v>
      </c>
    </row>
    <row r="152" spans="1:7">
      <c r="A152" s="3">
        <v>4765340</v>
      </c>
      <c r="B152" s="3" t="s">
        <v>1342</v>
      </c>
      <c r="C152" s="3">
        <v>626.70000000000005</v>
      </c>
      <c r="D152" s="205"/>
      <c r="E152" s="3" t="s">
        <v>397</v>
      </c>
      <c r="F152" s="31">
        <v>0.4</v>
      </c>
      <c r="G152" s="3">
        <v>3038.22</v>
      </c>
    </row>
    <row r="153" spans="1:7">
      <c r="A153" s="3">
        <v>4464360</v>
      </c>
      <c r="B153" s="3" t="s">
        <v>1361</v>
      </c>
      <c r="C153" s="3">
        <v>881.69</v>
      </c>
      <c r="D153" s="205"/>
      <c r="E153" s="3" t="s">
        <v>397</v>
      </c>
      <c r="F153" s="3" t="s">
        <v>1443</v>
      </c>
      <c r="G153" s="3">
        <v>60.76</v>
      </c>
    </row>
    <row r="154" spans="1:7">
      <c r="A154" s="3">
        <v>4597923</v>
      </c>
      <c r="B154" s="3" t="s">
        <v>659</v>
      </c>
      <c r="C154" s="3">
        <v>205.64</v>
      </c>
      <c r="D154" s="205"/>
      <c r="E154" s="3" t="s">
        <v>1444</v>
      </c>
      <c r="F154" s="3" t="s">
        <v>1445</v>
      </c>
      <c r="G154" s="3">
        <v>50.63</v>
      </c>
    </row>
    <row r="155" spans="1:7">
      <c r="A155" s="3">
        <v>2670761</v>
      </c>
      <c r="B155" s="3" t="s">
        <v>1342</v>
      </c>
      <c r="C155" s="3">
        <v>626.70000000000005</v>
      </c>
      <c r="D155" s="205"/>
      <c r="E155" s="3" t="s">
        <v>1444</v>
      </c>
      <c r="F155" s="3" t="s">
        <v>1446</v>
      </c>
      <c r="G155" s="3">
        <v>50.63</v>
      </c>
    </row>
    <row r="156" spans="1:7">
      <c r="A156" s="3">
        <v>4686937</v>
      </c>
      <c r="B156" s="3" t="s">
        <v>1342</v>
      </c>
      <c r="C156" s="3">
        <v>626.70000000000005</v>
      </c>
      <c r="D156" s="205"/>
      <c r="E156" s="3" t="s">
        <v>1444</v>
      </c>
    </row>
    <row r="157" spans="1:7">
      <c r="A157" s="3">
        <v>4556415</v>
      </c>
      <c r="B157" s="3" t="s">
        <v>1447</v>
      </c>
      <c r="C157" s="3">
        <v>194.94</v>
      </c>
      <c r="D157" s="205"/>
      <c r="E157" s="3" t="s">
        <v>1444</v>
      </c>
    </row>
    <row r="158" spans="1:7">
      <c r="A158" s="3">
        <v>4238463</v>
      </c>
      <c r="B158" s="3" t="s">
        <v>1335</v>
      </c>
      <c r="C158" s="3">
        <v>433.57</v>
      </c>
      <c r="D158" s="205"/>
      <c r="E158" s="3" t="s">
        <v>399</v>
      </c>
    </row>
    <row r="159" spans="1:7">
      <c r="A159" s="3">
        <v>4780660</v>
      </c>
      <c r="B159" s="3" t="s">
        <v>1335</v>
      </c>
      <c r="C159" s="3">
        <v>433.57</v>
      </c>
      <c r="D159" s="205"/>
      <c r="E159" s="3" t="s">
        <v>401</v>
      </c>
    </row>
    <row r="160" spans="1:7">
      <c r="A160" s="12">
        <v>4548931</v>
      </c>
      <c r="B160" s="12" t="s">
        <v>1263</v>
      </c>
      <c r="C160" s="12" t="s">
        <v>77</v>
      </c>
      <c r="D160" s="205"/>
      <c r="E160" s="12" t="s">
        <v>401</v>
      </c>
    </row>
    <row r="161" spans="1:5">
      <c r="A161" s="3">
        <v>4797709</v>
      </c>
      <c r="B161" s="3" t="s">
        <v>1342</v>
      </c>
      <c r="C161" s="3">
        <v>626.70000000000005</v>
      </c>
      <c r="D161" s="205"/>
      <c r="E161" s="3" t="s">
        <v>1448</v>
      </c>
    </row>
    <row r="162" spans="1:5">
      <c r="A162" s="3">
        <v>4415415</v>
      </c>
      <c r="B162" s="3" t="s">
        <v>1361</v>
      </c>
      <c r="C162" s="3">
        <v>881.69</v>
      </c>
      <c r="D162" s="205"/>
      <c r="E162" s="3" t="s">
        <v>1448</v>
      </c>
    </row>
    <row r="163" spans="1:5">
      <c r="A163" s="1"/>
      <c r="B163" s="1"/>
      <c r="C163" s="1"/>
      <c r="D163" s="206"/>
      <c r="E163" s="1"/>
    </row>
    <row r="167" spans="1:5">
      <c r="A167" s="13" t="s">
        <v>1449</v>
      </c>
      <c r="B167" s="13" t="s">
        <v>1255</v>
      </c>
      <c r="C167" s="13" t="s">
        <v>376</v>
      </c>
      <c r="D167" s="13" t="s">
        <v>55</v>
      </c>
      <c r="E167" s="13" t="s">
        <v>1257</v>
      </c>
    </row>
    <row r="168" spans="1:5">
      <c r="A168" s="3">
        <v>3221577</v>
      </c>
      <c r="B168" s="3" t="s">
        <v>134</v>
      </c>
      <c r="C168" s="3">
        <v>763.5</v>
      </c>
      <c r="D168" s="3"/>
      <c r="E168" s="2">
        <v>42746</v>
      </c>
    </row>
    <row r="169" spans="1:5">
      <c r="A169" s="3">
        <v>3221577</v>
      </c>
      <c r="B169" s="3" t="s">
        <v>1450</v>
      </c>
      <c r="C169" s="3">
        <v>626.70000000000005</v>
      </c>
      <c r="D169" s="3"/>
      <c r="E169" s="2">
        <v>42777</v>
      </c>
    </row>
    <row r="170" spans="1:5">
      <c r="A170" s="3">
        <v>2517432</v>
      </c>
      <c r="B170" s="3" t="s">
        <v>1451</v>
      </c>
      <c r="C170" s="3">
        <v>498.69</v>
      </c>
      <c r="D170" s="13" t="s">
        <v>1109</v>
      </c>
      <c r="E170" s="2">
        <v>42836</v>
      </c>
    </row>
    <row r="171" spans="1:5">
      <c r="A171" s="3">
        <v>3972579</v>
      </c>
      <c r="B171" s="3" t="s">
        <v>1268</v>
      </c>
      <c r="C171" s="3">
        <v>383.5</v>
      </c>
      <c r="D171" s="3"/>
      <c r="E171" s="2">
        <v>42897</v>
      </c>
    </row>
    <row r="172" spans="1:5">
      <c r="A172" s="3">
        <v>3010729</v>
      </c>
      <c r="B172" s="3" t="s">
        <v>1436</v>
      </c>
      <c r="C172" s="3">
        <v>433.57</v>
      </c>
      <c r="D172" s="3"/>
      <c r="E172" s="2">
        <v>42897</v>
      </c>
    </row>
    <row r="173" spans="1:5">
      <c r="A173" s="3">
        <v>329338</v>
      </c>
      <c r="B173" s="3" t="s">
        <v>1437</v>
      </c>
      <c r="C173" s="3">
        <v>881.69</v>
      </c>
      <c r="D173" s="3"/>
      <c r="E173" s="2">
        <v>42897</v>
      </c>
    </row>
    <row r="174" spans="1:5">
      <c r="A174" s="3">
        <v>3528905</v>
      </c>
      <c r="B174" s="3" t="s">
        <v>1450</v>
      </c>
      <c r="C174" s="3">
        <v>626.70000000000005</v>
      </c>
      <c r="D174" s="3"/>
      <c r="E174" s="2">
        <v>42897</v>
      </c>
    </row>
    <row r="175" spans="1:5">
      <c r="A175" s="3">
        <v>3557277</v>
      </c>
      <c r="B175" s="3" t="s">
        <v>1436</v>
      </c>
      <c r="C175" s="3">
        <v>433.57</v>
      </c>
      <c r="D175" s="3"/>
      <c r="E175" s="2">
        <v>42927</v>
      </c>
    </row>
    <row r="176" spans="1:5">
      <c r="A176" s="3">
        <v>4078505</v>
      </c>
      <c r="B176" s="3" t="s">
        <v>1452</v>
      </c>
      <c r="C176" s="3">
        <v>194.94</v>
      </c>
      <c r="D176" s="3"/>
      <c r="E176" s="2">
        <v>42958</v>
      </c>
    </row>
    <row r="177" spans="1:8">
      <c r="A177" s="3">
        <v>3961767</v>
      </c>
      <c r="B177" s="3" t="s">
        <v>1450</v>
      </c>
      <c r="C177" s="3">
        <v>626.70000000000005</v>
      </c>
      <c r="D177" s="3"/>
      <c r="E177" s="2">
        <v>42989</v>
      </c>
      <c r="F177" s="25" t="s">
        <v>491</v>
      </c>
      <c r="G177" s="25">
        <v>12029.08</v>
      </c>
    </row>
    <row r="178" spans="1:8">
      <c r="A178" s="3">
        <v>3118438</v>
      </c>
      <c r="B178" s="3" t="s">
        <v>1451</v>
      </c>
      <c r="C178" s="3">
        <v>626.70000000000005</v>
      </c>
      <c r="D178" s="3"/>
      <c r="E178" s="2">
        <v>43019</v>
      </c>
      <c r="F178" s="24">
        <v>0.4</v>
      </c>
      <c r="G178" s="25">
        <v>4811.63</v>
      </c>
      <c r="H178" s="31">
        <v>0.22</v>
      </c>
    </row>
    <row r="179" spans="1:8">
      <c r="A179" s="3">
        <v>4079792</v>
      </c>
      <c r="B179" s="3" t="s">
        <v>1437</v>
      </c>
      <c r="C179" s="3">
        <v>881.69</v>
      </c>
      <c r="D179" s="3"/>
      <c r="E179" s="2">
        <v>43050</v>
      </c>
      <c r="F179" s="24">
        <v>0.6</v>
      </c>
      <c r="G179" s="25">
        <v>7217.44</v>
      </c>
      <c r="H179" s="31">
        <v>0.18</v>
      </c>
    </row>
    <row r="180" spans="1:8">
      <c r="A180" s="3">
        <v>4098967</v>
      </c>
      <c r="B180" s="3" t="s">
        <v>1266</v>
      </c>
      <c r="C180" s="3">
        <v>626.70000000000005</v>
      </c>
      <c r="D180" s="3"/>
      <c r="E180" s="3" t="s">
        <v>1453</v>
      </c>
      <c r="F180" s="11" t="s">
        <v>1076</v>
      </c>
      <c r="G180" s="25" t="s">
        <v>1454</v>
      </c>
      <c r="H180" s="1"/>
    </row>
    <row r="181" spans="1:8">
      <c r="A181" s="3">
        <v>3177625</v>
      </c>
      <c r="B181" s="3" t="s">
        <v>1335</v>
      </c>
      <c r="C181" s="3">
        <v>433.57</v>
      </c>
      <c r="D181" s="3"/>
      <c r="E181" s="3" t="s">
        <v>1047</v>
      </c>
    </row>
    <row r="182" spans="1:8">
      <c r="A182" s="3">
        <v>4147530</v>
      </c>
      <c r="B182" s="3" t="s">
        <v>1342</v>
      </c>
      <c r="C182" s="3">
        <v>626.70000000000005</v>
      </c>
      <c r="D182" s="3"/>
      <c r="E182" s="3" t="s">
        <v>1047</v>
      </c>
    </row>
    <row r="183" spans="1:8">
      <c r="A183" s="3">
        <v>4045260</v>
      </c>
      <c r="B183" s="3" t="s">
        <v>1335</v>
      </c>
      <c r="C183" s="3">
        <v>433.57</v>
      </c>
      <c r="D183" s="3"/>
      <c r="E183" s="3" t="s">
        <v>1455</v>
      </c>
    </row>
    <row r="184" spans="1:8">
      <c r="A184" s="3">
        <v>4251821</v>
      </c>
      <c r="B184" s="3" t="s">
        <v>1335</v>
      </c>
      <c r="C184" s="3">
        <v>433.57</v>
      </c>
      <c r="D184" s="3"/>
      <c r="E184" s="3" t="s">
        <v>1456</v>
      </c>
    </row>
    <row r="185" spans="1:8">
      <c r="A185" s="3">
        <v>3291842</v>
      </c>
      <c r="B185" s="3" t="s">
        <v>659</v>
      </c>
      <c r="C185" s="3">
        <v>205.64</v>
      </c>
      <c r="D185" s="3"/>
      <c r="E185" s="3" t="s">
        <v>1457</v>
      </c>
    </row>
    <row r="186" spans="1:8">
      <c r="A186" s="3">
        <v>8933276</v>
      </c>
      <c r="B186" s="3" t="s">
        <v>659</v>
      </c>
      <c r="C186" s="3" t="s">
        <v>1297</v>
      </c>
      <c r="D186" s="3" t="s">
        <v>1458</v>
      </c>
      <c r="E186" s="3" t="s">
        <v>1421</v>
      </c>
    </row>
    <row r="187" spans="1:8">
      <c r="A187" s="3">
        <v>3483819</v>
      </c>
      <c r="B187" s="3" t="s">
        <v>659</v>
      </c>
      <c r="C187" s="3">
        <v>205.64</v>
      </c>
      <c r="D187" s="3"/>
      <c r="E187" s="3" t="s">
        <v>1421</v>
      </c>
    </row>
    <row r="188" spans="1:8">
      <c r="A188" s="3">
        <v>4303861</v>
      </c>
      <c r="B188" s="3" t="s">
        <v>1342</v>
      </c>
      <c r="C188" s="3">
        <v>626.70000000000005</v>
      </c>
      <c r="D188" s="3"/>
      <c r="E188" s="3" t="s">
        <v>1421</v>
      </c>
    </row>
    <row r="189" spans="1:8">
      <c r="A189" s="3">
        <v>4273998</v>
      </c>
      <c r="B189" s="3" t="s">
        <v>1342</v>
      </c>
      <c r="C189" s="3">
        <v>626.70000000000005</v>
      </c>
      <c r="D189" s="3"/>
      <c r="E189" s="3" t="s">
        <v>1421</v>
      </c>
    </row>
    <row r="190" spans="1:8">
      <c r="A190" s="3">
        <v>4078505</v>
      </c>
      <c r="B190" s="3" t="s">
        <v>659</v>
      </c>
      <c r="C190" s="3">
        <v>205.64</v>
      </c>
      <c r="D190" s="3"/>
      <c r="E190" s="3" t="s">
        <v>1459</v>
      </c>
    </row>
    <row r="191" spans="1:8">
      <c r="A191" s="3">
        <v>4384490</v>
      </c>
      <c r="B191" s="3" t="s">
        <v>1342</v>
      </c>
      <c r="C191" s="3">
        <v>626.70000000000005</v>
      </c>
      <c r="D191" s="3"/>
      <c r="E191" s="3" t="s">
        <v>1460</v>
      </c>
    </row>
    <row r="194" spans="1:7">
      <c r="A194" s="13" t="s">
        <v>1416</v>
      </c>
      <c r="B194" s="13" t="s">
        <v>1255</v>
      </c>
      <c r="C194" s="13" t="s">
        <v>742</v>
      </c>
      <c r="D194" s="13"/>
      <c r="E194" s="13" t="s">
        <v>375</v>
      </c>
    </row>
    <row r="195" spans="1:7">
      <c r="A195" s="3">
        <v>1944201</v>
      </c>
      <c r="B195" s="3" t="s">
        <v>134</v>
      </c>
      <c r="C195" s="3">
        <v>572.64</v>
      </c>
      <c r="D195" s="3"/>
      <c r="E195" s="3" t="s">
        <v>1308</v>
      </c>
    </row>
    <row r="196" spans="1:7">
      <c r="A196" s="3">
        <v>1471310</v>
      </c>
      <c r="B196" s="3" t="s">
        <v>1461</v>
      </c>
      <c r="C196" s="3">
        <v>626.70000000000005</v>
      </c>
      <c r="D196" s="3"/>
      <c r="E196" s="3" t="s">
        <v>1308</v>
      </c>
    </row>
    <row r="197" spans="1:7">
      <c r="A197" s="13">
        <v>1944201</v>
      </c>
      <c r="B197" s="13" t="s">
        <v>1462</v>
      </c>
      <c r="C197" s="13">
        <v>243.2</v>
      </c>
      <c r="D197" s="13" t="s">
        <v>1463</v>
      </c>
      <c r="E197" s="20">
        <v>42744</v>
      </c>
    </row>
    <row r="198" spans="1:7">
      <c r="A198" s="3">
        <v>1404166</v>
      </c>
      <c r="B198" s="3" t="s">
        <v>1464</v>
      </c>
      <c r="C198" s="3">
        <v>433.57</v>
      </c>
      <c r="D198" s="3"/>
      <c r="E198" s="2">
        <v>42834</v>
      </c>
      <c r="F198" s="13" t="s">
        <v>1465</v>
      </c>
      <c r="G198" s="13">
        <v>11165.72</v>
      </c>
    </row>
    <row r="199" spans="1:7">
      <c r="A199" s="3">
        <v>1622987</v>
      </c>
      <c r="B199" s="3" t="s">
        <v>1317</v>
      </c>
      <c r="C199" s="3">
        <v>477.2</v>
      </c>
      <c r="D199" s="3"/>
      <c r="E199" s="2">
        <v>42834</v>
      </c>
      <c r="F199" s="31">
        <v>0.4</v>
      </c>
      <c r="G199" s="23">
        <v>4466.28</v>
      </c>
    </row>
    <row r="200" spans="1:7">
      <c r="A200" s="3">
        <v>1630414</v>
      </c>
      <c r="B200" s="3" t="s">
        <v>1260</v>
      </c>
      <c r="C200" s="3">
        <v>433.57</v>
      </c>
      <c r="D200" s="3"/>
      <c r="E200" s="2">
        <v>42864</v>
      </c>
      <c r="F200" s="3" t="s">
        <v>1466</v>
      </c>
      <c r="G200" s="23">
        <v>83.74</v>
      </c>
    </row>
    <row r="201" spans="1:7">
      <c r="A201" s="3">
        <v>2494934</v>
      </c>
      <c r="B201" s="3" t="s">
        <v>1467</v>
      </c>
      <c r="C201" s="3">
        <v>82</v>
      </c>
      <c r="D201" s="3"/>
      <c r="E201" s="2">
        <v>42956</v>
      </c>
      <c r="F201" s="3" t="s">
        <v>1468</v>
      </c>
      <c r="G201" s="23">
        <v>74.430000000000007</v>
      </c>
    </row>
    <row r="202" spans="1:7">
      <c r="A202" s="3">
        <v>1604949</v>
      </c>
      <c r="B202" s="3" t="s">
        <v>1469</v>
      </c>
      <c r="C202" s="3">
        <v>383.5</v>
      </c>
      <c r="D202" s="3"/>
      <c r="E202" s="2">
        <v>42956</v>
      </c>
      <c r="F202" s="3" t="s">
        <v>1470</v>
      </c>
      <c r="G202" s="23">
        <v>74.430000000000007</v>
      </c>
    </row>
    <row r="203" spans="1:7">
      <c r="A203" s="3">
        <v>1622987</v>
      </c>
      <c r="B203" s="3" t="s">
        <v>1469</v>
      </c>
      <c r="C203" s="3">
        <v>626.70000000000005</v>
      </c>
      <c r="D203" s="3"/>
      <c r="E203" s="2">
        <v>42987</v>
      </c>
    </row>
    <row r="204" spans="1:7">
      <c r="A204" s="3">
        <v>1707523</v>
      </c>
      <c r="B204" s="3" t="s">
        <v>659</v>
      </c>
      <c r="C204" s="3">
        <v>205.64</v>
      </c>
      <c r="D204" s="3"/>
      <c r="E204" s="2">
        <v>42987</v>
      </c>
    </row>
    <row r="205" spans="1:7">
      <c r="A205" s="3">
        <v>2281562</v>
      </c>
      <c r="B205" s="3" t="s">
        <v>659</v>
      </c>
      <c r="C205" s="3">
        <v>205.64</v>
      </c>
      <c r="D205" s="3"/>
      <c r="E205" s="2">
        <v>42987</v>
      </c>
    </row>
    <row r="206" spans="1:7">
      <c r="A206" s="3">
        <v>2348686</v>
      </c>
      <c r="B206" s="3" t="s">
        <v>659</v>
      </c>
      <c r="C206" s="3">
        <v>205.64</v>
      </c>
      <c r="D206" s="3"/>
      <c r="E206" s="2">
        <v>42987</v>
      </c>
    </row>
    <row r="207" spans="1:7">
      <c r="A207" s="3">
        <v>1697764</v>
      </c>
      <c r="B207" s="3" t="s">
        <v>134</v>
      </c>
      <c r="C207" s="3">
        <v>715.8</v>
      </c>
      <c r="D207" s="3"/>
      <c r="E207" s="2">
        <v>42987</v>
      </c>
    </row>
    <row r="208" spans="1:7">
      <c r="A208" s="13">
        <v>843599</v>
      </c>
      <c r="B208" s="13" t="s">
        <v>659</v>
      </c>
      <c r="C208" s="13" t="s">
        <v>777</v>
      </c>
      <c r="D208" s="3"/>
      <c r="E208" s="20">
        <v>43048</v>
      </c>
    </row>
    <row r="209" spans="1:5">
      <c r="A209" s="3">
        <v>1819158</v>
      </c>
      <c r="B209" s="3" t="s">
        <v>1462</v>
      </c>
      <c r="C209" s="3">
        <v>626.70000000000005</v>
      </c>
      <c r="D209" s="3"/>
      <c r="E209" s="2">
        <v>43078</v>
      </c>
    </row>
    <row r="210" spans="1:5">
      <c r="A210" s="3">
        <v>1697764</v>
      </c>
      <c r="B210" s="3" t="s">
        <v>1471</v>
      </c>
      <c r="C210" s="3">
        <v>433.57</v>
      </c>
      <c r="D210" s="3"/>
      <c r="E210" s="2">
        <v>43078</v>
      </c>
    </row>
    <row r="211" spans="1:5">
      <c r="A211" s="3">
        <v>2268094</v>
      </c>
      <c r="B211" s="3" t="s">
        <v>1462</v>
      </c>
      <c r="C211" s="3">
        <v>626.70000000000005</v>
      </c>
      <c r="D211" s="3"/>
      <c r="E211" s="3" t="s">
        <v>1472</v>
      </c>
    </row>
    <row r="212" spans="1:5">
      <c r="A212" s="3">
        <v>1648330</v>
      </c>
      <c r="B212" s="3" t="s">
        <v>134</v>
      </c>
      <c r="C212" s="3">
        <v>1097.56</v>
      </c>
      <c r="D212" s="3"/>
      <c r="E212" s="3" t="s">
        <v>1313</v>
      </c>
    </row>
    <row r="213" spans="1:5">
      <c r="A213" s="3">
        <v>1648330</v>
      </c>
      <c r="B213" s="3" t="s">
        <v>1471</v>
      </c>
      <c r="C213" s="3">
        <v>433.57</v>
      </c>
      <c r="D213" s="3"/>
      <c r="E213" s="3" t="s">
        <v>1473</v>
      </c>
    </row>
    <row r="214" spans="1:5">
      <c r="A214" s="3">
        <v>1661404</v>
      </c>
      <c r="B214" s="3" t="s">
        <v>1471</v>
      </c>
      <c r="C214" s="3">
        <v>433.5</v>
      </c>
      <c r="D214" s="3"/>
      <c r="E214" s="3" t="s">
        <v>1318</v>
      </c>
    </row>
    <row r="215" spans="1:5">
      <c r="A215" s="3">
        <v>919816</v>
      </c>
      <c r="B215" s="3" t="s">
        <v>1317</v>
      </c>
      <c r="C215" s="3">
        <v>668.08</v>
      </c>
      <c r="D215" s="3"/>
      <c r="E215" s="3" t="s">
        <v>1318</v>
      </c>
    </row>
    <row r="216" spans="1:5">
      <c r="A216" s="3">
        <v>2606012</v>
      </c>
      <c r="B216" s="3" t="s">
        <v>1474</v>
      </c>
      <c r="C216" s="3">
        <v>194.94</v>
      </c>
      <c r="D216" s="3"/>
      <c r="E216" s="3" t="s">
        <v>184</v>
      </c>
    </row>
    <row r="217" spans="1:5">
      <c r="A217" s="3">
        <v>1604372</v>
      </c>
      <c r="B217" s="3" t="s">
        <v>659</v>
      </c>
      <c r="C217" s="3">
        <v>205.64</v>
      </c>
      <c r="D217" s="3"/>
      <c r="E217" s="3" t="s">
        <v>188</v>
      </c>
    </row>
    <row r="218" spans="1:5">
      <c r="A218" s="3">
        <v>919816</v>
      </c>
      <c r="B218" s="3" t="s">
        <v>1462</v>
      </c>
      <c r="C218" s="3">
        <v>626.70000000000005</v>
      </c>
      <c r="D218" s="3"/>
      <c r="E218" s="3" t="s">
        <v>188</v>
      </c>
    </row>
    <row r="219" spans="1:5">
      <c r="A219" s="3">
        <v>1724671</v>
      </c>
      <c r="B219" s="3" t="s">
        <v>1475</v>
      </c>
      <c r="C219" s="3">
        <v>636.29</v>
      </c>
      <c r="D219" s="3"/>
      <c r="E219" s="3" t="s">
        <v>184</v>
      </c>
    </row>
    <row r="220" spans="1:5">
      <c r="A220" s="3">
        <v>1747613</v>
      </c>
      <c r="B220" s="3" t="s">
        <v>1471</v>
      </c>
      <c r="C220" s="3">
        <v>433.57</v>
      </c>
      <c r="D220" s="3"/>
      <c r="E220" s="3" t="s">
        <v>1095</v>
      </c>
    </row>
    <row r="223" spans="1:5">
      <c r="A223" s="13" t="s">
        <v>1449</v>
      </c>
      <c r="B223" s="13" t="s">
        <v>1255</v>
      </c>
      <c r="C223" s="13" t="s">
        <v>494</v>
      </c>
      <c r="D223" s="29" t="s">
        <v>55</v>
      </c>
      <c r="E223" s="13" t="s">
        <v>1257</v>
      </c>
    </row>
    <row r="224" spans="1:5">
      <c r="A224" s="3">
        <v>2627231</v>
      </c>
      <c r="B224" s="3" t="s">
        <v>1476</v>
      </c>
      <c r="C224" s="3">
        <v>383.5</v>
      </c>
      <c r="D224" s="1"/>
      <c r="E224" s="3" t="s">
        <v>1477</v>
      </c>
    </row>
    <row r="225" spans="1:7">
      <c r="A225" s="3">
        <v>1062994</v>
      </c>
      <c r="B225" s="3" t="s">
        <v>659</v>
      </c>
      <c r="C225" s="3">
        <v>205.64</v>
      </c>
      <c r="D225" s="1"/>
      <c r="E225" s="3" t="s">
        <v>1478</v>
      </c>
    </row>
    <row r="226" spans="1:7">
      <c r="A226" s="3">
        <v>2119495</v>
      </c>
      <c r="B226" s="3" t="s">
        <v>1479</v>
      </c>
      <c r="C226" s="3">
        <v>433.57</v>
      </c>
      <c r="D226" s="1"/>
      <c r="E226" s="3" t="s">
        <v>1478</v>
      </c>
    </row>
    <row r="227" spans="1:7">
      <c r="A227" s="3">
        <v>1747613</v>
      </c>
      <c r="B227" s="3" t="s">
        <v>1479</v>
      </c>
      <c r="C227" s="3">
        <v>433.57</v>
      </c>
      <c r="D227" s="1"/>
      <c r="E227" s="3" t="s">
        <v>1480</v>
      </c>
    </row>
    <row r="228" spans="1:7">
      <c r="A228" s="3">
        <v>2413010</v>
      </c>
      <c r="B228" s="3" t="s">
        <v>1310</v>
      </c>
      <c r="C228" s="3">
        <v>1818.48</v>
      </c>
      <c r="D228" s="1"/>
      <c r="E228" s="3" t="s">
        <v>1311</v>
      </c>
    </row>
    <row r="229" spans="1:7">
      <c r="A229" s="3">
        <v>1724671</v>
      </c>
      <c r="B229" s="3" t="s">
        <v>1481</v>
      </c>
      <c r="C229" s="3">
        <v>881.69</v>
      </c>
      <c r="D229" s="1"/>
      <c r="E229" s="3" t="s">
        <v>1422</v>
      </c>
    </row>
    <row r="230" spans="1:7">
      <c r="A230" s="3">
        <v>2606012</v>
      </c>
      <c r="B230" s="3" t="s">
        <v>1479</v>
      </c>
      <c r="C230" s="3">
        <v>433.57</v>
      </c>
      <c r="D230" s="1"/>
      <c r="E230" s="3" t="s">
        <v>1482</v>
      </c>
    </row>
    <row r="231" spans="1:7">
      <c r="A231" s="3">
        <v>2627231</v>
      </c>
      <c r="B231" s="3" t="s">
        <v>1450</v>
      </c>
      <c r="C231" s="3">
        <v>626.70000000000005</v>
      </c>
      <c r="D231" s="1"/>
      <c r="E231" s="3" t="s">
        <v>1482</v>
      </c>
    </row>
    <row r="232" spans="1:7">
      <c r="A232" s="3">
        <v>2031209</v>
      </c>
      <c r="B232" s="3" t="s">
        <v>1450</v>
      </c>
      <c r="C232" s="3">
        <v>626.70000000000005</v>
      </c>
      <c r="D232" s="1"/>
      <c r="E232" s="3" t="s">
        <v>1483</v>
      </c>
    </row>
    <row r="233" spans="1:7">
      <c r="A233" s="3">
        <v>1267303</v>
      </c>
      <c r="B233" s="3" t="s">
        <v>1315</v>
      </c>
      <c r="C233" s="3">
        <v>254.64</v>
      </c>
      <c r="D233" s="29" t="s">
        <v>1484</v>
      </c>
      <c r="E233" s="3" t="s">
        <v>1316</v>
      </c>
    </row>
    <row r="234" spans="1:7">
      <c r="A234" s="3">
        <v>2082685</v>
      </c>
      <c r="B234" s="3" t="s">
        <v>1450</v>
      </c>
      <c r="C234" s="3">
        <v>626.70000000000005</v>
      </c>
      <c r="D234" s="1"/>
      <c r="E234" s="3" t="s">
        <v>1316</v>
      </c>
    </row>
    <row r="235" spans="1:7">
      <c r="A235" s="3">
        <v>2606125</v>
      </c>
      <c r="B235" s="3" t="s">
        <v>1450</v>
      </c>
      <c r="C235" s="3">
        <v>626.70000000000005</v>
      </c>
      <c r="D235" s="1"/>
      <c r="E235" s="2">
        <v>42776</v>
      </c>
    </row>
    <row r="236" spans="1:7">
      <c r="A236" s="3">
        <v>2705989</v>
      </c>
      <c r="B236" s="3" t="s">
        <v>1479</v>
      </c>
      <c r="C236" s="3">
        <v>433.57</v>
      </c>
      <c r="D236" s="1"/>
      <c r="E236" s="2">
        <v>42804</v>
      </c>
    </row>
    <row r="237" spans="1:7">
      <c r="A237" s="3">
        <v>2084498</v>
      </c>
      <c r="B237" s="3" t="s">
        <v>1485</v>
      </c>
      <c r="C237" s="3">
        <v>498.69</v>
      </c>
      <c r="D237" s="1"/>
      <c r="E237" s="2">
        <v>42804</v>
      </c>
    </row>
    <row r="238" spans="1:7">
      <c r="A238" s="3">
        <v>2869066</v>
      </c>
      <c r="B238" s="3" t="s">
        <v>1450</v>
      </c>
      <c r="C238" s="3">
        <v>626.70000000000005</v>
      </c>
      <c r="D238" s="1"/>
      <c r="E238" s="2">
        <v>42804</v>
      </c>
    </row>
    <row r="239" spans="1:7">
      <c r="A239" s="3">
        <v>2880072</v>
      </c>
      <c r="B239" s="3" t="s">
        <v>1486</v>
      </c>
      <c r="C239" s="3">
        <v>90</v>
      </c>
      <c r="D239" s="1"/>
      <c r="E239" s="2">
        <v>42804</v>
      </c>
      <c r="F239" s="13" t="s">
        <v>679</v>
      </c>
      <c r="G239" s="13">
        <v>22896.93</v>
      </c>
    </row>
    <row r="240" spans="1:7">
      <c r="A240" s="3">
        <v>2785628</v>
      </c>
      <c r="B240" s="3" t="s">
        <v>532</v>
      </c>
      <c r="C240" s="3">
        <v>524.91999999999996</v>
      </c>
      <c r="D240" s="1"/>
      <c r="E240" s="2">
        <v>42835</v>
      </c>
      <c r="F240" s="13" t="s">
        <v>1487</v>
      </c>
      <c r="G240" s="13">
        <v>13738.157999999999</v>
      </c>
    </row>
    <row r="241" spans="1:7">
      <c r="A241" s="3">
        <v>1146374</v>
      </c>
      <c r="B241" s="3" t="s">
        <v>1488</v>
      </c>
      <c r="C241" s="3">
        <v>414.92</v>
      </c>
      <c r="D241" s="1"/>
      <c r="E241" s="2">
        <v>42865</v>
      </c>
      <c r="F241" s="13" t="s">
        <v>1489</v>
      </c>
      <c r="G241" s="13">
        <v>9158.77</v>
      </c>
    </row>
    <row r="242" spans="1:7">
      <c r="A242" s="3">
        <v>2627093</v>
      </c>
      <c r="B242" s="3" t="s">
        <v>1490</v>
      </c>
      <c r="C242" s="3">
        <v>433.57</v>
      </c>
      <c r="D242" s="1"/>
      <c r="E242" s="2">
        <v>42896</v>
      </c>
      <c r="F242" s="13" t="s">
        <v>1491</v>
      </c>
      <c r="G242" s="13">
        <v>488.46</v>
      </c>
    </row>
    <row r="243" spans="1:7">
      <c r="A243" s="3">
        <v>893276</v>
      </c>
      <c r="B243" s="3" t="s">
        <v>1450</v>
      </c>
      <c r="C243" s="3">
        <v>383.5</v>
      </c>
      <c r="D243" s="1"/>
      <c r="E243" s="2">
        <v>42896</v>
      </c>
      <c r="F243" s="13" t="s">
        <v>1492</v>
      </c>
      <c r="G243" s="13">
        <v>5037.32</v>
      </c>
    </row>
    <row r="244" spans="1:7">
      <c r="A244" s="3">
        <v>2433481</v>
      </c>
      <c r="B244" s="3" t="s">
        <v>1493</v>
      </c>
      <c r="C244" s="3">
        <v>626.70000000000005</v>
      </c>
      <c r="D244" s="1"/>
      <c r="E244" s="2">
        <v>43018</v>
      </c>
      <c r="F244" s="13" t="s">
        <v>1494</v>
      </c>
      <c r="G244" s="13">
        <v>4121.4399999999996</v>
      </c>
    </row>
    <row r="245" spans="1:7">
      <c r="A245" s="3">
        <v>2794220</v>
      </c>
      <c r="B245" s="3" t="s">
        <v>1450</v>
      </c>
      <c r="C245" s="3">
        <v>626.70000000000005</v>
      </c>
      <c r="D245" s="1"/>
      <c r="E245" s="2">
        <v>43018</v>
      </c>
    </row>
    <row r="246" spans="1:7">
      <c r="A246" s="3">
        <v>2055720</v>
      </c>
      <c r="B246" s="3" t="s">
        <v>1450</v>
      </c>
      <c r="C246" s="3">
        <v>626.70000000000005</v>
      </c>
      <c r="D246" s="1"/>
      <c r="E246" s="2">
        <v>43018</v>
      </c>
    </row>
    <row r="247" spans="1:7">
      <c r="A247" s="3">
        <v>3056157</v>
      </c>
      <c r="B247" s="3" t="s">
        <v>134</v>
      </c>
      <c r="C247" s="3">
        <v>429.48</v>
      </c>
      <c r="D247" s="1"/>
      <c r="E247" s="2" t="s">
        <v>1320</v>
      </c>
    </row>
    <row r="248" spans="1:7">
      <c r="A248" s="3">
        <v>2517432</v>
      </c>
      <c r="B248" s="3" t="s">
        <v>1493</v>
      </c>
      <c r="C248" s="3">
        <v>626.70000000000005</v>
      </c>
      <c r="D248" s="1"/>
      <c r="E248" s="3" t="s">
        <v>1495</v>
      </c>
    </row>
    <row r="249" spans="1:7">
      <c r="A249" s="3">
        <v>2964665</v>
      </c>
      <c r="B249" s="3" t="s">
        <v>1436</v>
      </c>
      <c r="C249" s="3">
        <v>433.57</v>
      </c>
      <c r="D249" s="1"/>
      <c r="E249" s="3" t="s">
        <v>1496</v>
      </c>
    </row>
    <row r="250" spans="1:7">
      <c r="A250" s="3">
        <v>2705917</v>
      </c>
      <c r="B250" s="3" t="s">
        <v>1497</v>
      </c>
      <c r="C250" s="3">
        <v>881.69</v>
      </c>
      <c r="D250" s="29" t="s">
        <v>1484</v>
      </c>
      <c r="E250" s="2" t="s">
        <v>1496</v>
      </c>
    </row>
    <row r="251" spans="1:7">
      <c r="A251" s="3">
        <v>1769198</v>
      </c>
      <c r="B251" s="3" t="s">
        <v>1436</v>
      </c>
      <c r="C251" s="3">
        <v>433.57</v>
      </c>
      <c r="D251" s="1"/>
      <c r="E251" s="2" t="s">
        <v>1104</v>
      </c>
    </row>
    <row r="252" spans="1:7">
      <c r="A252" s="3">
        <v>2785628</v>
      </c>
      <c r="B252" s="3" t="s">
        <v>1450</v>
      </c>
      <c r="C252" s="3">
        <v>626.70000000000005</v>
      </c>
      <c r="D252" s="1"/>
      <c r="E252" s="2" t="s">
        <v>1106</v>
      </c>
    </row>
    <row r="253" spans="1:7">
      <c r="A253" s="3">
        <v>3100894</v>
      </c>
      <c r="B253" s="3" t="s">
        <v>1450</v>
      </c>
      <c r="C253" s="3">
        <v>626.70000000000005</v>
      </c>
      <c r="D253" s="1"/>
      <c r="E253" s="2" t="s">
        <v>1106</v>
      </c>
    </row>
    <row r="254" spans="1:7">
      <c r="A254" s="3">
        <v>3056157</v>
      </c>
      <c r="B254" s="3" t="s">
        <v>1498</v>
      </c>
      <c r="C254" s="3">
        <v>433.57</v>
      </c>
      <c r="D254" s="1"/>
      <c r="E254" s="2" t="s">
        <v>1108</v>
      </c>
    </row>
    <row r="255" spans="1:7">
      <c r="A255" s="3">
        <v>2763405</v>
      </c>
      <c r="B255" s="3" t="s">
        <v>1450</v>
      </c>
      <c r="C255" s="3">
        <v>383.5</v>
      </c>
      <c r="D255" s="29" t="s">
        <v>730</v>
      </c>
      <c r="E255" s="2" t="s">
        <v>1108</v>
      </c>
    </row>
    <row r="256" spans="1:7">
      <c r="A256" s="3">
        <v>3479586</v>
      </c>
      <c r="B256" s="3" t="s">
        <v>1322</v>
      </c>
      <c r="C256" s="3">
        <v>194.94</v>
      </c>
      <c r="D256" s="29" t="s">
        <v>1484</v>
      </c>
      <c r="E256" s="2" t="s">
        <v>1108</v>
      </c>
    </row>
    <row r="257" spans="1:5">
      <c r="A257" s="3">
        <v>3010617</v>
      </c>
      <c r="B257" s="3" t="s">
        <v>1437</v>
      </c>
      <c r="C257" s="3">
        <v>881.69</v>
      </c>
      <c r="D257" s="1"/>
      <c r="E257" s="2" t="s">
        <v>1324</v>
      </c>
    </row>
    <row r="258" spans="1:5">
      <c r="A258" s="3">
        <v>3309795</v>
      </c>
      <c r="B258" s="3" t="s">
        <v>1323</v>
      </c>
      <c r="C258" s="3">
        <v>955</v>
      </c>
      <c r="D258" s="1"/>
      <c r="E258" s="2" t="s">
        <v>1324</v>
      </c>
    </row>
    <row r="259" spans="1:5">
      <c r="A259" s="3">
        <v>3544283</v>
      </c>
      <c r="B259" s="3" t="s">
        <v>1436</v>
      </c>
      <c r="C259" s="3">
        <v>433.57</v>
      </c>
      <c r="D259" s="1"/>
      <c r="E259" s="2" t="s">
        <v>1115</v>
      </c>
    </row>
    <row r="260" spans="1:5">
      <c r="A260" s="3">
        <v>1267303</v>
      </c>
      <c r="B260" s="3" t="s">
        <v>1499</v>
      </c>
      <c r="C260" s="3">
        <v>254.64</v>
      </c>
      <c r="D260" s="29" t="s">
        <v>730</v>
      </c>
      <c r="E260" s="2" t="s">
        <v>1115</v>
      </c>
    </row>
    <row r="261" spans="1:5">
      <c r="A261" s="3">
        <v>3479586</v>
      </c>
      <c r="B261" s="3" t="s">
        <v>1436</v>
      </c>
      <c r="C261" s="3">
        <v>400.58</v>
      </c>
      <c r="D261" s="1"/>
      <c r="E261" s="2" t="s">
        <v>1115</v>
      </c>
    </row>
    <row r="262" spans="1:5">
      <c r="A262" s="3">
        <v>2715783</v>
      </c>
      <c r="B262" s="3" t="s">
        <v>1450</v>
      </c>
      <c r="C262" s="3">
        <v>626.70000000000005</v>
      </c>
      <c r="D262" s="1"/>
      <c r="E262" s="2" t="s">
        <v>1110</v>
      </c>
    </row>
    <row r="263" spans="1:5">
      <c r="A263" s="3">
        <v>3483819</v>
      </c>
      <c r="B263" s="3" t="s">
        <v>1268</v>
      </c>
      <c r="C263" s="3">
        <v>383.5</v>
      </c>
      <c r="D263" s="1"/>
      <c r="E263" s="2" t="s">
        <v>1500</v>
      </c>
    </row>
    <row r="264" spans="1:5">
      <c r="A264" s="3">
        <v>3713306</v>
      </c>
      <c r="B264" s="3" t="s">
        <v>1450</v>
      </c>
      <c r="C264" s="3">
        <v>626.70000000000005</v>
      </c>
      <c r="D264" s="1"/>
      <c r="E264" s="2" t="s">
        <v>1501</v>
      </c>
    </row>
    <row r="265" spans="1:5">
      <c r="A265" s="3">
        <v>2471092</v>
      </c>
      <c r="B265" s="3" t="s">
        <v>1451</v>
      </c>
      <c r="C265" s="3">
        <v>626.70000000000005</v>
      </c>
      <c r="D265" s="1"/>
      <c r="E265" s="2" t="s">
        <v>1501</v>
      </c>
    </row>
    <row r="266" spans="1:5">
      <c r="A266" s="3"/>
      <c r="B266" s="3"/>
      <c r="C266" s="3"/>
      <c r="D266" s="1"/>
      <c r="E266" s="2"/>
    </row>
    <row r="268" spans="1:5">
      <c r="A268" s="13" t="s">
        <v>1449</v>
      </c>
      <c r="B268" s="13" t="s">
        <v>1255</v>
      </c>
      <c r="C268" s="13" t="s">
        <v>494</v>
      </c>
      <c r="D268" s="29" t="s">
        <v>55</v>
      </c>
      <c r="E268" s="13" t="s">
        <v>1257</v>
      </c>
    </row>
    <row r="269" spans="1:5">
      <c r="A269" s="3">
        <v>2627231</v>
      </c>
      <c r="B269" s="3" t="s">
        <v>1476</v>
      </c>
      <c r="C269" s="3">
        <v>383.5</v>
      </c>
      <c r="D269" s="1"/>
      <c r="E269" s="3" t="s">
        <v>1477</v>
      </c>
    </row>
    <row r="270" spans="1:5">
      <c r="A270" s="3">
        <v>1062994</v>
      </c>
      <c r="B270" s="3" t="s">
        <v>659</v>
      </c>
      <c r="C270" s="3">
        <v>205.64</v>
      </c>
      <c r="D270" s="1"/>
      <c r="E270" s="3" t="s">
        <v>1478</v>
      </c>
    </row>
    <row r="271" spans="1:5">
      <c r="A271" s="3">
        <v>2119495</v>
      </c>
      <c r="B271" s="3" t="s">
        <v>1479</v>
      </c>
      <c r="C271" s="3">
        <v>433.57</v>
      </c>
      <c r="D271" s="1"/>
      <c r="E271" s="3" t="s">
        <v>1478</v>
      </c>
    </row>
    <row r="272" spans="1:5">
      <c r="A272" s="3">
        <v>1747613</v>
      </c>
      <c r="B272" s="3" t="s">
        <v>1479</v>
      </c>
      <c r="C272" s="3">
        <v>433.57</v>
      </c>
      <c r="D272" s="1"/>
      <c r="E272" s="3" t="s">
        <v>1480</v>
      </c>
    </row>
    <row r="273" spans="1:5">
      <c r="A273" s="3">
        <v>2413010</v>
      </c>
      <c r="B273" s="3" t="s">
        <v>1310</v>
      </c>
      <c r="C273" s="3">
        <v>1818.48</v>
      </c>
      <c r="D273" s="1"/>
      <c r="E273" s="3" t="s">
        <v>1311</v>
      </c>
    </row>
    <row r="274" spans="1:5">
      <c r="A274" s="3">
        <v>1724671</v>
      </c>
      <c r="B274" s="3" t="s">
        <v>1481</v>
      </c>
      <c r="C274" s="3">
        <v>881.69</v>
      </c>
      <c r="D274" s="1"/>
      <c r="E274" s="3" t="s">
        <v>1422</v>
      </c>
    </row>
    <row r="275" spans="1:5">
      <c r="A275" s="3">
        <v>2606012</v>
      </c>
      <c r="B275" s="3" t="s">
        <v>1479</v>
      </c>
      <c r="C275" s="3">
        <v>433.57</v>
      </c>
      <c r="D275" s="1"/>
      <c r="E275" s="3" t="s">
        <v>1482</v>
      </c>
    </row>
    <row r="276" spans="1:5">
      <c r="A276" s="3">
        <v>2627231</v>
      </c>
      <c r="B276" s="3" t="s">
        <v>1450</v>
      </c>
      <c r="C276" s="3">
        <v>626.70000000000005</v>
      </c>
      <c r="D276" s="1"/>
      <c r="E276" s="3" t="s">
        <v>1482</v>
      </c>
    </row>
    <row r="277" spans="1:5">
      <c r="A277" s="3">
        <v>2031209</v>
      </c>
      <c r="B277" s="3" t="s">
        <v>1450</v>
      </c>
      <c r="C277" s="3">
        <v>626.70000000000005</v>
      </c>
      <c r="D277" s="1"/>
      <c r="E277" s="3" t="s">
        <v>1483</v>
      </c>
    </row>
    <row r="278" spans="1:5">
      <c r="A278" s="3">
        <v>1267303</v>
      </c>
      <c r="B278" s="3" t="s">
        <v>1315</v>
      </c>
      <c r="C278" s="3">
        <v>254.64</v>
      </c>
      <c r="D278" s="29" t="s">
        <v>1484</v>
      </c>
      <c r="E278" s="3" t="s">
        <v>1316</v>
      </c>
    </row>
    <row r="279" spans="1:5">
      <c r="A279" s="3">
        <v>2082685</v>
      </c>
      <c r="B279" s="3" t="s">
        <v>1450</v>
      </c>
      <c r="C279" s="3">
        <v>626.70000000000005</v>
      </c>
      <c r="D279" s="1"/>
      <c r="E279" s="3" t="s">
        <v>1316</v>
      </c>
    </row>
    <row r="280" spans="1:5">
      <c r="A280" s="3">
        <v>2606125</v>
      </c>
      <c r="B280" s="3" t="s">
        <v>1450</v>
      </c>
      <c r="C280" s="3">
        <v>626.70000000000005</v>
      </c>
      <c r="D280" s="1"/>
      <c r="E280" s="2">
        <v>42776</v>
      </c>
    </row>
    <row r="281" spans="1:5">
      <c r="A281" s="3">
        <v>2705989</v>
      </c>
      <c r="B281" s="3" t="s">
        <v>1479</v>
      </c>
      <c r="C281" s="3">
        <v>433.57</v>
      </c>
      <c r="D281" s="1"/>
      <c r="E281" s="2">
        <v>42804</v>
      </c>
    </row>
    <row r="282" spans="1:5">
      <c r="A282" s="3">
        <v>2084498</v>
      </c>
      <c r="B282" s="3" t="s">
        <v>1485</v>
      </c>
      <c r="C282" s="3">
        <v>498.69</v>
      </c>
      <c r="D282" s="1"/>
      <c r="E282" s="2">
        <v>42804</v>
      </c>
    </row>
    <row r="283" spans="1:5">
      <c r="A283" s="3">
        <v>2869066</v>
      </c>
      <c r="B283" s="3" t="s">
        <v>1450</v>
      </c>
      <c r="C283" s="3">
        <v>626.70000000000005</v>
      </c>
      <c r="D283" s="1"/>
      <c r="E283" s="2">
        <v>42804</v>
      </c>
    </row>
    <row r="284" spans="1:5">
      <c r="A284" s="3">
        <v>2880072</v>
      </c>
      <c r="B284" s="3" t="s">
        <v>1486</v>
      </c>
      <c r="C284" s="3">
        <v>90</v>
      </c>
      <c r="D284" s="1"/>
      <c r="E284" s="2">
        <v>42804</v>
      </c>
    </row>
    <row r="285" spans="1:5">
      <c r="A285" s="3">
        <v>2785628</v>
      </c>
      <c r="B285" s="3" t="s">
        <v>532</v>
      </c>
      <c r="C285" s="3">
        <v>524.91999999999996</v>
      </c>
      <c r="D285" s="1"/>
      <c r="E285" s="2">
        <v>42835</v>
      </c>
    </row>
    <row r="286" spans="1:5">
      <c r="A286" s="3">
        <v>1146374</v>
      </c>
      <c r="B286" s="3" t="s">
        <v>1488</v>
      </c>
      <c r="C286" s="3">
        <v>414.92</v>
      </c>
      <c r="D286" s="1"/>
      <c r="E286" s="2">
        <v>42865</v>
      </c>
    </row>
    <row r="287" spans="1:5">
      <c r="A287" s="3">
        <v>2627093</v>
      </c>
      <c r="B287" s="3" t="s">
        <v>1490</v>
      </c>
      <c r="C287" s="3">
        <v>433.57</v>
      </c>
      <c r="D287" s="1"/>
      <c r="E287" s="2">
        <v>42896</v>
      </c>
    </row>
    <row r="288" spans="1:5">
      <c r="A288" s="3">
        <v>893276</v>
      </c>
      <c r="B288" s="3" t="s">
        <v>1450</v>
      </c>
      <c r="C288" s="3">
        <v>383.5</v>
      </c>
      <c r="D288" s="1"/>
      <c r="E288" s="2">
        <v>42896</v>
      </c>
    </row>
    <row r="289" spans="1:5">
      <c r="A289" s="3">
        <v>2433481</v>
      </c>
      <c r="B289" s="3" t="s">
        <v>1493</v>
      </c>
      <c r="C289" s="3">
        <v>626.70000000000005</v>
      </c>
      <c r="D289" s="1"/>
      <c r="E289" s="2">
        <v>43018</v>
      </c>
    </row>
    <row r="290" spans="1:5">
      <c r="A290" s="3">
        <v>2794220</v>
      </c>
      <c r="B290" s="3" t="s">
        <v>1450</v>
      </c>
      <c r="C290" s="3">
        <v>626.70000000000005</v>
      </c>
      <c r="D290" s="1"/>
      <c r="E290" s="2">
        <v>43018</v>
      </c>
    </row>
    <row r="291" spans="1:5">
      <c r="A291" s="3">
        <v>2055720</v>
      </c>
      <c r="B291" s="3" t="s">
        <v>1450</v>
      </c>
      <c r="C291" s="3">
        <v>626.70000000000005</v>
      </c>
      <c r="D291" s="1"/>
      <c r="E291" s="2">
        <v>43018</v>
      </c>
    </row>
    <row r="292" spans="1:5">
      <c r="A292" s="3">
        <v>3056157</v>
      </c>
      <c r="B292" s="3" t="s">
        <v>134</v>
      </c>
      <c r="C292" s="3">
        <v>429.48</v>
      </c>
      <c r="D292" s="1"/>
      <c r="E292" s="2" t="s">
        <v>1320</v>
      </c>
    </row>
    <row r="293" spans="1:5">
      <c r="A293" s="3">
        <v>2517432</v>
      </c>
      <c r="B293" s="3" t="s">
        <v>1493</v>
      </c>
      <c r="C293" s="3">
        <v>626.70000000000005</v>
      </c>
      <c r="D293" s="1"/>
      <c r="E293" s="3" t="s">
        <v>1495</v>
      </c>
    </row>
    <row r="294" spans="1:5">
      <c r="A294" s="3">
        <v>2964665</v>
      </c>
      <c r="B294" s="3" t="s">
        <v>1436</v>
      </c>
      <c r="C294" s="3">
        <v>433.57</v>
      </c>
      <c r="D294" s="1"/>
      <c r="E294" s="3" t="s">
        <v>1496</v>
      </c>
    </row>
    <row r="295" spans="1:5">
      <c r="A295" s="3">
        <v>2705917</v>
      </c>
      <c r="B295" s="3" t="s">
        <v>1497</v>
      </c>
      <c r="C295" s="3">
        <v>881.69</v>
      </c>
      <c r="D295" s="29" t="s">
        <v>1484</v>
      </c>
      <c r="E295" s="2" t="s">
        <v>1496</v>
      </c>
    </row>
    <row r="296" spans="1:5">
      <c r="A296" s="3">
        <v>1769198</v>
      </c>
      <c r="B296" s="3" t="s">
        <v>1436</v>
      </c>
      <c r="C296" s="3">
        <v>433.57</v>
      </c>
      <c r="D296" s="1"/>
      <c r="E296" s="2" t="s">
        <v>1104</v>
      </c>
    </row>
    <row r="297" spans="1:5">
      <c r="A297" s="3">
        <v>2785628</v>
      </c>
      <c r="B297" s="3" t="s">
        <v>1450</v>
      </c>
      <c r="C297" s="3">
        <v>626.70000000000005</v>
      </c>
      <c r="D297" s="1"/>
      <c r="E297" s="2" t="s">
        <v>1106</v>
      </c>
    </row>
    <row r="298" spans="1:5">
      <c r="A298" s="3">
        <v>3100894</v>
      </c>
      <c r="B298" s="3" t="s">
        <v>1450</v>
      </c>
      <c r="C298" s="3">
        <v>626.70000000000005</v>
      </c>
      <c r="D298" s="1"/>
      <c r="E298" s="2" t="s">
        <v>1106</v>
      </c>
    </row>
    <row r="299" spans="1:5">
      <c r="A299" s="3">
        <v>3056157</v>
      </c>
      <c r="B299" s="3" t="s">
        <v>1498</v>
      </c>
      <c r="C299" s="3">
        <v>433.57</v>
      </c>
      <c r="D299" s="1"/>
      <c r="E299" s="2" t="s">
        <v>1108</v>
      </c>
    </row>
    <row r="300" spans="1:5">
      <c r="A300" s="3">
        <v>2763405</v>
      </c>
      <c r="B300" s="3" t="s">
        <v>1450</v>
      </c>
      <c r="C300" s="3">
        <v>383.5</v>
      </c>
      <c r="D300" s="29" t="s">
        <v>730</v>
      </c>
      <c r="E300" s="2" t="s">
        <v>1108</v>
      </c>
    </row>
    <row r="301" spans="1:5">
      <c r="A301" s="3">
        <v>3479586</v>
      </c>
      <c r="B301" s="3" t="s">
        <v>1322</v>
      </c>
      <c r="C301" s="3">
        <v>194.94</v>
      </c>
      <c r="D301" s="29" t="s">
        <v>1484</v>
      </c>
      <c r="E301" s="2" t="s">
        <v>1108</v>
      </c>
    </row>
    <row r="302" spans="1:5">
      <c r="A302" s="3">
        <v>3010617</v>
      </c>
      <c r="B302" s="3" t="s">
        <v>1437</v>
      </c>
      <c r="C302" s="3">
        <v>881.69</v>
      </c>
      <c r="D302" s="1"/>
      <c r="E302" s="2" t="s">
        <v>1324</v>
      </c>
    </row>
    <row r="303" spans="1:5">
      <c r="A303" s="3">
        <v>3309795</v>
      </c>
      <c r="B303" s="3" t="s">
        <v>1323</v>
      </c>
      <c r="C303" s="3">
        <v>955</v>
      </c>
      <c r="D303" s="1"/>
      <c r="E303" s="2" t="s">
        <v>1324</v>
      </c>
    </row>
    <row r="304" spans="1:5">
      <c r="A304" s="3">
        <v>3544283</v>
      </c>
      <c r="B304" s="3" t="s">
        <v>1436</v>
      </c>
      <c r="C304" s="3">
        <v>433.57</v>
      </c>
      <c r="D304" s="1"/>
      <c r="E304" s="2" t="s">
        <v>1115</v>
      </c>
    </row>
    <row r="305" spans="1:5">
      <c r="A305" s="3">
        <v>1267303</v>
      </c>
      <c r="B305" s="3" t="s">
        <v>1499</v>
      </c>
      <c r="C305" s="3">
        <v>254.64</v>
      </c>
      <c r="D305" s="29" t="s">
        <v>730</v>
      </c>
      <c r="E305" s="2" t="s">
        <v>1115</v>
      </c>
    </row>
    <row r="306" spans="1:5">
      <c r="A306" s="3">
        <v>3479586</v>
      </c>
      <c r="B306" s="3" t="s">
        <v>1436</v>
      </c>
      <c r="C306" s="3">
        <v>400.58</v>
      </c>
      <c r="D306" s="1"/>
      <c r="E306" s="2" t="s">
        <v>1115</v>
      </c>
    </row>
    <row r="307" spans="1:5">
      <c r="A307" s="3">
        <v>2715783</v>
      </c>
      <c r="B307" s="3" t="s">
        <v>1450</v>
      </c>
      <c r="C307" s="3">
        <v>626.70000000000005</v>
      </c>
      <c r="D307" s="1"/>
      <c r="E307" s="2" t="s">
        <v>1110</v>
      </c>
    </row>
    <row r="308" spans="1:5">
      <c r="A308" s="3">
        <v>3483819</v>
      </c>
      <c r="B308" s="3" t="s">
        <v>1268</v>
      </c>
      <c r="C308" s="3">
        <v>383.5</v>
      </c>
      <c r="D308" s="1"/>
      <c r="E308" s="2" t="s">
        <v>1500</v>
      </c>
    </row>
    <row r="309" spans="1:5">
      <c r="A309" s="3">
        <v>2471092</v>
      </c>
      <c r="B309" s="3" t="s">
        <v>1451</v>
      </c>
      <c r="C309" s="3">
        <v>626.70000000000005</v>
      </c>
      <c r="D309" s="1"/>
      <c r="E309" s="2" t="s">
        <v>1501</v>
      </c>
    </row>
    <row r="312" spans="1:5">
      <c r="A312" s="13" t="s">
        <v>1416</v>
      </c>
      <c r="B312" s="13" t="s">
        <v>1502</v>
      </c>
      <c r="C312" s="13" t="s">
        <v>1503</v>
      </c>
      <c r="D312" s="13" t="s">
        <v>742</v>
      </c>
      <c r="E312" s="13" t="s">
        <v>375</v>
      </c>
    </row>
    <row r="313" spans="1:5">
      <c r="A313" s="3">
        <v>9612597</v>
      </c>
      <c r="B313" s="62" t="s">
        <v>1017</v>
      </c>
      <c r="C313" s="3" t="s">
        <v>1504</v>
      </c>
      <c r="D313" s="195">
        <v>383.5</v>
      </c>
      <c r="E313" s="3" t="s">
        <v>1505</v>
      </c>
    </row>
    <row r="314" spans="1:5">
      <c r="A314" s="3">
        <v>867712</v>
      </c>
      <c r="B314" s="62" t="s">
        <v>1506</v>
      </c>
      <c r="C314" s="3" t="s">
        <v>1504</v>
      </c>
      <c r="D314" s="3">
        <v>626.70000000000005</v>
      </c>
      <c r="E314" s="3" t="s">
        <v>1507</v>
      </c>
    </row>
    <row r="315" spans="1:5">
      <c r="A315" s="3">
        <v>866466</v>
      </c>
      <c r="B315" s="62" t="s">
        <v>1017</v>
      </c>
      <c r="C315" s="3" t="s">
        <v>1504</v>
      </c>
      <c r="D315" s="3">
        <v>383.5</v>
      </c>
      <c r="E315" s="3" t="s">
        <v>1508</v>
      </c>
    </row>
    <row r="316" spans="1:5">
      <c r="A316" s="3">
        <v>938974</v>
      </c>
      <c r="B316" s="62" t="s">
        <v>1509</v>
      </c>
      <c r="C316" s="3" t="s">
        <v>1510</v>
      </c>
      <c r="D316" s="3">
        <v>498.69</v>
      </c>
      <c r="E316" s="3" t="s">
        <v>1511</v>
      </c>
    </row>
    <row r="317" spans="1:5">
      <c r="A317" s="3">
        <v>923481</v>
      </c>
      <c r="B317" s="62" t="s">
        <v>996</v>
      </c>
      <c r="C317" s="3" t="s">
        <v>1512</v>
      </c>
      <c r="D317" s="3">
        <v>433.57</v>
      </c>
      <c r="E317" s="3" t="s">
        <v>1513</v>
      </c>
    </row>
    <row r="318" spans="1:5">
      <c r="A318" s="3">
        <v>951834</v>
      </c>
      <c r="B318" s="62" t="s">
        <v>996</v>
      </c>
      <c r="C318" s="3" t="s">
        <v>1514</v>
      </c>
      <c r="D318" s="3">
        <v>626.70000000000005</v>
      </c>
      <c r="E318" s="2">
        <v>42774</v>
      </c>
    </row>
    <row r="319" spans="1:5">
      <c r="A319" s="3">
        <v>950701</v>
      </c>
      <c r="B319" s="3" t="s">
        <v>996</v>
      </c>
      <c r="C319" s="3" t="s">
        <v>1514</v>
      </c>
      <c r="D319" s="3">
        <v>626.70000000000005</v>
      </c>
      <c r="E319" s="3" t="s">
        <v>1515</v>
      </c>
    </row>
    <row r="320" spans="1:5">
      <c r="A320" s="3">
        <v>996128</v>
      </c>
      <c r="B320" s="3" t="s">
        <v>996</v>
      </c>
      <c r="C320" s="3" t="s">
        <v>1516</v>
      </c>
      <c r="D320" s="3">
        <v>498.69</v>
      </c>
      <c r="E320" s="2">
        <v>42743</v>
      </c>
    </row>
    <row r="321" spans="1:8">
      <c r="A321" s="3">
        <v>1005138</v>
      </c>
      <c r="B321" s="3" t="s">
        <v>996</v>
      </c>
      <c r="C321" s="3" t="s">
        <v>1514</v>
      </c>
      <c r="D321" s="3">
        <v>626.70000000000005</v>
      </c>
      <c r="E321" s="3" t="s">
        <v>1517</v>
      </c>
    </row>
    <row r="322" spans="1:8">
      <c r="A322" s="3">
        <v>1038959</v>
      </c>
      <c r="B322" s="3" t="s">
        <v>996</v>
      </c>
      <c r="C322" s="3" t="s">
        <v>1514</v>
      </c>
      <c r="D322" s="3">
        <v>626.70000000000005</v>
      </c>
      <c r="E322" s="2">
        <v>42924</v>
      </c>
    </row>
    <row r="323" spans="1:8">
      <c r="A323" s="3">
        <v>1062090</v>
      </c>
      <c r="B323" s="3" t="s">
        <v>996</v>
      </c>
      <c r="C323" s="3" t="s">
        <v>1514</v>
      </c>
      <c r="D323" s="3">
        <v>626.70000000000005</v>
      </c>
      <c r="E323" s="2">
        <v>42955</v>
      </c>
    </row>
    <row r="324" spans="1:8">
      <c r="A324" s="3">
        <v>1573018</v>
      </c>
      <c r="B324" s="3" t="s">
        <v>996</v>
      </c>
      <c r="C324" s="3" t="s">
        <v>1514</v>
      </c>
      <c r="D324" s="3">
        <v>626.70000000000005</v>
      </c>
      <c r="E324" s="2">
        <v>42986</v>
      </c>
    </row>
    <row r="325" spans="1:8">
      <c r="A325" s="3">
        <v>1062994</v>
      </c>
      <c r="B325" s="3" t="s">
        <v>1017</v>
      </c>
      <c r="C325" s="3" t="s">
        <v>1514</v>
      </c>
      <c r="D325" s="3">
        <v>383.5</v>
      </c>
      <c r="E325" s="2">
        <v>42924</v>
      </c>
    </row>
    <row r="326" spans="1:8">
      <c r="A326" s="3">
        <v>1065864</v>
      </c>
      <c r="B326" s="3" t="s">
        <v>996</v>
      </c>
      <c r="C326" s="3" t="s">
        <v>1516</v>
      </c>
      <c r="D326" s="3">
        <v>498.69</v>
      </c>
      <c r="E326" s="2">
        <v>42955</v>
      </c>
    </row>
    <row r="327" spans="1:8">
      <c r="A327" s="3">
        <v>1747781</v>
      </c>
      <c r="B327" s="3" t="s">
        <v>1467</v>
      </c>
      <c r="C327" s="3"/>
      <c r="D327" s="3">
        <v>146.76</v>
      </c>
      <c r="E327" s="2">
        <v>42924</v>
      </c>
    </row>
    <row r="328" spans="1:8">
      <c r="A328" s="3">
        <v>1064150</v>
      </c>
      <c r="B328" s="3" t="s">
        <v>996</v>
      </c>
      <c r="C328" s="3" t="s">
        <v>1516</v>
      </c>
      <c r="D328" s="3">
        <v>498.69</v>
      </c>
      <c r="E328" s="2" t="s">
        <v>1518</v>
      </c>
    </row>
    <row r="329" spans="1:8">
      <c r="A329" s="3">
        <v>1821691</v>
      </c>
      <c r="B329" s="3" t="s">
        <v>1017</v>
      </c>
      <c r="C329" s="3" t="s">
        <v>1519</v>
      </c>
      <c r="D329" s="3">
        <v>625.48</v>
      </c>
      <c r="E329" s="2">
        <v>43016</v>
      </c>
      <c r="G329" s="13" t="s">
        <v>932</v>
      </c>
      <c r="H329" s="196">
        <f>SUM(D313:D347)</f>
        <v>17124.04</v>
      </c>
    </row>
    <row r="330" spans="1:8">
      <c r="A330" s="3">
        <v>1222454</v>
      </c>
      <c r="B330" s="3" t="s">
        <v>996</v>
      </c>
      <c r="C330" s="3" t="s">
        <v>1520</v>
      </c>
      <c r="D330" s="3">
        <v>433.57</v>
      </c>
      <c r="E330" s="2" t="s">
        <v>1521</v>
      </c>
      <c r="G330" s="13" t="s">
        <v>1397</v>
      </c>
      <c r="H330" s="13">
        <v>11027.55</v>
      </c>
    </row>
    <row r="331" spans="1:8">
      <c r="A331" s="3">
        <v>1448058</v>
      </c>
      <c r="B331" s="3" t="s">
        <v>996</v>
      </c>
      <c r="C331" s="3" t="s">
        <v>1516</v>
      </c>
      <c r="D331" s="3">
        <v>498.69</v>
      </c>
      <c r="E331" s="2">
        <v>43047</v>
      </c>
      <c r="G331" s="13" t="s">
        <v>1400</v>
      </c>
      <c r="H331" s="13">
        <v>7351.7</v>
      </c>
    </row>
    <row r="332" spans="1:8">
      <c r="A332" s="3">
        <v>1883170</v>
      </c>
      <c r="B332" s="3" t="s">
        <v>1017</v>
      </c>
      <c r="C332" s="3" t="s">
        <v>1520</v>
      </c>
      <c r="D332" s="3">
        <v>194.94</v>
      </c>
      <c r="E332" s="2">
        <v>43047</v>
      </c>
      <c r="G332" s="13" t="s">
        <v>178</v>
      </c>
      <c r="H332" s="13">
        <v>392.09</v>
      </c>
    </row>
    <row r="333" spans="1:8">
      <c r="A333" s="3">
        <v>1110007</v>
      </c>
      <c r="B333" s="3" t="s">
        <v>996</v>
      </c>
      <c r="C333" s="3" t="s">
        <v>1516</v>
      </c>
      <c r="D333" s="3">
        <v>498.69</v>
      </c>
      <c r="E333" s="2">
        <v>43077</v>
      </c>
    </row>
    <row r="334" spans="1:8">
      <c r="A334" s="3">
        <v>1223992</v>
      </c>
      <c r="B334" s="3" t="s">
        <v>996</v>
      </c>
      <c r="C334" s="3" t="s">
        <v>1514</v>
      </c>
      <c r="D334" s="3">
        <v>626.70000000000005</v>
      </c>
      <c r="E334" s="3" t="s">
        <v>1522</v>
      </c>
    </row>
    <row r="335" spans="1:8">
      <c r="A335" s="3">
        <v>1146103</v>
      </c>
      <c r="B335" s="3" t="s">
        <v>996</v>
      </c>
      <c r="C335" s="3" t="s">
        <v>1520</v>
      </c>
      <c r="D335" s="3">
        <v>433.57</v>
      </c>
      <c r="E335" s="3" t="s">
        <v>1523</v>
      </c>
    </row>
    <row r="336" spans="1:8">
      <c r="A336" s="3">
        <v>1604372</v>
      </c>
      <c r="B336" s="3" t="s">
        <v>1524</v>
      </c>
      <c r="C336" s="3" t="s">
        <v>1519</v>
      </c>
      <c r="D336" s="3">
        <v>625.48</v>
      </c>
      <c r="E336" s="3" t="s">
        <v>1523</v>
      </c>
    </row>
    <row r="337" spans="1:5">
      <c r="A337" s="3">
        <v>1239804</v>
      </c>
      <c r="B337" s="3" t="s">
        <v>1525</v>
      </c>
      <c r="C337" s="3" t="s">
        <v>1514</v>
      </c>
      <c r="D337" s="3" t="s">
        <v>1526</v>
      </c>
      <c r="E337" s="3" t="s">
        <v>1303</v>
      </c>
    </row>
    <row r="338" spans="1:5">
      <c r="A338" s="3">
        <v>1696383</v>
      </c>
      <c r="B338" s="3" t="s">
        <v>996</v>
      </c>
      <c r="C338" s="3" t="s">
        <v>1514</v>
      </c>
      <c r="D338" s="3">
        <v>626.70000000000005</v>
      </c>
      <c r="E338" s="3" t="s">
        <v>1527</v>
      </c>
    </row>
    <row r="339" spans="1:5">
      <c r="A339" s="3">
        <v>1381058</v>
      </c>
      <c r="B339" s="3" t="s">
        <v>1528</v>
      </c>
      <c r="C339" s="3" t="s">
        <v>1516</v>
      </c>
      <c r="D339" s="3">
        <v>498.69</v>
      </c>
      <c r="E339" s="3" t="s">
        <v>1529</v>
      </c>
    </row>
    <row r="340" spans="1:5">
      <c r="A340" s="3">
        <v>1270582</v>
      </c>
      <c r="B340" s="3" t="s">
        <v>996</v>
      </c>
      <c r="C340" s="3" t="s">
        <v>1520</v>
      </c>
      <c r="D340" s="3">
        <v>433.57</v>
      </c>
      <c r="E340" s="3" t="s">
        <v>1530</v>
      </c>
    </row>
    <row r="341" spans="1:5">
      <c r="A341" s="3">
        <v>1272865</v>
      </c>
      <c r="B341" s="3" t="s">
        <v>996</v>
      </c>
      <c r="C341" s="3" t="s">
        <v>1519</v>
      </c>
      <c r="D341" s="3">
        <v>881.69</v>
      </c>
      <c r="E341" s="3" t="s">
        <v>1531</v>
      </c>
    </row>
    <row r="342" spans="1:5">
      <c r="A342" s="3">
        <v>843599</v>
      </c>
      <c r="B342" s="3" t="s">
        <v>1532</v>
      </c>
      <c r="C342" s="3" t="s">
        <v>1520</v>
      </c>
      <c r="D342" s="3" t="s">
        <v>1533</v>
      </c>
      <c r="E342" s="3" t="s">
        <v>1306</v>
      </c>
    </row>
    <row r="343" spans="1:5">
      <c r="A343" s="3">
        <v>1471310</v>
      </c>
      <c r="B343" s="3" t="s">
        <v>996</v>
      </c>
      <c r="C343" s="3" t="s">
        <v>1514</v>
      </c>
      <c r="D343" s="3">
        <v>626.70000000000005</v>
      </c>
      <c r="E343" s="3" t="s">
        <v>1534</v>
      </c>
    </row>
    <row r="344" spans="1:5">
      <c r="A344" s="3">
        <v>1449179</v>
      </c>
      <c r="B344" s="3" t="s">
        <v>996</v>
      </c>
      <c r="C344" s="3" t="s">
        <v>1519</v>
      </c>
      <c r="D344" s="3">
        <v>881.69</v>
      </c>
      <c r="E344" s="3" t="s">
        <v>1535</v>
      </c>
    </row>
    <row r="345" spans="1:5">
      <c r="A345" s="3">
        <v>938496</v>
      </c>
      <c r="B345" s="3" t="s">
        <v>996</v>
      </c>
      <c r="C345" s="3" t="s">
        <v>1514</v>
      </c>
      <c r="D345" s="3">
        <v>626.70000000000005</v>
      </c>
      <c r="E345" s="3" t="s">
        <v>1305</v>
      </c>
    </row>
    <row r="346" spans="1:5">
      <c r="A346" s="3">
        <v>1509160</v>
      </c>
      <c r="B346" s="3" t="s">
        <v>996</v>
      </c>
      <c r="C346" s="3" t="s">
        <v>1516</v>
      </c>
      <c r="D346" s="3">
        <v>498.69</v>
      </c>
      <c r="E346" s="3" t="s">
        <v>1536</v>
      </c>
    </row>
    <row r="347" spans="1:5">
      <c r="A347" s="3">
        <v>1448786</v>
      </c>
      <c r="B347" s="3" t="s">
        <v>1537</v>
      </c>
      <c r="C347" s="3" t="s">
        <v>1538</v>
      </c>
      <c r="D347" s="3" t="s">
        <v>1539</v>
      </c>
      <c r="E347" s="3" t="s">
        <v>1305</v>
      </c>
    </row>
  </sheetData>
  <mergeCells count="2">
    <mergeCell ref="A32:F32"/>
    <mergeCell ref="D148:D163"/>
  </mergeCells>
  <conditionalFormatting sqref="A52:A88">
    <cfRule type="duplicateValues" dxfId="2" priority="3"/>
  </conditionalFormatting>
  <conditionalFormatting sqref="A10">
    <cfRule type="duplicateValues" dxfId="1" priority="2"/>
  </conditionalFormatting>
  <conditionalFormatting sqref="B27:B31 A1:A26 B50:B51 A33:A49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DJ-KARAM</vt:lpstr>
      <vt:lpstr>GANGA</vt:lpstr>
      <vt:lpstr>GURI</vt:lpstr>
      <vt:lpstr>JASMEET</vt:lpstr>
      <vt:lpstr>MANISH</vt:lpstr>
      <vt:lpstr>NITIN</vt:lpstr>
      <vt:lpstr>PRABJOTH</vt:lpstr>
      <vt:lpstr>PRASANNA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HP</cp:lastModifiedBy>
  <dcterms:created xsi:type="dcterms:W3CDTF">2017-12-28T23:26:44Z</dcterms:created>
  <dcterms:modified xsi:type="dcterms:W3CDTF">2018-05-08T00:11:22Z</dcterms:modified>
</cp:coreProperties>
</file>