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9" i="1" l="1"/>
  <c r="E61" i="1" s="1"/>
  <c r="F61" i="1" s="1"/>
  <c r="E30" i="1"/>
  <c r="F30" i="1" s="1"/>
  <c r="E29" i="1"/>
  <c r="F29" i="1" s="1"/>
  <c r="E60" i="1" l="1"/>
  <c r="F60" i="1" s="1"/>
  <c r="F113" i="1" l="1"/>
  <c r="G113" i="1" s="1"/>
  <c r="F112" i="1"/>
  <c r="G112" i="1" s="1"/>
  <c r="F111" i="1"/>
  <c r="G111" i="1" l="1"/>
  <c r="L24" i="1"/>
  <c r="L23" i="1"/>
  <c r="L22" i="1"/>
  <c r="L21" i="1"/>
  <c r="K15" i="1" l="1"/>
  <c r="L15" i="1" s="1"/>
  <c r="K14" i="1"/>
  <c r="L14" i="1" s="1"/>
  <c r="K12" i="1"/>
  <c r="L12" i="1" s="1"/>
  <c r="K13" i="1" l="1"/>
  <c r="L13" i="1" s="1"/>
</calcChain>
</file>

<file path=xl/sharedStrings.xml><?xml version="1.0" encoding="utf-8"?>
<sst xmlns="http://schemas.openxmlformats.org/spreadsheetml/2006/main" count="588" uniqueCount="191">
  <si>
    <t>DATE</t>
  </si>
  <si>
    <t>S/O</t>
  </si>
  <si>
    <t>ADRESS</t>
  </si>
  <si>
    <t>S/O TYPE</t>
  </si>
  <si>
    <t>WORK TYPE</t>
  </si>
  <si>
    <t>AMOUNT</t>
  </si>
  <si>
    <t>done by</t>
  </si>
  <si>
    <t>31 cramond dve</t>
  </si>
  <si>
    <t>B&amp;C</t>
  </si>
  <si>
    <t>grass trench</t>
  </si>
  <si>
    <t>kranthi</t>
  </si>
  <si>
    <t>29 great south rd</t>
  </si>
  <si>
    <t>connect</t>
  </si>
  <si>
    <t>B&amp;C(surfacemount)</t>
  </si>
  <si>
    <t>48 wintere rd</t>
  </si>
  <si>
    <t>7 cornwall rd</t>
  </si>
  <si>
    <t>B&amp;C(Aerial)</t>
  </si>
  <si>
    <t>11 tipu rd</t>
  </si>
  <si>
    <t>S9</t>
  </si>
  <si>
    <t>235 portage rd</t>
  </si>
  <si>
    <t>B&amp;C(haul)</t>
  </si>
  <si>
    <t>16 navigator pl</t>
  </si>
  <si>
    <t>B&amp;C(grass trench)</t>
  </si>
  <si>
    <t>62 mt lebanon cre</t>
  </si>
  <si>
    <t>OSB</t>
  </si>
  <si>
    <t>38 lendenfeld dve</t>
  </si>
  <si>
    <t>customer cancelled</t>
  </si>
  <si>
    <t>6 bill phillip pl</t>
  </si>
  <si>
    <t>5 nicholas gibbons dve</t>
  </si>
  <si>
    <t>build</t>
  </si>
  <si>
    <t>haul</t>
  </si>
  <si>
    <t>35 domain rd</t>
  </si>
  <si>
    <t>11a nicholson ave</t>
  </si>
  <si>
    <t>119 great south rd</t>
  </si>
  <si>
    <t>Notes</t>
  </si>
  <si>
    <t>Document not submitted</t>
  </si>
  <si>
    <t>wrong service order</t>
  </si>
  <si>
    <t xml:space="preserve">total amount </t>
  </si>
  <si>
    <t>hours</t>
  </si>
  <si>
    <t>376.11-160</t>
  </si>
  <si>
    <t>216.11-160</t>
  </si>
  <si>
    <t>2 kakapo pl</t>
  </si>
  <si>
    <t>customer cancel</t>
  </si>
  <si>
    <t>20 catkin cre</t>
  </si>
  <si>
    <t>14b lupton rd</t>
  </si>
  <si>
    <t>surface mount</t>
  </si>
  <si>
    <t>36a cambridge tce</t>
  </si>
  <si>
    <t>28 buckingham cre</t>
  </si>
  <si>
    <t>aerial</t>
  </si>
  <si>
    <t>12 navigator pl</t>
  </si>
  <si>
    <t>concrete</t>
  </si>
  <si>
    <t>babu</t>
  </si>
  <si>
    <t>7 vigo pl</t>
  </si>
  <si>
    <t>B&amp;C(grass)</t>
  </si>
  <si>
    <t>sai</t>
  </si>
  <si>
    <t>B&amp;C(concrete)</t>
  </si>
  <si>
    <t>nithin</t>
  </si>
  <si>
    <t>60 pitt ave</t>
  </si>
  <si>
    <t>hauling</t>
  </si>
  <si>
    <t>6 samara pl</t>
  </si>
  <si>
    <t>18 nicholson ave</t>
  </si>
  <si>
    <t xml:space="preserve">kranthi  hours </t>
  </si>
  <si>
    <t>45.61 hrs</t>
  </si>
  <si>
    <t>135 motatau rd</t>
  </si>
  <si>
    <t>K&amp;S</t>
  </si>
  <si>
    <t>babu+sai</t>
  </si>
  <si>
    <t>40.32 hrs</t>
  </si>
  <si>
    <t xml:space="preserve">35 domain rd </t>
  </si>
  <si>
    <t xml:space="preserve">nithin </t>
  </si>
  <si>
    <t>5.4 hrs</t>
  </si>
  <si>
    <t>B&amp;C(surface mount)</t>
  </si>
  <si>
    <t>B&amp;C(aerial)</t>
  </si>
  <si>
    <t>B&amp;C(hauling)</t>
  </si>
  <si>
    <t>65 puhinui rd</t>
  </si>
  <si>
    <t>D3</t>
  </si>
  <si>
    <t>N&amp;S</t>
  </si>
  <si>
    <t>total</t>
  </si>
  <si>
    <t>total hours</t>
  </si>
  <si>
    <t>92.75 hrs</t>
  </si>
  <si>
    <t>5 REFLECTION PL</t>
  </si>
  <si>
    <t>CONNECT</t>
  </si>
  <si>
    <t>B&amp;C(HAUL)</t>
  </si>
  <si>
    <t>159A WILLIAM ST</t>
  </si>
  <si>
    <t>B&amp;C(GRASS)</t>
  </si>
  <si>
    <t>205+F3:F25</t>
  </si>
  <si>
    <t>94A WILLIAM ST</t>
  </si>
  <si>
    <t>68 GREY ST</t>
  </si>
  <si>
    <t>LL</t>
  </si>
  <si>
    <t>207 MIDDLE RD</t>
  </si>
  <si>
    <t>BUILD</t>
  </si>
  <si>
    <t>GRASS TRENCH</t>
  </si>
  <si>
    <t xml:space="preserve">document donot supplied </t>
  </si>
  <si>
    <t>32 MAGNOLIA DVE</t>
  </si>
  <si>
    <t>39 PAGES RD</t>
  </si>
  <si>
    <t>OSB(MANPREET)</t>
  </si>
  <si>
    <t xml:space="preserve">pending </t>
  </si>
  <si>
    <t>6 PORTERS ST</t>
  </si>
  <si>
    <t>32 WILLOW ST</t>
  </si>
  <si>
    <t xml:space="preserve">S9 </t>
  </si>
  <si>
    <t>not listed</t>
  </si>
  <si>
    <t>36 MIDDLE RD</t>
  </si>
  <si>
    <t xml:space="preserve">OSB </t>
  </si>
  <si>
    <t>HAUL</t>
  </si>
  <si>
    <t xml:space="preserve">11V BULLOCK </t>
  </si>
  <si>
    <t>15 PORTER ST</t>
  </si>
  <si>
    <t>9 MAYNARD PL</t>
  </si>
  <si>
    <t>154 CHALMERS AVE</t>
  </si>
  <si>
    <t>1A ST GEORGE ST</t>
  </si>
  <si>
    <t>19 CONISTON DVE</t>
  </si>
  <si>
    <t>33 WILLS ST</t>
  </si>
  <si>
    <t>AERIAL</t>
  </si>
  <si>
    <t>B&amp;C(AERIAL)</t>
  </si>
  <si>
    <t>32 BUCHANAN ST</t>
  </si>
  <si>
    <t>SURFACE MOUNT</t>
  </si>
  <si>
    <t>40 AGNES ST</t>
  </si>
  <si>
    <t>S/0</t>
  </si>
  <si>
    <t xml:space="preserve">         ADDRESS</t>
  </si>
  <si>
    <t>CLOSING  TYPE</t>
  </si>
  <si>
    <t>JOB TYPE</t>
  </si>
  <si>
    <t>NOTES</t>
  </si>
  <si>
    <t>12 FLEMING ST MANGERE EAST AUCKLAND</t>
  </si>
  <si>
    <t>NGA-560B NGA Aerial SDU Build</t>
  </si>
  <si>
    <t>34 LIPPIATT RD OTAHUHU AUCKLAND</t>
  </si>
  <si>
    <t>NGA Aerial - Build &amp; Connect</t>
  </si>
  <si>
    <t>28A LUKE ST OTAHUHU AUCKLAND</t>
  </si>
  <si>
    <t>NGA-561B NGA Haul SDU Build</t>
  </si>
  <si>
    <t>RAID FOR BUILD &amp; CONNECT</t>
  </si>
  <si>
    <t>13 ROMNEY PL MANUREWA AUCKLAND</t>
  </si>
  <si>
    <t>NGA Haul - Build &amp; Connect</t>
  </si>
  <si>
    <t>RA</t>
  </si>
  <si>
    <t>42C EVANS RD WEYMOUTH AUCKLAND</t>
  </si>
  <si>
    <t>NGA Grass Trench - Build &amp; Connect</t>
  </si>
  <si>
    <t>34 GAINSBOROUGH ST MANUREWA AUCKLAND</t>
  </si>
  <si>
    <t>NGA-563B NGA Grass Trench SDU Build</t>
  </si>
  <si>
    <t>7 PEERLESS AVE TAKANINI AUCKLAND</t>
  </si>
  <si>
    <t>NGA-562B NGA Surface Mount SDU Build</t>
  </si>
  <si>
    <t>NGA Surface Mount - Build &amp; Connect</t>
  </si>
  <si>
    <t>57 TRIBUTE LOP TAKANINI AUCKLAND</t>
  </si>
  <si>
    <t>NGA-711 Provision NGA at Greenfield’s Premise</t>
  </si>
  <si>
    <t>12 LLOYD AVE RARATOETOE AUCKLAND</t>
  </si>
  <si>
    <t>NGA Outside Boundary Remedial/Build</t>
  </si>
  <si>
    <t xml:space="preserve">PENDING </t>
  </si>
  <si>
    <t>20 FRANK PL MANUREWA AUCKLAND</t>
  </si>
  <si>
    <t>NGA-564B NGA Drill SDU Build</t>
  </si>
  <si>
    <t>20 KOKAKO RSE RARAKURA AUCKLAND</t>
  </si>
  <si>
    <t>NGA Drill - Build &amp; Connect</t>
  </si>
  <si>
    <t>15 MARYBETH PL ROSEHILL AUCKLAND</t>
  </si>
  <si>
    <t>16A ATKINSON AVE OTAHUHU AUCKLAND</t>
  </si>
  <si>
    <t>6C HAYWARD RD RARATOETOE AUCKLAND</t>
  </si>
  <si>
    <t>9A GLOUCESTER RD MANUREWA AUCKLAND</t>
  </si>
  <si>
    <t>5 NICHOLAS GIBBONS DVE CLENDON RARK AUCKLAND</t>
  </si>
  <si>
    <t>2 WESTON AVE RARATOETOE AUCKLAND</t>
  </si>
  <si>
    <t>392 Fibre Restoration Time and Materials</t>
  </si>
  <si>
    <t>FAULT</t>
  </si>
  <si>
    <t>80A PUHINUI RD RARATOETOE AUCKLAND</t>
  </si>
  <si>
    <t>193 BAIRDS RD OTARA AUCKLAND</t>
  </si>
  <si>
    <t>69 MT LEBANON CRE THE GARDENS AUCKLAND</t>
  </si>
  <si>
    <t>6 BARNEYS FARM RD CLENDON RARK AUCKLAND</t>
  </si>
  <si>
    <t>24 HYDE ST MANUREWA EAST AUCKLAND</t>
  </si>
  <si>
    <t>11 JAN HIGGINS PL AUCKLAND</t>
  </si>
  <si>
    <t>3/ 31 WATERVIEW RD W TAKANINI AUCKLAND</t>
  </si>
  <si>
    <t xml:space="preserve">TOTAL </t>
  </si>
  <si>
    <t>*RA  - REFEER ABOVE</t>
  </si>
  <si>
    <t>*RB - REFER BELOW</t>
  </si>
  <si>
    <t>PAID FOR BUILD &amp; CONNECT</t>
  </si>
  <si>
    <t>2 WESTON AVE PAPATOETOE AUCKLAND</t>
  </si>
  <si>
    <t xml:space="preserve">NOT LISTED </t>
  </si>
  <si>
    <t>80A PUHINUI RD PAPATOETOE AUCKLAND</t>
  </si>
  <si>
    <t>6 BARNEYS FARM RD CLENDON PARK AUCKLAND</t>
  </si>
  <si>
    <t>RA-REFER ABOVE</t>
  </si>
  <si>
    <t>BUILD/CONNECT</t>
  </si>
  <si>
    <t>43 SHEEHAN AVE PAPAKURA AUCKLAND</t>
  </si>
  <si>
    <t>6C HAYWARD RD PAPATOETOE AUCKLAND</t>
  </si>
  <si>
    <t>32 JUPITER ST ROSEHILL AUCKLAND</t>
  </si>
  <si>
    <t>IAUDITOR NOT SUBMITTED</t>
  </si>
  <si>
    <t>23 PRADO DVE PUKEKOHE AUCKLAND</t>
  </si>
  <si>
    <t>10 WINSFORD ST MANUREWA AUCKLAND</t>
  </si>
  <si>
    <t>47 ROLLERSON ST PAPAKURA AUCKLAND</t>
  </si>
  <si>
    <t>done by  nithin</t>
  </si>
  <si>
    <t>54 PATERSON AVE PUKEKOHE AUCKLAND</t>
  </si>
  <si>
    <t>NGA-750 Premise Networking – Site Visit</t>
  </si>
  <si>
    <t>44 GRACE JAMES RD PUKEKOHE AUCKLAND</t>
  </si>
  <si>
    <t>15 PARKHAVEN DVE ROSEHILL AUCKLAND</t>
  </si>
  <si>
    <t xml:space="preserve">Pending </t>
  </si>
  <si>
    <t>13 chibnall place</t>
  </si>
  <si>
    <t>15 RESEDA PLACE</t>
  </si>
  <si>
    <t xml:space="preserve"> 12/12/2017</t>
  </si>
  <si>
    <t>check service order</t>
  </si>
  <si>
    <t>1/20/2018</t>
  </si>
  <si>
    <t>Kranthi</t>
  </si>
  <si>
    <t>Babu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</si>
</sst>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sz val="12"/>
      <name val="Arial"/>
      <family val="2"/>
    </font>
    <font>
      <sz val="11"/>
      <name val="Times New Roman"/>
      <family val="1"/>
    </font>
    <font>
      <sz val="12"/>
      <name val="Times New Roman"/>
      <family val="1"/>
    </font>
    <font>
      <sz val="12"/>
      <color rgb="FF4F4F4F"/>
      <name val="Arial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16" fontId="5" fillId="3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" fontId="7" fillId="3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6" fontId="4" fillId="3" borderId="1" xfId="0" applyNumberFormat="1" applyFont="1" applyFill="1" applyBorder="1" applyAlignment="1">
      <alignment horizontal="center"/>
    </xf>
    <xf numFmtId="16" fontId="4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2" borderId="1" xfId="0" applyFill="1" applyBorder="1"/>
    <xf numFmtId="0" fontId="9" fillId="2" borderId="0" xfId="0" applyFont="1" applyFill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tabSelected="1" topLeftCell="A31" zoomScale="145" zoomScaleNormal="145" workbookViewId="0">
      <selection activeCell="B44" sqref="B44"/>
    </sheetView>
  </sheetViews>
  <sheetFormatPr defaultRowHeight="15" x14ac:dyDescent="0.25"/>
  <cols>
    <col min="1" max="1" width="11.28515625" bestFit="1" customWidth="1"/>
    <col min="2" max="2" width="10.28515625" bestFit="1" customWidth="1"/>
    <col min="3" max="3" width="67.42578125" customWidth="1"/>
    <col min="4" max="4" width="33.140625" customWidth="1"/>
    <col min="5" max="5" width="18.7109375" bestFit="1" customWidth="1"/>
    <col min="7" max="7" width="24.7109375" bestFit="1" customWidth="1"/>
    <col min="8" max="8" width="23.5703125" bestFit="1" customWidth="1"/>
    <col min="9" max="10" width="13.7109375" bestFit="1" customWidth="1"/>
    <col min="12" max="12" width="11" bestFit="1" customWidth="1"/>
  </cols>
  <sheetData>
    <row r="1" spans="1:12" ht="15.75" x14ac:dyDescent="0.25">
      <c r="A1" s="17">
        <v>43097</v>
      </c>
      <c r="B1" s="18">
        <v>4726065</v>
      </c>
      <c r="C1" s="19" t="s">
        <v>120</v>
      </c>
      <c r="D1" s="19" t="s">
        <v>121</v>
      </c>
      <c r="E1" s="18" t="s">
        <v>89</v>
      </c>
      <c r="F1" s="20">
        <v>187.32</v>
      </c>
      <c r="G1" s="20"/>
      <c r="H1" s="4" t="s">
        <v>34</v>
      </c>
    </row>
    <row r="2" spans="1:12" ht="15.75" x14ac:dyDescent="0.25">
      <c r="A2" s="21">
        <v>43098</v>
      </c>
      <c r="B2" s="19">
        <v>4785911</v>
      </c>
      <c r="C2" s="19" t="s">
        <v>122</v>
      </c>
      <c r="D2" s="19" t="s">
        <v>123</v>
      </c>
      <c r="E2" s="18" t="s">
        <v>80</v>
      </c>
      <c r="F2" s="20">
        <v>205.64</v>
      </c>
      <c r="G2" s="20"/>
      <c r="H2" s="1" t="s">
        <v>35</v>
      </c>
    </row>
    <row r="3" spans="1:12" ht="30" x14ac:dyDescent="0.25">
      <c r="A3" s="21">
        <v>43098</v>
      </c>
      <c r="B3" s="19">
        <v>4952621</v>
      </c>
      <c r="C3" s="19" t="s">
        <v>124</v>
      </c>
      <c r="D3" s="19" t="s">
        <v>125</v>
      </c>
      <c r="E3" s="18" t="s">
        <v>89</v>
      </c>
      <c r="F3" s="20">
        <v>433.57</v>
      </c>
      <c r="G3" s="22" t="s">
        <v>164</v>
      </c>
      <c r="H3" s="3"/>
    </row>
    <row r="4" spans="1:12" ht="30" x14ac:dyDescent="0.25">
      <c r="A4" s="21">
        <v>43099</v>
      </c>
      <c r="B4" s="19">
        <v>4937523</v>
      </c>
      <c r="C4" s="19" t="s">
        <v>127</v>
      </c>
      <c r="D4" s="19" t="s">
        <v>125</v>
      </c>
      <c r="E4" s="18" t="s">
        <v>89</v>
      </c>
      <c r="F4" s="20">
        <v>433.57</v>
      </c>
      <c r="G4" s="22" t="s">
        <v>164</v>
      </c>
      <c r="H4" s="3"/>
    </row>
    <row r="5" spans="1:12" x14ac:dyDescent="0.25">
      <c r="A5" s="23">
        <v>43103</v>
      </c>
      <c r="B5" s="24">
        <v>4952621</v>
      </c>
      <c r="C5" s="24" t="s">
        <v>124</v>
      </c>
      <c r="D5" s="24" t="s">
        <v>128</v>
      </c>
      <c r="E5" s="24" t="s">
        <v>80</v>
      </c>
      <c r="F5" s="25">
        <v>0</v>
      </c>
      <c r="G5" s="26" t="s">
        <v>129</v>
      </c>
      <c r="H5" s="3"/>
    </row>
    <row r="6" spans="1:12" x14ac:dyDescent="0.25">
      <c r="A6" s="23">
        <v>43103</v>
      </c>
      <c r="B6" s="24">
        <v>4612752</v>
      </c>
      <c r="C6" s="24" t="s">
        <v>130</v>
      </c>
      <c r="D6" s="24" t="s">
        <v>131</v>
      </c>
      <c r="E6" s="24" t="s">
        <v>80</v>
      </c>
      <c r="F6" s="25">
        <v>205.64</v>
      </c>
      <c r="G6" s="20"/>
      <c r="H6" s="2"/>
    </row>
    <row r="7" spans="1:12" x14ac:dyDescent="0.25">
      <c r="A7" s="23">
        <v>43103</v>
      </c>
      <c r="B7" s="24">
        <v>4842570</v>
      </c>
      <c r="C7" s="24" t="s">
        <v>132</v>
      </c>
      <c r="D7" s="24" t="s">
        <v>133</v>
      </c>
      <c r="E7" s="27" t="s">
        <v>89</v>
      </c>
      <c r="F7" s="25">
        <v>498.69</v>
      </c>
      <c r="G7" s="25"/>
      <c r="H7" s="3"/>
      <c r="J7">
        <v>206.86</v>
      </c>
      <c r="L7" t="s">
        <v>39</v>
      </c>
    </row>
    <row r="8" spans="1:12" ht="15.75" x14ac:dyDescent="0.25">
      <c r="A8" s="28">
        <v>43106</v>
      </c>
      <c r="B8" s="29">
        <v>5047522</v>
      </c>
      <c r="C8" s="29" t="s">
        <v>134</v>
      </c>
      <c r="D8" s="29" t="s">
        <v>135</v>
      </c>
      <c r="E8" s="27" t="s">
        <v>89</v>
      </c>
      <c r="F8" s="25">
        <v>498.69</v>
      </c>
      <c r="G8" s="25"/>
      <c r="H8" s="3"/>
      <c r="J8">
        <v>169.25</v>
      </c>
      <c r="L8" t="s">
        <v>40</v>
      </c>
    </row>
    <row r="9" spans="1:12" ht="15.75" x14ac:dyDescent="0.25">
      <c r="A9" s="28">
        <v>43106</v>
      </c>
      <c r="B9" s="29">
        <v>5047522</v>
      </c>
      <c r="C9" s="29" t="s">
        <v>134</v>
      </c>
      <c r="D9" s="29" t="s">
        <v>136</v>
      </c>
      <c r="E9" s="24" t="s">
        <v>80</v>
      </c>
      <c r="F9" s="25">
        <v>0</v>
      </c>
      <c r="G9" s="26" t="s">
        <v>129</v>
      </c>
      <c r="H9" s="3"/>
      <c r="L9">
        <v>56.11</v>
      </c>
    </row>
    <row r="10" spans="1:12" ht="15.75" x14ac:dyDescent="0.25">
      <c r="A10" s="28">
        <v>43106</v>
      </c>
      <c r="B10" s="29">
        <v>4842570</v>
      </c>
      <c r="C10" s="29" t="s">
        <v>132</v>
      </c>
      <c r="D10" s="29" t="s">
        <v>131</v>
      </c>
      <c r="E10" s="24" t="s">
        <v>80</v>
      </c>
      <c r="F10" s="25">
        <v>0</v>
      </c>
      <c r="G10" s="26" t="s">
        <v>129</v>
      </c>
      <c r="H10" s="3"/>
      <c r="L10">
        <v>-80</v>
      </c>
    </row>
    <row r="11" spans="1:12" ht="15.75" x14ac:dyDescent="0.25">
      <c r="A11" s="30">
        <v>43109</v>
      </c>
      <c r="B11" s="19">
        <v>4190803</v>
      </c>
      <c r="C11" s="19" t="s">
        <v>137</v>
      </c>
      <c r="D11" s="19" t="s">
        <v>138</v>
      </c>
      <c r="E11" s="24" t="s">
        <v>80</v>
      </c>
      <c r="F11" s="25">
        <v>225.02</v>
      </c>
      <c r="G11" s="25"/>
      <c r="H11" s="3"/>
      <c r="J11" s="1" t="s">
        <v>37</v>
      </c>
      <c r="K11" s="1">
        <v>5780.51</v>
      </c>
      <c r="L11" s="1" t="s">
        <v>38</v>
      </c>
    </row>
    <row r="12" spans="1:12" ht="15.75" x14ac:dyDescent="0.25">
      <c r="A12" s="30">
        <v>43109</v>
      </c>
      <c r="B12" s="19">
        <v>4893111</v>
      </c>
      <c r="C12" s="19" t="s">
        <v>139</v>
      </c>
      <c r="D12" s="19" t="s">
        <v>140</v>
      </c>
      <c r="E12" s="25" t="s">
        <v>24</v>
      </c>
      <c r="F12" s="25">
        <v>0</v>
      </c>
      <c r="G12" s="26" t="s">
        <v>141</v>
      </c>
      <c r="H12" s="3"/>
      <c r="J12" s="6">
        <v>0.42</v>
      </c>
      <c r="K12" s="1">
        <f>K11*0.42</f>
        <v>2427.8141999999998</v>
      </c>
      <c r="L12" s="1">
        <f>K12/18.75</f>
        <v>129.48342399999999</v>
      </c>
    </row>
    <row r="13" spans="1:12" ht="15.75" x14ac:dyDescent="0.25">
      <c r="A13" s="30">
        <v>43109</v>
      </c>
      <c r="B13" s="19">
        <v>4893111</v>
      </c>
      <c r="C13" s="19" t="s">
        <v>139</v>
      </c>
      <c r="D13" s="19" t="s">
        <v>121</v>
      </c>
      <c r="E13" s="27" t="s">
        <v>89</v>
      </c>
      <c r="F13" s="25">
        <v>414.92</v>
      </c>
      <c r="G13" s="25"/>
      <c r="H13" s="3"/>
      <c r="J13" s="7">
        <v>0.22</v>
      </c>
      <c r="K13" s="3">
        <f>K11*0.22</f>
        <v>1271.7122000000002</v>
      </c>
      <c r="L13" s="3">
        <f>K13/18.75</f>
        <v>67.82465066666667</v>
      </c>
    </row>
    <row r="14" spans="1:12" ht="15.75" x14ac:dyDescent="0.25">
      <c r="A14" s="33">
        <v>43110</v>
      </c>
      <c r="B14" s="19">
        <v>4893111</v>
      </c>
      <c r="C14" s="19" t="s">
        <v>139</v>
      </c>
      <c r="D14" s="19" t="s">
        <v>123</v>
      </c>
      <c r="E14" s="24" t="s">
        <v>80</v>
      </c>
      <c r="F14" s="34">
        <v>0</v>
      </c>
      <c r="G14" s="26" t="s">
        <v>129</v>
      </c>
      <c r="H14" s="3"/>
      <c r="J14" s="7">
        <v>0.12</v>
      </c>
      <c r="K14" s="3">
        <f>K11*0.12</f>
        <v>693.66120000000001</v>
      </c>
      <c r="L14" s="3">
        <f>K14/18.75</f>
        <v>36.995263999999999</v>
      </c>
    </row>
    <row r="15" spans="1:12" ht="15.75" x14ac:dyDescent="0.25">
      <c r="A15" s="33">
        <v>43115</v>
      </c>
      <c r="B15" s="19">
        <v>4515988</v>
      </c>
      <c r="C15" s="19" t="s">
        <v>142</v>
      </c>
      <c r="D15" s="19" t="s">
        <v>143</v>
      </c>
      <c r="E15" s="34" t="s">
        <v>89</v>
      </c>
      <c r="F15" s="34">
        <v>881.69</v>
      </c>
      <c r="G15" s="34"/>
      <c r="H15" s="3"/>
      <c r="J15" s="7">
        <v>0.08</v>
      </c>
      <c r="K15" s="3">
        <f>K11*0.08</f>
        <v>462.44080000000002</v>
      </c>
      <c r="L15" s="3">
        <f>K15/18.75</f>
        <v>24.663509333333334</v>
      </c>
    </row>
    <row r="16" spans="1:12" ht="15.75" x14ac:dyDescent="0.25">
      <c r="A16" s="33">
        <v>43115</v>
      </c>
      <c r="B16" s="19">
        <v>4937523</v>
      </c>
      <c r="C16" s="19" t="s">
        <v>127</v>
      </c>
      <c r="D16" s="19" t="s">
        <v>128</v>
      </c>
      <c r="E16" s="34" t="s">
        <v>80</v>
      </c>
      <c r="F16" s="34">
        <v>0</v>
      </c>
      <c r="G16" s="26" t="s">
        <v>129</v>
      </c>
      <c r="H16" s="3"/>
    </row>
    <row r="17" spans="1:12" ht="15.75" x14ac:dyDescent="0.25">
      <c r="A17" s="30">
        <v>43117</v>
      </c>
      <c r="B17" s="19">
        <v>5087130</v>
      </c>
      <c r="C17" s="19" t="s">
        <v>144</v>
      </c>
      <c r="D17" s="19" t="s">
        <v>125</v>
      </c>
      <c r="E17" s="25" t="s">
        <v>89</v>
      </c>
      <c r="F17" s="34">
        <v>433.57</v>
      </c>
      <c r="G17" s="34"/>
      <c r="H17" s="1" t="s">
        <v>36</v>
      </c>
    </row>
    <row r="18" spans="1:12" ht="15.75" x14ac:dyDescent="0.25">
      <c r="A18" s="30">
        <v>43117</v>
      </c>
      <c r="B18" s="19">
        <v>5087130</v>
      </c>
      <c r="C18" s="19" t="s">
        <v>144</v>
      </c>
      <c r="D18" s="19" t="s">
        <v>128</v>
      </c>
      <c r="E18" s="25" t="s">
        <v>80</v>
      </c>
      <c r="F18" s="34">
        <v>0</v>
      </c>
      <c r="G18" s="26" t="s">
        <v>129</v>
      </c>
      <c r="H18" s="1"/>
    </row>
    <row r="19" spans="1:12" ht="15.75" x14ac:dyDescent="0.25">
      <c r="A19" s="30">
        <v>43117</v>
      </c>
      <c r="B19" s="19">
        <v>4515988</v>
      </c>
      <c r="C19" s="19" t="s">
        <v>142</v>
      </c>
      <c r="D19" s="19" t="s">
        <v>145</v>
      </c>
      <c r="E19" s="34" t="s">
        <v>80</v>
      </c>
      <c r="F19" s="34">
        <v>0</v>
      </c>
      <c r="G19" s="26" t="s">
        <v>129</v>
      </c>
      <c r="H19" s="6" t="s">
        <v>34</v>
      </c>
    </row>
    <row r="20" spans="1:12" ht="15.75" x14ac:dyDescent="0.25">
      <c r="A20" s="30">
        <v>43117</v>
      </c>
      <c r="B20" s="19">
        <v>5223764</v>
      </c>
      <c r="C20" s="19" t="s">
        <v>146</v>
      </c>
      <c r="D20" s="19" t="s">
        <v>143</v>
      </c>
      <c r="E20" s="34" t="s">
        <v>89</v>
      </c>
      <c r="F20" s="34">
        <v>881.69</v>
      </c>
      <c r="G20" s="34"/>
      <c r="H20" s="8"/>
    </row>
    <row r="21" spans="1:12" ht="15.75" x14ac:dyDescent="0.25">
      <c r="A21" s="33">
        <v>43118</v>
      </c>
      <c r="B21" s="19">
        <v>5277288</v>
      </c>
      <c r="C21" s="19" t="s">
        <v>147</v>
      </c>
      <c r="D21" s="19" t="s">
        <v>135</v>
      </c>
      <c r="E21" s="34" t="s">
        <v>89</v>
      </c>
      <c r="F21" s="34">
        <v>498.69</v>
      </c>
      <c r="G21" s="34"/>
      <c r="H21" s="8"/>
      <c r="J21" s="8" t="s">
        <v>51</v>
      </c>
      <c r="K21" s="8">
        <v>387.18</v>
      </c>
      <c r="L21" s="8">
        <f>K21/18.75</f>
        <v>20.6496</v>
      </c>
    </row>
    <row r="22" spans="1:12" ht="15.75" x14ac:dyDescent="0.25">
      <c r="A22" s="33">
        <v>43118</v>
      </c>
      <c r="B22" s="19">
        <v>5277288</v>
      </c>
      <c r="C22" s="19" t="s">
        <v>147</v>
      </c>
      <c r="D22" s="19" t="s">
        <v>136</v>
      </c>
      <c r="E22" s="34" t="s">
        <v>80</v>
      </c>
      <c r="F22" s="34">
        <v>0</v>
      </c>
      <c r="G22" s="26" t="s">
        <v>129</v>
      </c>
      <c r="H22" s="8"/>
      <c r="J22" s="8" t="s">
        <v>10</v>
      </c>
      <c r="K22" s="8">
        <v>855.28</v>
      </c>
      <c r="L22" s="8">
        <f>K22/18.75</f>
        <v>45.614933333333333</v>
      </c>
    </row>
    <row r="23" spans="1:12" ht="15.75" x14ac:dyDescent="0.25">
      <c r="A23" s="33">
        <v>43118</v>
      </c>
      <c r="B23" s="19">
        <v>5223764</v>
      </c>
      <c r="C23" s="19" t="s">
        <v>146</v>
      </c>
      <c r="D23" s="19" t="s">
        <v>145</v>
      </c>
      <c r="E23" s="34" t="s">
        <v>80</v>
      </c>
      <c r="F23" s="34">
        <v>0</v>
      </c>
      <c r="G23" s="26" t="s">
        <v>129</v>
      </c>
      <c r="H23" s="8"/>
      <c r="J23" s="8" t="s">
        <v>54</v>
      </c>
      <c r="K23" s="8">
        <v>368.97</v>
      </c>
      <c r="L23" s="8">
        <f>K23/18.75</f>
        <v>19.6784</v>
      </c>
    </row>
    <row r="24" spans="1:12" ht="15.75" x14ac:dyDescent="0.25">
      <c r="A24" s="33">
        <v>43119</v>
      </c>
      <c r="B24" s="19">
        <v>5123587</v>
      </c>
      <c r="C24" s="19" t="s">
        <v>148</v>
      </c>
      <c r="D24" s="19" t="s">
        <v>125</v>
      </c>
      <c r="E24" s="34" t="s">
        <v>89</v>
      </c>
      <c r="F24" s="34">
        <v>194.94</v>
      </c>
      <c r="G24" s="34"/>
      <c r="H24" s="8"/>
      <c r="J24" s="8" t="s">
        <v>56</v>
      </c>
      <c r="K24" s="8">
        <v>101.26</v>
      </c>
      <c r="L24" s="8">
        <f>K24/18.75</f>
        <v>5.4005333333333336</v>
      </c>
    </row>
    <row r="25" spans="1:12" ht="15.75" x14ac:dyDescent="0.25">
      <c r="A25" s="33">
        <v>43120</v>
      </c>
      <c r="B25" s="19">
        <v>2638589</v>
      </c>
      <c r="C25" s="19" t="s">
        <v>149</v>
      </c>
      <c r="D25" s="19" t="s">
        <v>140</v>
      </c>
      <c r="E25" s="34" t="s">
        <v>24</v>
      </c>
      <c r="F25" s="34">
        <v>0</v>
      </c>
      <c r="G25" s="26" t="s">
        <v>141</v>
      </c>
      <c r="H25" s="8"/>
    </row>
    <row r="26" spans="1:12" ht="15.75" x14ac:dyDescent="0.25">
      <c r="A26" s="33">
        <v>43120</v>
      </c>
      <c r="B26" s="19">
        <v>2638589</v>
      </c>
      <c r="C26" s="19" t="s">
        <v>149</v>
      </c>
      <c r="D26" s="19" t="s">
        <v>123</v>
      </c>
      <c r="E26" s="34" t="s">
        <v>80</v>
      </c>
      <c r="F26" s="34">
        <v>414.92</v>
      </c>
      <c r="G26" s="26" t="s">
        <v>126</v>
      </c>
      <c r="H26" s="8"/>
      <c r="J26" s="9" t="s">
        <v>61</v>
      </c>
      <c r="K26" s="9" t="s">
        <v>62</v>
      </c>
    </row>
    <row r="27" spans="1:12" ht="15.75" x14ac:dyDescent="0.25">
      <c r="A27" s="33">
        <v>43120</v>
      </c>
      <c r="B27" s="19">
        <v>4618394</v>
      </c>
      <c r="C27" s="19" t="s">
        <v>150</v>
      </c>
      <c r="D27" s="19" t="s">
        <v>128</v>
      </c>
      <c r="E27" s="34" t="s">
        <v>80</v>
      </c>
      <c r="F27" s="34">
        <v>205.64</v>
      </c>
      <c r="G27" s="34"/>
      <c r="H27" s="8"/>
      <c r="J27" s="9" t="s">
        <v>65</v>
      </c>
      <c r="K27" s="9" t="s">
        <v>66</v>
      </c>
    </row>
    <row r="28" spans="1:12" x14ac:dyDescent="0.25">
      <c r="E28" s="1" t="s">
        <v>161</v>
      </c>
      <c r="F28" s="1">
        <v>6614.2</v>
      </c>
      <c r="G28" s="1"/>
      <c r="H28" s="8"/>
      <c r="J28" s="9" t="s">
        <v>68</v>
      </c>
      <c r="K28" s="9" t="s">
        <v>69</v>
      </c>
    </row>
    <row r="29" spans="1:12" x14ac:dyDescent="0.25">
      <c r="E29" s="1">
        <f>F28*0.22</f>
        <v>1455.124</v>
      </c>
      <c r="F29" s="1">
        <f>E29/18.75</f>
        <v>77.606613333333328</v>
      </c>
      <c r="G29" s="1" t="s">
        <v>10</v>
      </c>
      <c r="H29" s="8"/>
    </row>
    <row r="30" spans="1:12" x14ac:dyDescent="0.25">
      <c r="E30" s="1">
        <f>F28*0.18</f>
        <v>1190.5559999999998</v>
      </c>
      <c r="F30" s="1">
        <f>E30/18.75</f>
        <v>63.49631999999999</v>
      </c>
      <c r="G30" s="1" t="s">
        <v>51</v>
      </c>
      <c r="H30" s="8"/>
      <c r="J30" s="11" t="s">
        <v>76</v>
      </c>
      <c r="K30" s="11">
        <v>4347.9399999999996</v>
      </c>
    </row>
    <row r="31" spans="1:12" x14ac:dyDescent="0.25">
      <c r="H31" s="8"/>
      <c r="J31" s="12">
        <v>0.4</v>
      </c>
      <c r="K31" s="13">
        <v>1738.17</v>
      </c>
      <c r="L31" s="10"/>
    </row>
    <row r="32" spans="1:12" ht="15.75" x14ac:dyDescent="0.25">
      <c r="A32" s="35">
        <v>43122</v>
      </c>
      <c r="B32" s="32">
        <v>52503823</v>
      </c>
      <c r="C32" s="32" t="s">
        <v>165</v>
      </c>
      <c r="D32" s="32" t="s">
        <v>152</v>
      </c>
      <c r="E32" s="26" t="s">
        <v>153</v>
      </c>
      <c r="F32" s="11">
        <v>0</v>
      </c>
      <c r="G32" s="11" t="s">
        <v>166</v>
      </c>
      <c r="H32" s="8"/>
      <c r="J32" s="13" t="s">
        <v>77</v>
      </c>
      <c r="K32" s="13" t="s">
        <v>78</v>
      </c>
      <c r="L32" s="10"/>
    </row>
    <row r="33" spans="1:12" ht="15.75" x14ac:dyDescent="0.25">
      <c r="A33" s="35">
        <v>43123</v>
      </c>
      <c r="B33" s="32">
        <v>52510038</v>
      </c>
      <c r="C33" s="32" t="s">
        <v>167</v>
      </c>
      <c r="D33" s="32" t="s">
        <v>152</v>
      </c>
      <c r="E33" s="26" t="s">
        <v>153</v>
      </c>
      <c r="F33" s="11">
        <v>0</v>
      </c>
      <c r="G33" s="11" t="s">
        <v>166</v>
      </c>
      <c r="H33" s="8"/>
      <c r="L33" s="10"/>
    </row>
    <row r="34" spans="1:12" ht="15.75" x14ac:dyDescent="0.25">
      <c r="A34" s="35">
        <v>43123</v>
      </c>
      <c r="B34" s="32">
        <v>52495545</v>
      </c>
      <c r="C34" s="32" t="s">
        <v>155</v>
      </c>
      <c r="D34" s="32" t="s">
        <v>152</v>
      </c>
      <c r="E34" s="26" t="s">
        <v>153</v>
      </c>
      <c r="F34" s="11">
        <v>0</v>
      </c>
      <c r="G34" s="11" t="s">
        <v>166</v>
      </c>
      <c r="H34" s="8"/>
      <c r="L34" s="10"/>
    </row>
    <row r="35" spans="1:12" ht="15.75" x14ac:dyDescent="0.25">
      <c r="A35" s="35">
        <v>43124</v>
      </c>
      <c r="B35" s="32">
        <v>5360761</v>
      </c>
      <c r="C35" s="32" t="s">
        <v>156</v>
      </c>
      <c r="D35" s="32" t="s">
        <v>125</v>
      </c>
      <c r="E35" s="26" t="s">
        <v>89</v>
      </c>
      <c r="F35" s="26">
        <v>433.57</v>
      </c>
      <c r="G35" s="26"/>
      <c r="H35" s="8"/>
      <c r="L35" s="10"/>
    </row>
    <row r="36" spans="1:12" ht="15.75" x14ac:dyDescent="0.25">
      <c r="A36" s="35">
        <v>43124</v>
      </c>
      <c r="B36" s="32">
        <v>5329197</v>
      </c>
      <c r="C36" s="32" t="s">
        <v>168</v>
      </c>
      <c r="D36" s="32" t="s">
        <v>133</v>
      </c>
      <c r="E36" s="26" t="s">
        <v>89</v>
      </c>
      <c r="F36" s="26">
        <v>626.70000000000005</v>
      </c>
      <c r="G36" s="26"/>
      <c r="H36" s="8"/>
    </row>
    <row r="37" spans="1:12" ht="15.75" x14ac:dyDescent="0.25">
      <c r="A37" s="35">
        <v>43124</v>
      </c>
      <c r="B37" s="32">
        <v>5329197</v>
      </c>
      <c r="C37" s="32" t="s">
        <v>168</v>
      </c>
      <c r="D37" s="32" t="s">
        <v>131</v>
      </c>
      <c r="E37" s="26" t="s">
        <v>80</v>
      </c>
      <c r="F37" s="11">
        <v>0</v>
      </c>
      <c r="G37" s="11" t="s">
        <v>169</v>
      </c>
      <c r="H37" s="8"/>
    </row>
    <row r="38" spans="1:12" ht="15.75" x14ac:dyDescent="0.25">
      <c r="A38" s="35">
        <v>43125</v>
      </c>
      <c r="B38" s="32">
        <v>5008185</v>
      </c>
      <c r="C38" s="32" t="s">
        <v>158</v>
      </c>
      <c r="D38" s="32" t="s">
        <v>131</v>
      </c>
      <c r="E38" s="26" t="s">
        <v>170</v>
      </c>
      <c r="F38" s="26">
        <v>498.69</v>
      </c>
      <c r="G38" s="26"/>
      <c r="H38" s="8"/>
    </row>
    <row r="39" spans="1:12" ht="15.75" x14ac:dyDescent="0.25">
      <c r="A39" s="35">
        <v>43126</v>
      </c>
      <c r="B39" s="32">
        <v>52520987</v>
      </c>
      <c r="C39" s="32" t="s">
        <v>159</v>
      </c>
      <c r="D39" s="32" t="s">
        <v>152</v>
      </c>
      <c r="E39" s="26" t="s">
        <v>153</v>
      </c>
      <c r="F39" s="26">
        <v>0</v>
      </c>
      <c r="G39" s="11" t="s">
        <v>166</v>
      </c>
      <c r="H39" s="8"/>
    </row>
    <row r="40" spans="1:12" ht="15.75" x14ac:dyDescent="0.25">
      <c r="A40" s="35">
        <v>43127</v>
      </c>
      <c r="B40" s="32">
        <v>52531798</v>
      </c>
      <c r="C40" s="32" t="s">
        <v>160</v>
      </c>
      <c r="D40" s="32" t="s">
        <v>152</v>
      </c>
      <c r="E40" s="26" t="s">
        <v>153</v>
      </c>
      <c r="F40" s="26">
        <v>0</v>
      </c>
      <c r="G40" s="11" t="s">
        <v>166</v>
      </c>
      <c r="H40" s="8"/>
    </row>
    <row r="41" spans="1:12" ht="15.75" x14ac:dyDescent="0.25">
      <c r="A41" s="35">
        <v>43130</v>
      </c>
      <c r="B41" s="32">
        <v>5360761</v>
      </c>
      <c r="C41" s="32" t="s">
        <v>156</v>
      </c>
      <c r="D41" s="32" t="s">
        <v>128</v>
      </c>
      <c r="E41" s="26" t="s">
        <v>80</v>
      </c>
      <c r="F41" s="11">
        <v>0</v>
      </c>
      <c r="G41" s="11" t="s">
        <v>169</v>
      </c>
      <c r="H41" s="6" t="s">
        <v>34</v>
      </c>
    </row>
    <row r="42" spans="1:12" ht="15.75" x14ac:dyDescent="0.25">
      <c r="A42" s="35">
        <v>43130</v>
      </c>
      <c r="B42" s="32">
        <v>5159642</v>
      </c>
      <c r="C42" s="26" t="s">
        <v>171</v>
      </c>
      <c r="D42" s="32" t="s">
        <v>123</v>
      </c>
      <c r="E42" s="26" t="s">
        <v>80</v>
      </c>
      <c r="F42" s="26">
        <v>414.92</v>
      </c>
      <c r="G42" s="26"/>
      <c r="H42" s="8"/>
    </row>
    <row r="43" spans="1:12" ht="15.75" x14ac:dyDescent="0.25">
      <c r="A43" s="35">
        <v>43131</v>
      </c>
      <c r="B43" s="32">
        <v>5123587</v>
      </c>
      <c r="C43" s="32" t="s">
        <v>172</v>
      </c>
      <c r="D43" s="32" t="s">
        <v>128</v>
      </c>
      <c r="E43" s="26" t="s">
        <v>80</v>
      </c>
      <c r="F43" s="26">
        <v>433.57</v>
      </c>
      <c r="G43" s="26"/>
      <c r="H43" s="8"/>
    </row>
    <row r="44" spans="1:12" ht="15.75" x14ac:dyDescent="0.25">
      <c r="A44" s="35">
        <v>43131</v>
      </c>
      <c r="B44" s="32">
        <v>5290665</v>
      </c>
      <c r="C44" s="32" t="s">
        <v>173</v>
      </c>
      <c r="D44" s="32" t="s">
        <v>145</v>
      </c>
      <c r="E44" s="26" t="s">
        <v>80</v>
      </c>
      <c r="F44" s="26">
        <v>498.69</v>
      </c>
      <c r="G44" s="11" t="s">
        <v>174</v>
      </c>
      <c r="H44" s="8"/>
    </row>
    <row r="45" spans="1:12" ht="15.75" x14ac:dyDescent="0.25">
      <c r="A45" s="35">
        <v>43132</v>
      </c>
      <c r="B45" s="32">
        <v>5466047</v>
      </c>
      <c r="C45" s="32" t="s">
        <v>175</v>
      </c>
      <c r="D45" s="32" t="s">
        <v>128</v>
      </c>
      <c r="E45" s="26" t="s">
        <v>80</v>
      </c>
      <c r="F45" s="26">
        <v>433.57</v>
      </c>
      <c r="G45" s="26"/>
      <c r="H45" s="8"/>
    </row>
    <row r="46" spans="1:12" ht="15.75" x14ac:dyDescent="0.25">
      <c r="A46" s="35">
        <v>43133</v>
      </c>
      <c r="B46" s="32">
        <v>5349416</v>
      </c>
      <c r="C46" s="32" t="s">
        <v>176</v>
      </c>
      <c r="D46" s="32" t="s">
        <v>133</v>
      </c>
      <c r="E46" s="26" t="s">
        <v>89</v>
      </c>
      <c r="F46" s="26">
        <v>498.69</v>
      </c>
      <c r="G46" s="26"/>
      <c r="H46" s="8"/>
    </row>
    <row r="47" spans="1:12" ht="15.75" x14ac:dyDescent="0.25">
      <c r="A47" s="35">
        <v>43133</v>
      </c>
      <c r="B47" s="32">
        <v>5349416</v>
      </c>
      <c r="C47" s="32" t="s">
        <v>176</v>
      </c>
      <c r="D47" s="32" t="s">
        <v>131</v>
      </c>
      <c r="E47" s="26" t="s">
        <v>80</v>
      </c>
      <c r="F47" s="11">
        <v>0</v>
      </c>
      <c r="G47" s="11" t="s">
        <v>169</v>
      </c>
      <c r="H47" s="8"/>
    </row>
    <row r="48" spans="1:12" ht="15.75" x14ac:dyDescent="0.25">
      <c r="A48" s="35">
        <v>43136</v>
      </c>
      <c r="B48" s="32">
        <v>5594238</v>
      </c>
      <c r="C48" s="32" t="s">
        <v>177</v>
      </c>
      <c r="D48" s="32" t="s">
        <v>123</v>
      </c>
      <c r="E48" s="26" t="s">
        <v>80</v>
      </c>
      <c r="F48" s="26">
        <v>0</v>
      </c>
      <c r="G48" s="11" t="s">
        <v>178</v>
      </c>
      <c r="H48" s="8"/>
    </row>
    <row r="49" spans="1:8" ht="15.75" x14ac:dyDescent="0.25">
      <c r="A49" s="35">
        <v>43136</v>
      </c>
      <c r="B49" s="32">
        <v>5594238</v>
      </c>
      <c r="C49" s="32" t="s">
        <v>177</v>
      </c>
      <c r="D49" s="32" t="s">
        <v>123</v>
      </c>
      <c r="E49" s="26" t="s">
        <v>80</v>
      </c>
      <c r="F49" s="26">
        <v>0</v>
      </c>
      <c r="G49" s="11" t="s">
        <v>178</v>
      </c>
      <c r="H49" s="8"/>
    </row>
    <row r="50" spans="1:8" ht="15.75" x14ac:dyDescent="0.25">
      <c r="A50" s="35">
        <v>43138</v>
      </c>
      <c r="B50" s="32">
        <v>5338295</v>
      </c>
      <c r="C50" s="32" t="s">
        <v>179</v>
      </c>
      <c r="D50" s="32" t="s">
        <v>180</v>
      </c>
      <c r="E50" s="26" t="s">
        <v>80</v>
      </c>
      <c r="F50" s="26">
        <v>90</v>
      </c>
      <c r="G50" s="26"/>
      <c r="H50" s="8"/>
    </row>
    <row r="51" spans="1:8" ht="15.75" x14ac:dyDescent="0.25">
      <c r="A51" s="35">
        <v>43138</v>
      </c>
      <c r="B51" s="32">
        <v>5540842</v>
      </c>
      <c r="C51" s="32" t="s">
        <v>181</v>
      </c>
      <c r="D51" s="32" t="s">
        <v>128</v>
      </c>
      <c r="E51" s="26" t="s">
        <v>80</v>
      </c>
      <c r="F51" s="26">
        <v>433.57</v>
      </c>
      <c r="G51" s="26"/>
      <c r="H51" s="8"/>
    </row>
    <row r="52" spans="1:8" ht="15.75" x14ac:dyDescent="0.25">
      <c r="A52" s="35">
        <v>43139</v>
      </c>
      <c r="B52" s="32">
        <v>5276388</v>
      </c>
      <c r="C52" s="32" t="s">
        <v>182</v>
      </c>
      <c r="D52" s="32" t="s">
        <v>140</v>
      </c>
      <c r="E52" s="26" t="s">
        <v>89</v>
      </c>
      <c r="F52" s="26">
        <v>0</v>
      </c>
      <c r="G52" s="11" t="s">
        <v>183</v>
      </c>
      <c r="H52" s="8"/>
    </row>
    <row r="53" spans="1:8" ht="15.75" x14ac:dyDescent="0.25">
      <c r="A53" s="35">
        <v>43139</v>
      </c>
      <c r="B53" s="38">
        <v>5276388</v>
      </c>
      <c r="C53" s="38" t="s">
        <v>182</v>
      </c>
      <c r="D53" s="38" t="s">
        <v>125</v>
      </c>
      <c r="E53" s="26" t="s">
        <v>89</v>
      </c>
      <c r="F53" s="26">
        <v>194.94</v>
      </c>
      <c r="G53" s="26"/>
      <c r="H53" s="8"/>
    </row>
    <row r="54" spans="1:8" x14ac:dyDescent="0.25">
      <c r="A54" s="35">
        <v>43143</v>
      </c>
      <c r="B54" s="26">
        <v>5418701</v>
      </c>
      <c r="C54" s="26" t="s">
        <v>184</v>
      </c>
      <c r="D54" s="26" t="s">
        <v>24</v>
      </c>
      <c r="E54" s="26" t="s">
        <v>24</v>
      </c>
      <c r="F54" s="26">
        <v>572.64</v>
      </c>
      <c r="G54" s="20"/>
      <c r="H54" s="8"/>
    </row>
    <row r="55" spans="1:8" ht="15.75" x14ac:dyDescent="0.25">
      <c r="A55" s="39">
        <v>43146</v>
      </c>
      <c r="B55" s="32">
        <v>5823333</v>
      </c>
      <c r="C55" s="32" t="s">
        <v>185</v>
      </c>
      <c r="D55" s="32" t="s">
        <v>143</v>
      </c>
      <c r="E55" s="26" t="s">
        <v>89</v>
      </c>
      <c r="F55" s="1">
        <v>625.48</v>
      </c>
      <c r="G55" s="40"/>
      <c r="H55" s="8"/>
    </row>
    <row r="56" spans="1:8" x14ac:dyDescent="0.25">
      <c r="A56" s="1" t="s">
        <v>186</v>
      </c>
      <c r="B56" s="1">
        <v>46183940</v>
      </c>
      <c r="C56" s="1" t="s">
        <v>28</v>
      </c>
      <c r="D56" s="1" t="s">
        <v>24</v>
      </c>
      <c r="E56" s="1" t="s">
        <v>24</v>
      </c>
      <c r="F56" s="26">
        <v>0</v>
      </c>
      <c r="G56" s="41" t="s">
        <v>187</v>
      </c>
      <c r="H56" s="8"/>
    </row>
    <row r="57" spans="1:8" x14ac:dyDescent="0.25">
      <c r="A57" s="42">
        <v>43109</v>
      </c>
      <c r="B57" s="1">
        <v>4893111</v>
      </c>
      <c r="C57" s="1" t="s">
        <v>139</v>
      </c>
      <c r="D57" s="1" t="s">
        <v>140</v>
      </c>
      <c r="E57" s="1" t="s">
        <v>24</v>
      </c>
      <c r="F57" s="1">
        <v>572.64</v>
      </c>
      <c r="G57" s="3"/>
      <c r="H57" s="8"/>
    </row>
    <row r="58" spans="1:8" x14ac:dyDescent="0.25">
      <c r="A58" s="1" t="s">
        <v>188</v>
      </c>
      <c r="B58" s="1">
        <v>2638589</v>
      </c>
      <c r="C58" s="1" t="s">
        <v>149</v>
      </c>
      <c r="D58" s="1" t="s">
        <v>140</v>
      </c>
      <c r="E58" s="1" t="s">
        <v>24</v>
      </c>
      <c r="F58" s="1">
        <v>763.52</v>
      </c>
      <c r="G58" s="3"/>
      <c r="H58" s="8"/>
    </row>
    <row r="59" spans="1:8" x14ac:dyDescent="0.25">
      <c r="E59" s="43" t="s">
        <v>76</v>
      </c>
      <c r="F59" s="43">
        <f>SUM(F32:F58)</f>
        <v>7091.1900000000005</v>
      </c>
      <c r="G59" s="1"/>
      <c r="H59" s="8"/>
    </row>
    <row r="60" spans="1:8" x14ac:dyDescent="0.25">
      <c r="E60" s="1">
        <f>F59*0.22</f>
        <v>1560.0618000000002</v>
      </c>
      <c r="F60" s="1">
        <f>E60/18.75</f>
        <v>83.203296000000009</v>
      </c>
      <c r="G60" s="1" t="s">
        <v>189</v>
      </c>
      <c r="H60" s="8"/>
    </row>
    <row r="61" spans="1:8" x14ac:dyDescent="0.25">
      <c r="E61" s="1">
        <f>F59*0.18</f>
        <v>1276.4141999999999</v>
      </c>
      <c r="F61" s="1">
        <f>E61/18.75</f>
        <v>68.075423999999998</v>
      </c>
      <c r="G61" s="1" t="s">
        <v>190</v>
      </c>
      <c r="H61" s="8"/>
    </row>
    <row r="62" spans="1:8" x14ac:dyDescent="0.25">
      <c r="A62" s="16" t="s">
        <v>0</v>
      </c>
      <c r="B62" s="16" t="s">
        <v>115</v>
      </c>
      <c r="C62" s="16" t="s">
        <v>116</v>
      </c>
      <c r="D62" s="16" t="s">
        <v>117</v>
      </c>
      <c r="E62" s="16" t="s">
        <v>118</v>
      </c>
      <c r="F62" s="4" t="s">
        <v>5</v>
      </c>
      <c r="G62" s="4" t="s">
        <v>119</v>
      </c>
      <c r="H62" s="8"/>
    </row>
    <row r="63" spans="1:8" ht="15.75" x14ac:dyDescent="0.25">
      <c r="A63" s="17">
        <v>43097</v>
      </c>
      <c r="B63" s="18">
        <v>4726065</v>
      </c>
      <c r="C63" s="19" t="s">
        <v>120</v>
      </c>
      <c r="D63" s="19" t="s">
        <v>121</v>
      </c>
      <c r="E63" s="18" t="s">
        <v>89</v>
      </c>
      <c r="F63" s="20">
        <v>187.32</v>
      </c>
      <c r="G63" s="20"/>
      <c r="H63" s="8"/>
    </row>
    <row r="64" spans="1:8" ht="15.75" x14ac:dyDescent="0.25">
      <c r="A64" s="21">
        <v>43098</v>
      </c>
      <c r="B64" s="19">
        <v>4785911</v>
      </c>
      <c r="C64" s="19" t="s">
        <v>122</v>
      </c>
      <c r="D64" s="19" t="s">
        <v>123</v>
      </c>
      <c r="E64" s="18" t="s">
        <v>80</v>
      </c>
      <c r="F64" s="20">
        <v>205.64</v>
      </c>
      <c r="G64" s="20"/>
      <c r="H64" s="8"/>
    </row>
    <row r="65" spans="1:8" ht="30" x14ac:dyDescent="0.25">
      <c r="A65" s="21">
        <v>43098</v>
      </c>
      <c r="B65" s="19">
        <v>4952621</v>
      </c>
      <c r="C65" s="19" t="s">
        <v>124</v>
      </c>
      <c r="D65" s="19" t="s">
        <v>125</v>
      </c>
      <c r="E65" s="18" t="s">
        <v>89</v>
      </c>
      <c r="F65" s="20">
        <v>433.57</v>
      </c>
      <c r="G65" s="22" t="s">
        <v>126</v>
      </c>
      <c r="H65" s="8"/>
    </row>
    <row r="66" spans="1:8" ht="30" x14ac:dyDescent="0.25">
      <c r="A66" s="21">
        <v>43099</v>
      </c>
      <c r="B66" s="19">
        <v>4937523</v>
      </c>
      <c r="C66" s="19" t="s">
        <v>127</v>
      </c>
      <c r="D66" s="19" t="s">
        <v>125</v>
      </c>
      <c r="E66" s="18" t="s">
        <v>89</v>
      </c>
      <c r="F66" s="20">
        <v>433.57</v>
      </c>
      <c r="G66" s="22" t="s">
        <v>126</v>
      </c>
      <c r="H66" s="8"/>
    </row>
    <row r="67" spans="1:8" x14ac:dyDescent="0.25">
      <c r="A67" s="23">
        <v>43103</v>
      </c>
      <c r="B67" s="24">
        <v>4952621</v>
      </c>
      <c r="C67" s="24" t="s">
        <v>124</v>
      </c>
      <c r="D67" s="24" t="s">
        <v>128</v>
      </c>
      <c r="E67" s="24" t="s">
        <v>80</v>
      </c>
      <c r="F67" s="25">
        <v>0</v>
      </c>
      <c r="G67" s="26" t="s">
        <v>129</v>
      </c>
    </row>
    <row r="68" spans="1:8" x14ac:dyDescent="0.25">
      <c r="A68" s="23">
        <v>43103</v>
      </c>
      <c r="B68" s="24">
        <v>4612752</v>
      </c>
      <c r="C68" s="24" t="s">
        <v>130</v>
      </c>
      <c r="D68" s="24" t="s">
        <v>131</v>
      </c>
      <c r="E68" s="24" t="s">
        <v>80</v>
      </c>
      <c r="F68" s="25">
        <v>205.64</v>
      </c>
      <c r="G68" s="20"/>
    </row>
    <row r="69" spans="1:8" x14ac:dyDescent="0.25">
      <c r="A69" s="23">
        <v>43103</v>
      </c>
      <c r="B69" s="24">
        <v>4842570</v>
      </c>
      <c r="C69" s="24" t="s">
        <v>132</v>
      </c>
      <c r="D69" s="24" t="s">
        <v>133</v>
      </c>
      <c r="E69" s="27" t="s">
        <v>89</v>
      </c>
      <c r="F69" s="25">
        <v>498.69</v>
      </c>
      <c r="G69" s="25"/>
    </row>
    <row r="70" spans="1:8" ht="15.75" x14ac:dyDescent="0.25">
      <c r="A70" s="28">
        <v>43106</v>
      </c>
      <c r="B70" s="29">
        <v>5047522</v>
      </c>
      <c r="C70" s="29" t="s">
        <v>134</v>
      </c>
      <c r="D70" s="29" t="s">
        <v>135</v>
      </c>
      <c r="E70" s="27" t="s">
        <v>89</v>
      </c>
      <c r="F70" s="25">
        <v>498.69</v>
      </c>
      <c r="G70" s="25"/>
    </row>
    <row r="71" spans="1:8" ht="15.75" x14ac:dyDescent="0.25">
      <c r="A71" s="28">
        <v>43106</v>
      </c>
      <c r="B71" s="29">
        <v>5047522</v>
      </c>
      <c r="C71" s="29" t="s">
        <v>134</v>
      </c>
      <c r="D71" s="29" t="s">
        <v>136</v>
      </c>
      <c r="E71" s="24" t="s">
        <v>80</v>
      </c>
      <c r="F71" s="25">
        <v>0</v>
      </c>
      <c r="G71" s="26" t="s">
        <v>129</v>
      </c>
    </row>
    <row r="72" spans="1:8" ht="15.75" x14ac:dyDescent="0.25">
      <c r="A72" s="28">
        <v>43106</v>
      </c>
      <c r="B72" s="29">
        <v>4842570</v>
      </c>
      <c r="C72" s="29" t="s">
        <v>132</v>
      </c>
      <c r="D72" s="29" t="s">
        <v>131</v>
      </c>
      <c r="E72" s="24" t="s">
        <v>80</v>
      </c>
      <c r="F72" s="25">
        <v>0</v>
      </c>
      <c r="G72" s="26" t="s">
        <v>129</v>
      </c>
    </row>
    <row r="73" spans="1:8" ht="15.75" x14ac:dyDescent="0.25">
      <c r="A73" s="30">
        <v>43109</v>
      </c>
      <c r="B73" s="19">
        <v>4190803</v>
      </c>
      <c r="C73" s="19" t="s">
        <v>137</v>
      </c>
      <c r="D73" s="19" t="s">
        <v>138</v>
      </c>
      <c r="E73" s="24" t="s">
        <v>80</v>
      </c>
      <c r="F73" s="25">
        <v>225.02</v>
      </c>
      <c r="G73" s="25"/>
    </row>
    <row r="74" spans="1:8" ht="15.75" x14ac:dyDescent="0.25">
      <c r="A74" s="31">
        <v>43109</v>
      </c>
      <c r="B74" s="32">
        <v>4893111</v>
      </c>
      <c r="C74" s="32" t="s">
        <v>139</v>
      </c>
      <c r="D74" s="32" t="s">
        <v>140</v>
      </c>
      <c r="E74" s="26" t="s">
        <v>24</v>
      </c>
      <c r="F74" s="26">
        <v>0</v>
      </c>
      <c r="G74" s="26" t="s">
        <v>141</v>
      </c>
    </row>
    <row r="75" spans="1:8" ht="15.75" x14ac:dyDescent="0.25">
      <c r="A75" s="30">
        <v>43109</v>
      </c>
      <c r="B75" s="19">
        <v>4893111</v>
      </c>
      <c r="C75" s="19" t="s">
        <v>139</v>
      </c>
      <c r="D75" s="19" t="s">
        <v>121</v>
      </c>
      <c r="E75" s="27" t="s">
        <v>89</v>
      </c>
      <c r="F75" s="25">
        <v>414.92</v>
      </c>
      <c r="G75" s="25"/>
    </row>
    <row r="76" spans="1:8" ht="15.75" x14ac:dyDescent="0.25">
      <c r="A76" s="33">
        <v>43110</v>
      </c>
      <c r="B76" s="19">
        <v>4893111</v>
      </c>
      <c r="C76" s="19" t="s">
        <v>139</v>
      </c>
      <c r="D76" s="19" t="s">
        <v>123</v>
      </c>
      <c r="E76" s="24" t="s">
        <v>80</v>
      </c>
      <c r="F76" s="34">
        <v>0</v>
      </c>
      <c r="G76" s="26" t="s">
        <v>129</v>
      </c>
    </row>
    <row r="77" spans="1:8" ht="15.75" x14ac:dyDescent="0.25">
      <c r="A77" s="33">
        <v>43115</v>
      </c>
      <c r="B77" s="19">
        <v>4515988</v>
      </c>
      <c r="C77" s="19" t="s">
        <v>142</v>
      </c>
      <c r="D77" s="19" t="s">
        <v>143</v>
      </c>
      <c r="E77" s="34" t="s">
        <v>89</v>
      </c>
      <c r="F77" s="34">
        <v>881.69</v>
      </c>
      <c r="G77" s="34"/>
    </row>
    <row r="78" spans="1:8" ht="15.75" x14ac:dyDescent="0.25">
      <c r="A78" s="33">
        <v>43115</v>
      </c>
      <c r="B78" s="19">
        <v>4937523</v>
      </c>
      <c r="C78" s="19" t="s">
        <v>127</v>
      </c>
      <c r="D78" s="19" t="s">
        <v>128</v>
      </c>
      <c r="E78" s="34" t="s">
        <v>80</v>
      </c>
      <c r="F78" s="34">
        <v>0</v>
      </c>
      <c r="G78" s="26" t="s">
        <v>129</v>
      </c>
    </row>
    <row r="79" spans="1:8" ht="15.75" x14ac:dyDescent="0.25">
      <c r="A79" s="30">
        <v>43117</v>
      </c>
      <c r="B79" s="19">
        <v>5087130</v>
      </c>
      <c r="C79" s="19" t="s">
        <v>144</v>
      </c>
      <c r="D79" s="19" t="s">
        <v>125</v>
      </c>
      <c r="E79" s="25" t="s">
        <v>89</v>
      </c>
      <c r="F79" s="34">
        <v>433.57</v>
      </c>
      <c r="G79" s="34"/>
    </row>
    <row r="80" spans="1:8" ht="15.75" x14ac:dyDescent="0.25">
      <c r="A80" s="30">
        <v>43117</v>
      </c>
      <c r="B80" s="19">
        <v>5087130</v>
      </c>
      <c r="C80" s="19" t="s">
        <v>144</v>
      </c>
      <c r="D80" s="19" t="s">
        <v>128</v>
      </c>
      <c r="E80" s="25" t="s">
        <v>80</v>
      </c>
      <c r="F80" s="34">
        <v>0</v>
      </c>
      <c r="G80" s="26" t="s">
        <v>129</v>
      </c>
    </row>
    <row r="81" spans="1:7" ht="15.75" x14ac:dyDescent="0.25">
      <c r="A81" s="30">
        <v>43117</v>
      </c>
      <c r="B81" s="19">
        <v>4515988</v>
      </c>
      <c r="C81" s="19" t="s">
        <v>142</v>
      </c>
      <c r="D81" s="19" t="s">
        <v>145</v>
      </c>
      <c r="E81" s="34" t="s">
        <v>80</v>
      </c>
      <c r="F81" s="34">
        <v>0</v>
      </c>
      <c r="G81" s="26" t="s">
        <v>129</v>
      </c>
    </row>
    <row r="82" spans="1:7" ht="15.75" x14ac:dyDescent="0.25">
      <c r="A82" s="30">
        <v>43117</v>
      </c>
      <c r="B82" s="19">
        <v>5223764</v>
      </c>
      <c r="C82" s="19" t="s">
        <v>146</v>
      </c>
      <c r="D82" s="19" t="s">
        <v>143</v>
      </c>
      <c r="E82" s="34" t="s">
        <v>89</v>
      </c>
      <c r="F82" s="34">
        <v>881.69</v>
      </c>
      <c r="G82" s="34"/>
    </row>
    <row r="83" spans="1:7" ht="15.75" x14ac:dyDescent="0.25">
      <c r="A83" s="33">
        <v>43118</v>
      </c>
      <c r="B83" s="19">
        <v>5277288</v>
      </c>
      <c r="C83" s="19" t="s">
        <v>147</v>
      </c>
      <c r="D83" s="19" t="s">
        <v>135</v>
      </c>
      <c r="E83" s="34" t="s">
        <v>89</v>
      </c>
      <c r="F83" s="34">
        <v>498.69</v>
      </c>
      <c r="G83" s="34"/>
    </row>
    <row r="84" spans="1:7" ht="15.75" x14ac:dyDescent="0.25">
      <c r="A84" s="33">
        <v>43118</v>
      </c>
      <c r="B84" s="19">
        <v>5277288</v>
      </c>
      <c r="C84" s="19" t="s">
        <v>147</v>
      </c>
      <c r="D84" s="19" t="s">
        <v>136</v>
      </c>
      <c r="E84" s="34" t="s">
        <v>80</v>
      </c>
      <c r="F84" s="34">
        <v>0</v>
      </c>
      <c r="G84" s="26" t="s">
        <v>129</v>
      </c>
    </row>
    <row r="85" spans="1:7" ht="15.75" x14ac:dyDescent="0.25">
      <c r="A85" s="33">
        <v>43118</v>
      </c>
      <c r="B85" s="19">
        <v>5223764</v>
      </c>
      <c r="C85" s="19" t="s">
        <v>146</v>
      </c>
      <c r="D85" s="19" t="s">
        <v>145</v>
      </c>
      <c r="E85" s="34" t="s">
        <v>80</v>
      </c>
      <c r="F85" s="34">
        <v>0</v>
      </c>
      <c r="G85" s="26" t="s">
        <v>129</v>
      </c>
    </row>
    <row r="86" spans="1:7" ht="15.75" x14ac:dyDescent="0.25">
      <c r="A86" s="33">
        <v>43119</v>
      </c>
      <c r="B86" s="19">
        <v>5123587</v>
      </c>
      <c r="C86" s="19" t="s">
        <v>148</v>
      </c>
      <c r="D86" s="19" t="s">
        <v>125</v>
      </c>
      <c r="E86" s="34" t="s">
        <v>89</v>
      </c>
      <c r="F86" s="34">
        <v>194.94</v>
      </c>
      <c r="G86" s="34"/>
    </row>
    <row r="87" spans="1:7" ht="15.75" x14ac:dyDescent="0.25">
      <c r="A87" s="35">
        <v>43120</v>
      </c>
      <c r="B87" s="32">
        <v>2638589</v>
      </c>
      <c r="C87" s="32" t="s">
        <v>149</v>
      </c>
      <c r="D87" s="32" t="s">
        <v>140</v>
      </c>
      <c r="E87" s="26" t="s">
        <v>24</v>
      </c>
      <c r="F87" s="26">
        <v>0</v>
      </c>
      <c r="G87" s="26" t="s">
        <v>141</v>
      </c>
    </row>
    <row r="88" spans="1:7" ht="15.75" x14ac:dyDescent="0.25">
      <c r="A88" s="33">
        <v>43120</v>
      </c>
      <c r="B88" s="19">
        <v>2638589</v>
      </c>
      <c r="C88" s="19" t="s">
        <v>149</v>
      </c>
      <c r="D88" s="19" t="s">
        <v>123</v>
      </c>
      <c r="E88" s="34" t="s">
        <v>80</v>
      </c>
      <c r="F88" s="34">
        <v>414.92</v>
      </c>
      <c r="G88" s="26" t="s">
        <v>126</v>
      </c>
    </row>
    <row r="89" spans="1:7" ht="15.75" x14ac:dyDescent="0.25">
      <c r="A89" s="33">
        <v>43120</v>
      </c>
      <c r="B89" s="19">
        <v>4618394</v>
      </c>
      <c r="C89" s="19" t="s">
        <v>150</v>
      </c>
      <c r="D89" s="19" t="s">
        <v>128</v>
      </c>
      <c r="E89" s="34" t="s">
        <v>80</v>
      </c>
      <c r="F89" s="34">
        <v>205.64</v>
      </c>
      <c r="G89" s="34"/>
    </row>
    <row r="90" spans="1:7" ht="15.75" x14ac:dyDescent="0.25">
      <c r="A90" s="33">
        <v>43122</v>
      </c>
      <c r="B90" s="19">
        <v>52503823</v>
      </c>
      <c r="C90" s="19" t="s">
        <v>151</v>
      </c>
      <c r="D90" s="19" t="s">
        <v>152</v>
      </c>
      <c r="E90" s="34" t="s">
        <v>153</v>
      </c>
      <c r="F90" s="34"/>
      <c r="G90" s="26"/>
    </row>
    <row r="91" spans="1:7" ht="15.75" x14ac:dyDescent="0.25">
      <c r="A91" s="33">
        <v>43123</v>
      </c>
      <c r="B91" s="19">
        <v>52510038</v>
      </c>
      <c r="C91" s="19" t="s">
        <v>154</v>
      </c>
      <c r="D91" s="19" t="s">
        <v>152</v>
      </c>
      <c r="E91" s="34" t="s">
        <v>153</v>
      </c>
      <c r="F91" s="34"/>
      <c r="G91" s="26"/>
    </row>
    <row r="92" spans="1:7" ht="15.75" x14ac:dyDescent="0.25">
      <c r="A92" s="33">
        <v>43123</v>
      </c>
      <c r="B92" s="19">
        <v>52495545</v>
      </c>
      <c r="C92" s="19" t="s">
        <v>155</v>
      </c>
      <c r="D92" s="19" t="s">
        <v>152</v>
      </c>
      <c r="E92" s="20" t="s">
        <v>153</v>
      </c>
      <c r="F92" s="34"/>
      <c r="G92" s="26"/>
    </row>
    <row r="93" spans="1:7" ht="15.75" x14ac:dyDescent="0.25">
      <c r="A93" s="33">
        <v>43124</v>
      </c>
      <c r="B93" s="19">
        <v>5360761</v>
      </c>
      <c r="C93" s="19" t="s">
        <v>156</v>
      </c>
      <c r="D93" s="19" t="s">
        <v>125</v>
      </c>
      <c r="E93" s="34" t="s">
        <v>89</v>
      </c>
      <c r="F93" s="34"/>
      <c r="G93" s="34"/>
    </row>
    <row r="94" spans="1:7" ht="15.75" x14ac:dyDescent="0.25">
      <c r="A94" s="33">
        <v>43124</v>
      </c>
      <c r="B94" s="19">
        <v>5329197</v>
      </c>
      <c r="C94" s="19" t="s">
        <v>157</v>
      </c>
      <c r="D94" s="19" t="s">
        <v>133</v>
      </c>
      <c r="E94" s="34" t="s">
        <v>89</v>
      </c>
      <c r="F94" s="34"/>
      <c r="G94" s="34"/>
    </row>
    <row r="95" spans="1:7" ht="15.75" x14ac:dyDescent="0.25">
      <c r="A95" s="33">
        <v>43124</v>
      </c>
      <c r="B95" s="19">
        <v>5329197</v>
      </c>
      <c r="C95" s="19" t="s">
        <v>157</v>
      </c>
      <c r="D95" s="19" t="s">
        <v>131</v>
      </c>
      <c r="E95" s="34" t="s">
        <v>80</v>
      </c>
      <c r="F95" s="34"/>
      <c r="G95" s="34"/>
    </row>
    <row r="96" spans="1:7" ht="15.75" x14ac:dyDescent="0.25">
      <c r="A96" s="33">
        <v>43125</v>
      </c>
      <c r="B96" s="19">
        <v>5008185</v>
      </c>
      <c r="C96" s="19" t="s">
        <v>158</v>
      </c>
      <c r="D96" s="19" t="s">
        <v>131</v>
      </c>
      <c r="E96" s="34" t="s">
        <v>80</v>
      </c>
      <c r="F96" s="34"/>
      <c r="G96" s="34"/>
    </row>
    <row r="97" spans="1:7" ht="15.75" x14ac:dyDescent="0.25">
      <c r="A97" s="33">
        <v>43126</v>
      </c>
      <c r="B97" s="19">
        <v>52520987</v>
      </c>
      <c r="C97" s="19" t="s">
        <v>159</v>
      </c>
      <c r="D97" s="19" t="s">
        <v>152</v>
      </c>
      <c r="E97" s="34" t="s">
        <v>153</v>
      </c>
      <c r="F97" s="34"/>
      <c r="G97" s="34"/>
    </row>
    <row r="98" spans="1:7" ht="15.75" x14ac:dyDescent="0.25">
      <c r="A98" s="33">
        <v>43127</v>
      </c>
      <c r="B98" s="19">
        <v>52531798</v>
      </c>
      <c r="C98" s="19" t="s">
        <v>160</v>
      </c>
      <c r="D98" s="19" t="s">
        <v>152</v>
      </c>
      <c r="E98" s="34" t="s">
        <v>153</v>
      </c>
      <c r="F98" s="34"/>
      <c r="G98" s="34"/>
    </row>
    <row r="99" spans="1:7" x14ac:dyDescent="0.25">
      <c r="A99" s="34"/>
      <c r="B99" s="34"/>
      <c r="C99" s="34"/>
      <c r="D99" s="34"/>
      <c r="E99" s="34"/>
      <c r="F99" s="8"/>
      <c r="G99" s="8"/>
    </row>
    <row r="100" spans="1:7" x14ac:dyDescent="0.25">
      <c r="A100" s="34"/>
      <c r="B100" s="34"/>
      <c r="C100" s="34"/>
      <c r="D100" s="34"/>
      <c r="E100" s="34"/>
      <c r="F100" s="8"/>
      <c r="G100" s="8"/>
    </row>
    <row r="101" spans="1:7" x14ac:dyDescent="0.25">
      <c r="A101" s="34"/>
      <c r="B101" s="34"/>
      <c r="C101" s="34"/>
      <c r="D101" s="34"/>
      <c r="E101" s="34"/>
      <c r="F101" s="8"/>
      <c r="G101" s="8"/>
    </row>
    <row r="102" spans="1:7" x14ac:dyDescent="0.25">
      <c r="A102" s="8"/>
      <c r="B102" s="8"/>
      <c r="C102" s="8"/>
      <c r="D102" s="8"/>
      <c r="E102" s="8"/>
      <c r="F102" s="8"/>
      <c r="G102" s="8"/>
    </row>
    <row r="103" spans="1:7" x14ac:dyDescent="0.25">
      <c r="A103" s="8"/>
      <c r="B103" s="8"/>
      <c r="C103" s="8"/>
      <c r="D103" s="8"/>
      <c r="E103" s="8"/>
      <c r="F103" s="8"/>
      <c r="G103" s="8"/>
    </row>
    <row r="104" spans="1:7" x14ac:dyDescent="0.25">
      <c r="A104" s="8"/>
      <c r="B104" s="8"/>
      <c r="C104" s="8"/>
      <c r="D104" s="8"/>
      <c r="E104" s="8"/>
      <c r="F104" s="8"/>
      <c r="G104" s="8"/>
    </row>
    <row r="105" spans="1:7" x14ac:dyDescent="0.25">
      <c r="A105" s="8"/>
      <c r="B105" s="8"/>
      <c r="C105" s="8"/>
      <c r="D105" s="8"/>
      <c r="E105" s="8"/>
      <c r="F105" s="8"/>
      <c r="G105" s="8"/>
    </row>
    <row r="106" spans="1:7" x14ac:dyDescent="0.25">
      <c r="A106" s="8"/>
      <c r="B106" s="8"/>
      <c r="C106" s="8"/>
      <c r="D106" s="8"/>
      <c r="E106" s="8"/>
      <c r="F106" s="8"/>
      <c r="G106" s="8"/>
    </row>
    <row r="107" spans="1:7" x14ac:dyDescent="0.25">
      <c r="A107" s="8"/>
      <c r="B107" s="8"/>
      <c r="C107" s="8"/>
      <c r="D107" s="8"/>
      <c r="E107" s="8"/>
      <c r="F107" s="8"/>
      <c r="G107" s="8"/>
    </row>
    <row r="108" spans="1:7" x14ac:dyDescent="0.25">
      <c r="A108" s="8"/>
      <c r="B108" s="8"/>
      <c r="C108" s="8"/>
      <c r="D108" s="8"/>
      <c r="E108" s="8"/>
      <c r="F108" s="8"/>
      <c r="G108" s="8"/>
    </row>
    <row r="109" spans="1:7" x14ac:dyDescent="0.25">
      <c r="A109" s="8"/>
      <c r="B109" s="8"/>
      <c r="C109" s="8"/>
      <c r="D109" s="8"/>
      <c r="E109" s="8"/>
      <c r="F109" s="8"/>
      <c r="G109" s="8"/>
    </row>
    <row r="110" spans="1:7" x14ac:dyDescent="0.25">
      <c r="E110" s="1" t="s">
        <v>161</v>
      </c>
      <c r="F110" s="1">
        <v>6614.2</v>
      </c>
      <c r="G110" s="1" t="s">
        <v>38</v>
      </c>
    </row>
    <row r="111" spans="1:7" x14ac:dyDescent="0.25">
      <c r="E111" s="6">
        <v>0.4</v>
      </c>
      <c r="F111" s="1">
        <f>F110*0.4</f>
        <v>2645.6800000000003</v>
      </c>
      <c r="G111" s="1">
        <f>G112+G113</f>
        <v>141.10293333333331</v>
      </c>
    </row>
    <row r="112" spans="1:7" x14ac:dyDescent="0.25">
      <c r="C112" s="36"/>
      <c r="E112" s="6">
        <v>0.22</v>
      </c>
      <c r="F112" s="1">
        <f>F110*0.22</f>
        <v>1455.124</v>
      </c>
      <c r="G112" s="1">
        <f>F112/18.75</f>
        <v>77.606613333333328</v>
      </c>
    </row>
    <row r="113" spans="1:7" x14ac:dyDescent="0.25">
      <c r="C113" s="37" t="s">
        <v>162</v>
      </c>
      <c r="E113" s="6">
        <v>0.18</v>
      </c>
      <c r="F113" s="1">
        <f>F110*0.18</f>
        <v>1190.5559999999998</v>
      </c>
      <c r="G113" s="1">
        <f>F113/18.75</f>
        <v>63.49631999999999</v>
      </c>
    </row>
    <row r="114" spans="1:7" x14ac:dyDescent="0.25">
      <c r="C114" s="37" t="s">
        <v>163</v>
      </c>
    </row>
    <row r="115" spans="1:7" x14ac:dyDescent="0.25">
      <c r="A115" s="4" t="s">
        <v>0</v>
      </c>
      <c r="B115" s="4" t="s">
        <v>1</v>
      </c>
      <c r="C115" s="4" t="s">
        <v>2</v>
      </c>
      <c r="D115" s="4" t="s">
        <v>3</v>
      </c>
      <c r="E115" s="4" t="s">
        <v>4</v>
      </c>
      <c r="F115" s="4" t="s">
        <v>5</v>
      </c>
      <c r="G115" s="5" t="s">
        <v>6</v>
      </c>
    </row>
    <row r="116" spans="1:7" x14ac:dyDescent="0.25">
      <c r="A116" s="2">
        <v>43070</v>
      </c>
      <c r="B116" s="3">
        <v>4343231</v>
      </c>
      <c r="C116" s="3" t="s">
        <v>7</v>
      </c>
      <c r="D116" s="3" t="s">
        <v>8</v>
      </c>
      <c r="E116" s="3" t="s">
        <v>9</v>
      </c>
      <c r="F116" s="3">
        <v>498.69</v>
      </c>
      <c r="G116" s="3" t="s">
        <v>10</v>
      </c>
    </row>
    <row r="117" spans="1:7" x14ac:dyDescent="0.25">
      <c r="A117" s="2">
        <v>43073</v>
      </c>
      <c r="B117" s="3">
        <v>4304800</v>
      </c>
      <c r="C117" s="3" t="s">
        <v>11</v>
      </c>
      <c r="D117" s="3" t="s">
        <v>12</v>
      </c>
      <c r="E117" s="3" t="s">
        <v>13</v>
      </c>
      <c r="F117" s="3">
        <v>498.69</v>
      </c>
      <c r="G117" s="3"/>
    </row>
    <row r="118" spans="1:7" x14ac:dyDescent="0.25">
      <c r="A118" s="2">
        <v>43074</v>
      </c>
      <c r="B118" s="3">
        <v>4564990</v>
      </c>
      <c r="C118" s="3" t="s">
        <v>14</v>
      </c>
      <c r="D118" s="3" t="s">
        <v>8</v>
      </c>
      <c r="E118" s="3" t="s">
        <v>13</v>
      </c>
      <c r="F118" s="3">
        <v>498.69</v>
      </c>
      <c r="G118" s="3"/>
    </row>
    <row r="119" spans="1:7" x14ac:dyDescent="0.25">
      <c r="A119" s="3"/>
      <c r="B119" s="3">
        <v>4125933</v>
      </c>
      <c r="C119" s="3" t="s">
        <v>15</v>
      </c>
      <c r="D119" s="3" t="s">
        <v>8</v>
      </c>
      <c r="E119" s="3" t="s">
        <v>16</v>
      </c>
      <c r="F119" s="3">
        <v>414.92</v>
      </c>
      <c r="G119" s="3"/>
    </row>
    <row r="120" spans="1:7" x14ac:dyDescent="0.25">
      <c r="A120" s="3"/>
      <c r="B120" s="3">
        <v>4322393</v>
      </c>
      <c r="C120" s="3" t="s">
        <v>17</v>
      </c>
      <c r="D120" s="3" t="s">
        <v>18</v>
      </c>
      <c r="E120" s="3" t="s">
        <v>18</v>
      </c>
      <c r="F120" s="3">
        <v>225.02</v>
      </c>
      <c r="G120" s="3"/>
    </row>
    <row r="121" spans="1:7" x14ac:dyDescent="0.25">
      <c r="A121" s="2">
        <v>43075</v>
      </c>
      <c r="B121" s="3">
        <v>4410427</v>
      </c>
      <c r="C121" s="3" t="s">
        <v>19</v>
      </c>
      <c r="D121" s="3" t="s">
        <v>8</v>
      </c>
      <c r="E121" s="3" t="s">
        <v>20</v>
      </c>
      <c r="F121" s="3">
        <v>433.57</v>
      </c>
      <c r="G121" s="3"/>
    </row>
    <row r="122" spans="1:7" x14ac:dyDescent="0.25">
      <c r="A122" s="3"/>
      <c r="B122" s="3">
        <v>4087252</v>
      </c>
      <c r="C122" s="3" t="s">
        <v>21</v>
      </c>
      <c r="D122" s="3" t="s">
        <v>8</v>
      </c>
      <c r="E122" s="3" t="s">
        <v>22</v>
      </c>
      <c r="F122" s="3">
        <v>626.70000000000005</v>
      </c>
      <c r="G122" s="3"/>
    </row>
    <row r="123" spans="1:7" x14ac:dyDescent="0.25">
      <c r="A123" s="2">
        <v>43077</v>
      </c>
      <c r="B123" s="3">
        <v>2622829</v>
      </c>
      <c r="C123" s="3" t="s">
        <v>23</v>
      </c>
      <c r="D123" s="3" t="s">
        <v>24</v>
      </c>
      <c r="E123" s="3" t="s">
        <v>24</v>
      </c>
      <c r="F123" s="3">
        <v>715.8</v>
      </c>
      <c r="G123" s="3"/>
    </row>
    <row r="124" spans="1:7" x14ac:dyDescent="0.25">
      <c r="A124" s="2">
        <v>43081</v>
      </c>
      <c r="B124" s="3">
        <v>4102420</v>
      </c>
      <c r="C124" s="3" t="s">
        <v>25</v>
      </c>
      <c r="D124" s="3" t="s">
        <v>26</v>
      </c>
      <c r="E124" s="3" t="s">
        <v>26</v>
      </c>
      <c r="F124" s="3">
        <v>0</v>
      </c>
      <c r="G124" s="3"/>
    </row>
    <row r="125" spans="1:7" x14ac:dyDescent="0.25">
      <c r="A125" s="3"/>
      <c r="B125" s="3">
        <v>4009387</v>
      </c>
      <c r="C125" s="3" t="s">
        <v>27</v>
      </c>
      <c r="D125" s="3" t="s">
        <v>24</v>
      </c>
      <c r="E125" s="3" t="s">
        <v>24</v>
      </c>
      <c r="F125" s="3">
        <v>763.52</v>
      </c>
      <c r="G125" s="3"/>
    </row>
    <row r="126" spans="1:7" x14ac:dyDescent="0.25">
      <c r="A126" s="3"/>
      <c r="B126" s="3">
        <v>4009387</v>
      </c>
      <c r="C126" s="3" t="s">
        <v>27</v>
      </c>
      <c r="D126" s="3" t="s">
        <v>8</v>
      </c>
      <c r="E126" s="3" t="s">
        <v>13</v>
      </c>
      <c r="F126" s="3">
        <v>498.69</v>
      </c>
      <c r="G126" s="3"/>
    </row>
    <row r="127" spans="1:7" x14ac:dyDescent="0.25">
      <c r="A127" s="2">
        <v>43082</v>
      </c>
      <c r="B127" s="3">
        <v>46183940</v>
      </c>
      <c r="C127" s="3" t="s">
        <v>28</v>
      </c>
      <c r="D127" s="3" t="s">
        <v>24</v>
      </c>
      <c r="E127" s="3" t="s">
        <v>24</v>
      </c>
      <c r="F127" s="3">
        <v>0</v>
      </c>
      <c r="G127" s="3"/>
    </row>
    <row r="128" spans="1:7" x14ac:dyDescent="0.25">
      <c r="A128" s="3"/>
      <c r="B128" s="3">
        <v>4618394</v>
      </c>
      <c r="C128" s="3" t="s">
        <v>28</v>
      </c>
      <c r="D128" s="3" t="s">
        <v>29</v>
      </c>
      <c r="E128" s="3" t="s">
        <v>30</v>
      </c>
      <c r="F128" s="3">
        <v>194.94</v>
      </c>
      <c r="G128" s="3"/>
    </row>
    <row r="129" spans="1:7" x14ac:dyDescent="0.25">
      <c r="A129" s="2">
        <v>43085</v>
      </c>
      <c r="B129" s="3">
        <v>4009698</v>
      </c>
      <c r="C129" s="3" t="s">
        <v>31</v>
      </c>
      <c r="D129" s="3" t="s">
        <v>12</v>
      </c>
      <c r="E129" s="3" t="s">
        <v>22</v>
      </c>
      <c r="F129" s="3">
        <v>205.64</v>
      </c>
      <c r="G129" s="3"/>
    </row>
    <row r="130" spans="1:7" x14ac:dyDescent="0.25">
      <c r="A130" s="3"/>
      <c r="B130" s="3">
        <v>4113746</v>
      </c>
      <c r="C130" s="3" t="s">
        <v>32</v>
      </c>
      <c r="D130" s="3" t="s">
        <v>12</v>
      </c>
      <c r="E130" s="3" t="s">
        <v>12</v>
      </c>
      <c r="F130" s="3">
        <v>205.64</v>
      </c>
      <c r="G130" s="3"/>
    </row>
    <row r="131" spans="1:7" x14ac:dyDescent="0.25">
      <c r="A131" s="2">
        <v>43088</v>
      </c>
      <c r="B131" s="2">
        <v>2575425</v>
      </c>
      <c r="C131" s="3" t="s">
        <v>33</v>
      </c>
      <c r="D131" s="3" t="s">
        <v>24</v>
      </c>
      <c r="E131" s="3" t="s">
        <v>24</v>
      </c>
      <c r="F131" s="3"/>
      <c r="G131" s="3"/>
    </row>
    <row r="132" spans="1:7" x14ac:dyDescent="0.25">
      <c r="A132" s="2"/>
      <c r="B132" s="2"/>
      <c r="C132" s="3"/>
      <c r="D132" s="3"/>
      <c r="E132" s="3"/>
      <c r="F132" s="3"/>
      <c r="G132" s="3"/>
    </row>
    <row r="133" spans="1:7" x14ac:dyDescent="0.25">
      <c r="A133" s="1" t="s">
        <v>0</v>
      </c>
      <c r="B133" s="1" t="s">
        <v>1</v>
      </c>
      <c r="C133" s="1" t="s">
        <v>2</v>
      </c>
      <c r="D133" s="1" t="s">
        <v>3</v>
      </c>
      <c r="E133" s="1" t="s">
        <v>4</v>
      </c>
      <c r="F133" s="1" t="s">
        <v>5</v>
      </c>
      <c r="G133" s="6" t="s">
        <v>6</v>
      </c>
    </row>
    <row r="134" spans="1:7" x14ac:dyDescent="0.25">
      <c r="A134" s="2">
        <v>43053</v>
      </c>
      <c r="B134" s="3">
        <v>4102674</v>
      </c>
      <c r="C134" s="3" t="s">
        <v>41</v>
      </c>
      <c r="D134" s="3" t="s">
        <v>42</v>
      </c>
      <c r="E134" s="3" t="s">
        <v>42</v>
      </c>
      <c r="F134" s="3">
        <v>41.38</v>
      </c>
      <c r="G134" s="3" t="s">
        <v>10</v>
      </c>
    </row>
    <row r="135" spans="1:7" x14ac:dyDescent="0.25">
      <c r="A135" s="2">
        <v>43054</v>
      </c>
      <c r="B135" s="3">
        <v>3993769</v>
      </c>
      <c r="C135" s="3" t="s">
        <v>43</v>
      </c>
      <c r="D135" s="3" t="s">
        <v>29</v>
      </c>
      <c r="E135" s="3" t="s">
        <v>9</v>
      </c>
      <c r="F135" s="3">
        <v>383.5</v>
      </c>
      <c r="G135" s="3" t="s">
        <v>10</v>
      </c>
    </row>
    <row r="136" spans="1:7" x14ac:dyDescent="0.25">
      <c r="A136" s="2">
        <v>43055</v>
      </c>
      <c r="B136" s="3">
        <v>4125453</v>
      </c>
      <c r="C136" s="3" t="s">
        <v>44</v>
      </c>
      <c r="D136" s="3" t="s">
        <v>29</v>
      </c>
      <c r="E136" s="3" t="s">
        <v>45</v>
      </c>
      <c r="F136" s="3">
        <v>254.64</v>
      </c>
      <c r="G136" s="3" t="s">
        <v>10</v>
      </c>
    </row>
    <row r="137" spans="1:7" x14ac:dyDescent="0.25">
      <c r="A137" s="2">
        <v>43056</v>
      </c>
      <c r="B137" s="3">
        <v>2627235</v>
      </c>
      <c r="C137" s="3" t="s">
        <v>46</v>
      </c>
      <c r="D137" s="3" t="s">
        <v>12</v>
      </c>
      <c r="E137" s="3" t="s">
        <v>12</v>
      </c>
      <c r="F137" s="3">
        <v>205.64</v>
      </c>
      <c r="G137" s="3" t="s">
        <v>10</v>
      </c>
    </row>
    <row r="138" spans="1:7" x14ac:dyDescent="0.25">
      <c r="A138" s="3"/>
      <c r="B138" s="3">
        <v>4155789</v>
      </c>
      <c r="C138" s="3" t="s">
        <v>47</v>
      </c>
      <c r="D138" s="3" t="s">
        <v>29</v>
      </c>
      <c r="E138" s="3" t="s">
        <v>48</v>
      </c>
      <c r="F138" s="3">
        <v>187.32</v>
      </c>
      <c r="G138" s="3" t="s">
        <v>10</v>
      </c>
    </row>
    <row r="139" spans="1:7" x14ac:dyDescent="0.25">
      <c r="A139" s="2">
        <v>43059</v>
      </c>
      <c r="B139" s="3">
        <v>4199916</v>
      </c>
      <c r="C139" s="3" t="s">
        <v>49</v>
      </c>
      <c r="D139" s="3" t="s">
        <v>29</v>
      </c>
      <c r="E139" s="3" t="s">
        <v>50</v>
      </c>
      <c r="F139" s="3">
        <v>194.94</v>
      </c>
      <c r="G139" s="3" t="s">
        <v>10</v>
      </c>
    </row>
    <row r="140" spans="1:7" x14ac:dyDescent="0.25">
      <c r="A140" s="3"/>
      <c r="B140" s="3">
        <v>3982494</v>
      </c>
      <c r="C140" s="3" t="s">
        <v>52</v>
      </c>
      <c r="D140" s="3" t="s">
        <v>29</v>
      </c>
      <c r="E140" s="3" t="s">
        <v>9</v>
      </c>
      <c r="F140" s="3">
        <v>194.94</v>
      </c>
      <c r="G140" s="3" t="s">
        <v>10</v>
      </c>
    </row>
    <row r="141" spans="1:7" x14ac:dyDescent="0.25">
      <c r="A141" s="3"/>
      <c r="B141" s="3">
        <v>3982494</v>
      </c>
      <c r="C141" s="3" t="s">
        <v>52</v>
      </c>
      <c r="D141" s="3" t="s">
        <v>12</v>
      </c>
      <c r="E141" s="3" t="s">
        <v>53</v>
      </c>
      <c r="F141" s="3">
        <v>205.64</v>
      </c>
      <c r="G141" s="3" t="s">
        <v>10</v>
      </c>
    </row>
    <row r="142" spans="1:7" x14ac:dyDescent="0.25">
      <c r="A142" s="2">
        <v>43060</v>
      </c>
      <c r="B142" s="3">
        <v>4199916</v>
      </c>
      <c r="C142" s="3" t="s">
        <v>49</v>
      </c>
      <c r="D142" s="3" t="s">
        <v>12</v>
      </c>
      <c r="E142" s="3" t="s">
        <v>55</v>
      </c>
      <c r="F142" s="3">
        <v>205.64</v>
      </c>
      <c r="G142" s="3" t="s">
        <v>10</v>
      </c>
    </row>
    <row r="143" spans="1:7" x14ac:dyDescent="0.25">
      <c r="A143" s="3"/>
      <c r="B143" s="3">
        <v>4150015</v>
      </c>
      <c r="C143" s="3" t="s">
        <v>57</v>
      </c>
      <c r="D143" s="3" t="s">
        <v>29</v>
      </c>
      <c r="E143" s="3" t="s">
        <v>58</v>
      </c>
      <c r="F143" s="3">
        <v>194.94</v>
      </c>
      <c r="G143" s="3" t="s">
        <v>10</v>
      </c>
    </row>
    <row r="144" spans="1:7" x14ac:dyDescent="0.25">
      <c r="A144" s="3"/>
      <c r="B144" s="3">
        <v>4199168</v>
      </c>
      <c r="C144" s="3" t="s">
        <v>59</v>
      </c>
      <c r="D144" s="3" t="s">
        <v>42</v>
      </c>
      <c r="E144" s="3" t="s">
        <v>42</v>
      </c>
      <c r="F144" s="3">
        <v>41.38</v>
      </c>
      <c r="G144" s="3" t="s">
        <v>10</v>
      </c>
    </row>
    <row r="145" spans="1:7" x14ac:dyDescent="0.25">
      <c r="A145" s="3"/>
      <c r="B145" s="3">
        <v>4104259</v>
      </c>
      <c r="C145" s="3" t="s">
        <v>60</v>
      </c>
      <c r="D145" s="3" t="s">
        <v>42</v>
      </c>
      <c r="E145" s="3" t="s">
        <v>42</v>
      </c>
      <c r="F145" s="3">
        <v>41.38</v>
      </c>
      <c r="G145" s="3" t="s">
        <v>10</v>
      </c>
    </row>
    <row r="146" spans="1:7" x14ac:dyDescent="0.25">
      <c r="A146" s="3"/>
      <c r="B146" s="3">
        <v>2719815</v>
      </c>
      <c r="C146" s="3" t="s">
        <v>63</v>
      </c>
      <c r="D146" s="3" t="s">
        <v>29</v>
      </c>
      <c r="E146" s="3" t="s">
        <v>9</v>
      </c>
      <c r="F146" s="3">
        <v>383.5</v>
      </c>
      <c r="G146" s="3" t="s">
        <v>64</v>
      </c>
    </row>
    <row r="147" spans="1:7" x14ac:dyDescent="0.25">
      <c r="A147" s="2">
        <v>43062</v>
      </c>
      <c r="B147" s="3">
        <v>4009698</v>
      </c>
      <c r="C147" s="3" t="s">
        <v>67</v>
      </c>
      <c r="D147" s="3" t="s">
        <v>29</v>
      </c>
      <c r="E147" s="3" t="s">
        <v>9</v>
      </c>
      <c r="F147" s="3">
        <v>383.5</v>
      </c>
      <c r="G147" s="3" t="s">
        <v>64</v>
      </c>
    </row>
    <row r="148" spans="1:7" x14ac:dyDescent="0.25">
      <c r="A148" s="3"/>
      <c r="B148" s="3">
        <v>4125453</v>
      </c>
      <c r="C148" s="3" t="s">
        <v>44</v>
      </c>
      <c r="D148" s="3" t="s">
        <v>12</v>
      </c>
      <c r="E148" s="3" t="s">
        <v>70</v>
      </c>
      <c r="F148" s="3">
        <v>205.64</v>
      </c>
      <c r="G148" s="3" t="s">
        <v>64</v>
      </c>
    </row>
    <row r="149" spans="1:7" x14ac:dyDescent="0.25">
      <c r="A149" s="3"/>
      <c r="B149" s="3">
        <v>4155789</v>
      </c>
      <c r="C149" s="3" t="s">
        <v>47</v>
      </c>
      <c r="D149" s="3" t="s">
        <v>12</v>
      </c>
      <c r="E149" s="3" t="s">
        <v>71</v>
      </c>
      <c r="F149" s="3">
        <v>205.64</v>
      </c>
      <c r="G149" s="3" t="s">
        <v>64</v>
      </c>
    </row>
    <row r="150" spans="1:7" x14ac:dyDescent="0.25">
      <c r="A150" s="2">
        <v>43063</v>
      </c>
      <c r="B150" s="3">
        <v>3993769</v>
      </c>
      <c r="C150" s="3" t="s">
        <v>43</v>
      </c>
      <c r="D150" s="3" t="s">
        <v>12</v>
      </c>
      <c r="E150" s="3" t="s">
        <v>53</v>
      </c>
      <c r="F150" s="3">
        <v>205.64</v>
      </c>
      <c r="G150" s="3" t="s">
        <v>64</v>
      </c>
    </row>
    <row r="151" spans="1:7" x14ac:dyDescent="0.25">
      <c r="A151" s="3"/>
      <c r="B151" s="3">
        <v>4150015</v>
      </c>
      <c r="C151" s="3" t="s">
        <v>57</v>
      </c>
      <c r="D151" s="3" t="s">
        <v>12</v>
      </c>
      <c r="E151" s="3" t="s">
        <v>72</v>
      </c>
      <c r="F151" s="3">
        <v>205.64</v>
      </c>
      <c r="G151" s="3" t="s">
        <v>64</v>
      </c>
    </row>
    <row r="152" spans="1:7" x14ac:dyDescent="0.25">
      <c r="A152" s="2">
        <v>43064</v>
      </c>
      <c r="B152" s="3">
        <v>4369581</v>
      </c>
      <c r="C152" s="3" t="s">
        <v>73</v>
      </c>
      <c r="D152" s="3" t="s">
        <v>12</v>
      </c>
      <c r="E152" s="3" t="s">
        <v>74</v>
      </c>
      <c r="F152" s="3">
        <v>146.76</v>
      </c>
      <c r="G152" s="3" t="s">
        <v>10</v>
      </c>
    </row>
    <row r="153" spans="1:7" x14ac:dyDescent="0.25">
      <c r="A153" s="2">
        <v>43067</v>
      </c>
      <c r="B153" s="3">
        <v>2719815</v>
      </c>
      <c r="C153" s="3" t="s">
        <v>63</v>
      </c>
      <c r="D153" s="3" t="s">
        <v>12</v>
      </c>
      <c r="E153" s="3" t="s">
        <v>53</v>
      </c>
      <c r="F153" s="3">
        <v>205.64</v>
      </c>
      <c r="G153" s="3" t="s">
        <v>75</v>
      </c>
    </row>
    <row r="154" spans="1:7" x14ac:dyDescent="0.25">
      <c r="A154" s="2">
        <v>43068</v>
      </c>
      <c r="B154" s="3">
        <v>4304800</v>
      </c>
      <c r="C154" s="3" t="s">
        <v>11</v>
      </c>
      <c r="D154" s="3" t="s">
        <v>29</v>
      </c>
      <c r="E154" s="3" t="s">
        <v>45</v>
      </c>
      <c r="F154" s="3">
        <v>254.64</v>
      </c>
      <c r="G154" s="3" t="s">
        <v>75</v>
      </c>
    </row>
    <row r="155" spans="1:7" x14ac:dyDescent="0.25">
      <c r="A155" s="1" t="s">
        <v>0</v>
      </c>
      <c r="B155" s="1" t="s">
        <v>1</v>
      </c>
      <c r="C155" s="1" t="s">
        <v>2</v>
      </c>
      <c r="D155" s="1" t="s">
        <v>3</v>
      </c>
      <c r="E155" s="1" t="s">
        <v>4</v>
      </c>
      <c r="F155" s="1" t="s">
        <v>5</v>
      </c>
      <c r="G155" s="6">
        <v>0.4</v>
      </c>
    </row>
    <row r="156" spans="1:7" x14ac:dyDescent="0.25">
      <c r="A156" s="2">
        <v>42996</v>
      </c>
      <c r="B156" s="3">
        <v>1770835</v>
      </c>
      <c r="C156" s="3" t="s">
        <v>79</v>
      </c>
      <c r="D156" s="3" t="s">
        <v>80</v>
      </c>
      <c r="E156" s="3" t="s">
        <v>81</v>
      </c>
      <c r="F156" s="3">
        <v>205.64</v>
      </c>
      <c r="G156" s="3"/>
    </row>
    <row r="157" spans="1:7" x14ac:dyDescent="0.25">
      <c r="A157" s="2">
        <v>42997</v>
      </c>
      <c r="B157" s="3">
        <v>2566114</v>
      </c>
      <c r="C157" s="3" t="s">
        <v>82</v>
      </c>
      <c r="D157" s="3" t="s">
        <v>80</v>
      </c>
      <c r="E157" s="3" t="s">
        <v>83</v>
      </c>
      <c r="F157" s="3" t="s">
        <v>84</v>
      </c>
      <c r="G157" s="3"/>
    </row>
    <row r="158" spans="1:7" x14ac:dyDescent="0.25">
      <c r="A158" s="2">
        <v>42998</v>
      </c>
      <c r="B158" s="3">
        <v>2693857</v>
      </c>
      <c r="C158" s="3" t="s">
        <v>85</v>
      </c>
      <c r="D158" s="3" t="s">
        <v>8</v>
      </c>
      <c r="E158" s="3" t="s">
        <v>81</v>
      </c>
      <c r="F158" s="3">
        <v>498.69</v>
      </c>
      <c r="G158" s="3"/>
    </row>
    <row r="159" spans="1:7" x14ac:dyDescent="0.25">
      <c r="A159" s="3"/>
      <c r="B159" s="3">
        <v>2706191</v>
      </c>
      <c r="C159" s="3" t="s">
        <v>86</v>
      </c>
      <c r="D159" s="3" t="s">
        <v>87</v>
      </c>
      <c r="E159" s="3" t="s">
        <v>87</v>
      </c>
      <c r="F159" s="3">
        <v>90</v>
      </c>
      <c r="G159" s="3"/>
    </row>
    <row r="160" spans="1:7" x14ac:dyDescent="0.25">
      <c r="A160" s="2">
        <v>43004</v>
      </c>
      <c r="B160" s="3">
        <v>2732918</v>
      </c>
      <c r="C160" s="3" t="s">
        <v>88</v>
      </c>
      <c r="D160" s="3" t="s">
        <v>89</v>
      </c>
      <c r="E160" s="3" t="s">
        <v>90</v>
      </c>
      <c r="F160" s="3">
        <v>194.94</v>
      </c>
      <c r="G160" s="1" t="s">
        <v>91</v>
      </c>
    </row>
    <row r="161" spans="1:7" x14ac:dyDescent="0.25">
      <c r="A161" s="2">
        <v>43005</v>
      </c>
      <c r="B161" s="3">
        <v>2792850</v>
      </c>
      <c r="C161" s="3" t="s">
        <v>92</v>
      </c>
      <c r="D161" s="3" t="s">
        <v>18</v>
      </c>
      <c r="E161" s="3" t="s">
        <v>18</v>
      </c>
      <c r="F161" s="3">
        <v>225.02</v>
      </c>
      <c r="G161" s="3"/>
    </row>
    <row r="162" spans="1:7" x14ac:dyDescent="0.25">
      <c r="A162" s="2">
        <v>43006</v>
      </c>
      <c r="B162" s="3">
        <v>2732918</v>
      </c>
      <c r="C162" s="3" t="s">
        <v>88</v>
      </c>
      <c r="D162" s="3" t="s">
        <v>80</v>
      </c>
      <c r="E162" s="3" t="s">
        <v>83</v>
      </c>
      <c r="F162" s="3">
        <v>205.64</v>
      </c>
      <c r="G162" s="3"/>
    </row>
    <row r="163" spans="1:7" x14ac:dyDescent="0.25">
      <c r="A163" s="2">
        <v>43007</v>
      </c>
      <c r="B163" s="3">
        <v>2559494</v>
      </c>
      <c r="C163" s="3" t="s">
        <v>93</v>
      </c>
      <c r="D163" s="3" t="s">
        <v>94</v>
      </c>
      <c r="E163" s="3" t="s">
        <v>24</v>
      </c>
      <c r="F163" s="3"/>
      <c r="G163" s="1" t="s">
        <v>95</v>
      </c>
    </row>
    <row r="164" spans="1:7" x14ac:dyDescent="0.25">
      <c r="A164" s="2">
        <v>43010</v>
      </c>
      <c r="B164" s="3">
        <v>2740413</v>
      </c>
      <c r="C164" s="3" t="s">
        <v>96</v>
      </c>
      <c r="D164" s="3" t="s">
        <v>89</v>
      </c>
      <c r="E164" s="3" t="s">
        <v>90</v>
      </c>
      <c r="F164" s="3">
        <v>194.94</v>
      </c>
      <c r="G164" s="1" t="s">
        <v>91</v>
      </c>
    </row>
    <row r="165" spans="1:7" x14ac:dyDescent="0.25">
      <c r="A165" s="14">
        <v>43011</v>
      </c>
      <c r="B165" s="13">
        <v>2110123</v>
      </c>
      <c r="C165" s="13" t="s">
        <v>97</v>
      </c>
      <c r="D165" s="13" t="s">
        <v>98</v>
      </c>
      <c r="E165" s="13" t="s">
        <v>18</v>
      </c>
      <c r="F165" s="13"/>
      <c r="G165" s="13" t="s">
        <v>99</v>
      </c>
    </row>
    <row r="166" spans="1:7" x14ac:dyDescent="0.25">
      <c r="A166" s="3"/>
      <c r="B166" s="3">
        <v>2740413</v>
      </c>
      <c r="C166" s="3" t="s">
        <v>96</v>
      </c>
      <c r="D166" s="3" t="s">
        <v>80</v>
      </c>
      <c r="E166" s="3" t="s">
        <v>83</v>
      </c>
      <c r="F166" s="3">
        <v>205.64</v>
      </c>
      <c r="G166" s="3"/>
    </row>
    <row r="167" spans="1:7" x14ac:dyDescent="0.25">
      <c r="A167" s="2">
        <v>43012</v>
      </c>
      <c r="B167" s="3">
        <v>2106406</v>
      </c>
      <c r="C167" s="3" t="s">
        <v>100</v>
      </c>
      <c r="D167" s="3" t="s">
        <v>101</v>
      </c>
      <c r="E167" s="3" t="s">
        <v>24</v>
      </c>
      <c r="F167" s="3">
        <v>1236.9100000000001</v>
      </c>
      <c r="G167" s="3"/>
    </row>
    <row r="168" spans="1:7" x14ac:dyDescent="0.25">
      <c r="A168" s="3"/>
      <c r="B168" s="3">
        <v>2106406</v>
      </c>
      <c r="C168" s="3" t="s">
        <v>100</v>
      </c>
      <c r="D168" s="3" t="s">
        <v>89</v>
      </c>
      <c r="E168" s="3" t="s">
        <v>102</v>
      </c>
      <c r="F168" s="3">
        <v>194.94</v>
      </c>
      <c r="G168" s="3"/>
    </row>
    <row r="169" spans="1:7" x14ac:dyDescent="0.25">
      <c r="A169" s="2">
        <v>43013</v>
      </c>
      <c r="B169" s="3">
        <v>2951306</v>
      </c>
      <c r="C169" s="3" t="s">
        <v>103</v>
      </c>
      <c r="D169" s="3" t="s">
        <v>8</v>
      </c>
      <c r="E169" s="3" t="s">
        <v>83</v>
      </c>
      <c r="F169" s="3">
        <v>498.69</v>
      </c>
      <c r="G169" s="1" t="s">
        <v>91</v>
      </c>
    </row>
    <row r="170" spans="1:7" x14ac:dyDescent="0.25">
      <c r="A170" s="2">
        <v>43017</v>
      </c>
      <c r="B170" s="3">
        <v>3043865</v>
      </c>
      <c r="C170" s="3" t="s">
        <v>104</v>
      </c>
      <c r="D170" s="3" t="s">
        <v>80</v>
      </c>
      <c r="E170" s="3" t="s">
        <v>80</v>
      </c>
      <c r="F170" s="3">
        <v>205.64</v>
      </c>
      <c r="G170" s="3"/>
    </row>
    <row r="171" spans="1:7" x14ac:dyDescent="0.25">
      <c r="A171" s="2">
        <v>43018</v>
      </c>
      <c r="B171" s="3">
        <v>3139775</v>
      </c>
      <c r="C171" s="3" t="s">
        <v>105</v>
      </c>
      <c r="D171" s="3" t="s">
        <v>89</v>
      </c>
      <c r="E171" s="3" t="s">
        <v>102</v>
      </c>
      <c r="F171" s="3">
        <v>194.94</v>
      </c>
      <c r="G171" s="3"/>
    </row>
    <row r="172" spans="1:7" x14ac:dyDescent="0.25">
      <c r="A172" s="2">
        <v>40827</v>
      </c>
      <c r="B172" s="3">
        <v>3139775</v>
      </c>
      <c r="C172" s="3" t="s">
        <v>105</v>
      </c>
      <c r="D172" s="3" t="s">
        <v>80</v>
      </c>
      <c r="E172" s="3" t="s">
        <v>81</v>
      </c>
      <c r="F172" s="3">
        <v>205.64</v>
      </c>
      <c r="G172" s="3"/>
    </row>
    <row r="173" spans="1:7" x14ac:dyDescent="0.25">
      <c r="A173" s="2">
        <v>43020</v>
      </c>
      <c r="B173" s="3">
        <v>3223369</v>
      </c>
      <c r="C173" s="3" t="s">
        <v>106</v>
      </c>
      <c r="D173" s="3" t="s">
        <v>89</v>
      </c>
      <c r="E173" s="3" t="s">
        <v>90</v>
      </c>
      <c r="F173" s="3">
        <v>254.64</v>
      </c>
      <c r="G173" s="1" t="s">
        <v>91</v>
      </c>
    </row>
    <row r="174" spans="1:7" x14ac:dyDescent="0.25">
      <c r="A174" s="2">
        <v>43026</v>
      </c>
      <c r="B174" s="3">
        <v>3523677</v>
      </c>
      <c r="C174" s="3" t="s">
        <v>107</v>
      </c>
      <c r="D174" s="3" t="s">
        <v>89</v>
      </c>
      <c r="E174" s="3" t="s">
        <v>102</v>
      </c>
      <c r="F174" s="3">
        <v>194.94</v>
      </c>
      <c r="G174" s="3"/>
    </row>
    <row r="175" spans="1:7" x14ac:dyDescent="0.25">
      <c r="A175" s="2">
        <v>43027</v>
      </c>
      <c r="B175" s="3">
        <v>3486031</v>
      </c>
      <c r="C175" s="3" t="s">
        <v>108</v>
      </c>
      <c r="D175" s="3" t="s">
        <v>101</v>
      </c>
      <c r="E175" s="3" t="s">
        <v>24</v>
      </c>
      <c r="F175" s="3">
        <v>0</v>
      </c>
      <c r="G175" s="1" t="s">
        <v>95</v>
      </c>
    </row>
    <row r="176" spans="1:7" x14ac:dyDescent="0.25">
      <c r="A176" s="2">
        <v>43029</v>
      </c>
      <c r="B176" s="3">
        <v>3116711</v>
      </c>
      <c r="C176" s="3" t="s">
        <v>109</v>
      </c>
      <c r="D176" s="3" t="s">
        <v>89</v>
      </c>
      <c r="E176" s="3" t="s">
        <v>110</v>
      </c>
      <c r="F176" s="3">
        <v>187.32</v>
      </c>
      <c r="G176" s="3"/>
    </row>
    <row r="177" spans="1:7" x14ac:dyDescent="0.25">
      <c r="A177" s="2">
        <v>43032</v>
      </c>
      <c r="B177" s="3">
        <v>2106406</v>
      </c>
      <c r="C177" s="3" t="s">
        <v>100</v>
      </c>
      <c r="D177" s="3" t="s">
        <v>80</v>
      </c>
      <c r="E177" s="3" t="s">
        <v>81</v>
      </c>
      <c r="F177" s="3">
        <v>205.64</v>
      </c>
      <c r="G177" s="3"/>
    </row>
    <row r="178" spans="1:7" x14ac:dyDescent="0.25">
      <c r="A178" s="3"/>
      <c r="B178" s="3">
        <v>3116711</v>
      </c>
      <c r="C178" s="3" t="s">
        <v>109</v>
      </c>
      <c r="D178" s="3" t="s">
        <v>80</v>
      </c>
      <c r="E178" s="3" t="s">
        <v>111</v>
      </c>
      <c r="F178" s="3">
        <v>205.64</v>
      </c>
      <c r="G178" s="3"/>
    </row>
    <row r="179" spans="1:7" x14ac:dyDescent="0.25">
      <c r="A179" s="2">
        <v>43033</v>
      </c>
      <c r="B179" s="3">
        <v>3663361</v>
      </c>
      <c r="C179" s="3" t="s">
        <v>112</v>
      </c>
      <c r="D179" s="3" t="s">
        <v>89</v>
      </c>
      <c r="E179" s="3" t="s">
        <v>113</v>
      </c>
      <c r="F179" s="3">
        <v>254.64</v>
      </c>
      <c r="G179" s="3"/>
    </row>
    <row r="180" spans="1:7" x14ac:dyDescent="0.25">
      <c r="A180" s="2">
        <v>43034</v>
      </c>
      <c r="B180" s="3">
        <v>2920038</v>
      </c>
      <c r="C180" s="3" t="s">
        <v>114</v>
      </c>
      <c r="D180" s="3" t="s">
        <v>89</v>
      </c>
      <c r="E180" s="3" t="s">
        <v>110</v>
      </c>
      <c r="F180" s="3">
        <v>187.32</v>
      </c>
      <c r="G180" s="3"/>
    </row>
    <row r="182" spans="1:7" x14ac:dyDescent="0.25">
      <c r="B182" s="15"/>
    </row>
    <row r="183" spans="1:7" x14ac:dyDescent="0.25">
      <c r="B183" s="15"/>
    </row>
    <row r="184" spans="1:7" x14ac:dyDescent="0.25">
      <c r="B184" s="15"/>
    </row>
    <row r="185" spans="1:7" x14ac:dyDescent="0.25">
      <c r="B185" s="15"/>
    </row>
    <row r="186" spans="1:7" x14ac:dyDescent="0.25">
      <c r="B186" s="15"/>
    </row>
    <row r="187" spans="1:7" x14ac:dyDescent="0.25">
      <c r="B187" s="15"/>
    </row>
    <row r="188" spans="1:7" x14ac:dyDescent="0.25">
      <c r="B188" s="15"/>
    </row>
    <row r="189" spans="1:7" x14ac:dyDescent="0.25">
      <c r="B189" s="15"/>
    </row>
    <row r="190" spans="1:7" x14ac:dyDescent="0.25">
      <c r="B190" s="15"/>
    </row>
    <row r="191" spans="1:7" x14ac:dyDescent="0.25">
      <c r="B191" s="15"/>
    </row>
    <row r="192" spans="1:7" x14ac:dyDescent="0.25">
      <c r="B192" s="15"/>
    </row>
    <row r="193" spans="2:2" x14ac:dyDescent="0.25">
      <c r="B193" s="15"/>
    </row>
    <row r="194" spans="2:2" x14ac:dyDescent="0.25">
      <c r="B194" s="15"/>
    </row>
    <row r="195" spans="2:2" x14ac:dyDescent="0.25">
      <c r="B195" s="15"/>
    </row>
    <row r="196" spans="2:2" x14ac:dyDescent="0.25">
      <c r="B196" s="15"/>
    </row>
    <row r="197" spans="2:2" x14ac:dyDescent="0.25">
      <c r="B197" s="15"/>
    </row>
    <row r="198" spans="2:2" x14ac:dyDescent="0.25">
      <c r="B198" s="15"/>
    </row>
    <row r="199" spans="2:2" x14ac:dyDescent="0.25">
      <c r="B199" s="15"/>
    </row>
    <row r="200" spans="2:2" x14ac:dyDescent="0.25">
      <c r="B200" s="15"/>
    </row>
    <row r="201" spans="2:2" x14ac:dyDescent="0.25">
      <c r="B201" s="15"/>
    </row>
    <row r="202" spans="2:2" x14ac:dyDescent="0.25">
      <c r="B202" s="15"/>
    </row>
    <row r="203" spans="2:2" x14ac:dyDescent="0.25">
      <c r="B203" s="15"/>
    </row>
    <row r="204" spans="2:2" x14ac:dyDescent="0.25">
      <c r="B204" s="15"/>
    </row>
    <row r="205" spans="2:2" x14ac:dyDescent="0.25">
      <c r="B205" s="15"/>
    </row>
    <row r="206" spans="2:2" x14ac:dyDescent="0.25">
      <c r="B206" s="15"/>
    </row>
    <row r="207" spans="2:2" x14ac:dyDescent="0.25">
      <c r="B207" s="15"/>
    </row>
    <row r="208" spans="2:2" x14ac:dyDescent="0.25">
      <c r="B208" s="15"/>
    </row>
    <row r="209" spans="2:2" x14ac:dyDescent="0.25">
      <c r="B209" s="15"/>
    </row>
    <row r="210" spans="2:2" x14ac:dyDescent="0.25">
      <c r="B210" s="15"/>
    </row>
    <row r="211" spans="2:2" x14ac:dyDescent="0.25">
      <c r="B211" s="15"/>
    </row>
    <row r="212" spans="2:2" x14ac:dyDescent="0.25">
      <c r="B212" s="15"/>
    </row>
    <row r="213" spans="2:2" x14ac:dyDescent="0.25">
      <c r="B213" s="15"/>
    </row>
  </sheetData>
  <conditionalFormatting sqref="B62:B1048576">
    <cfRule type="duplicateValues" dxfId="3" priority="4"/>
  </conditionalFormatting>
  <conditionalFormatting sqref="B54:B61 B1:B31">
    <cfRule type="duplicateValues" dxfId="2" priority="1"/>
    <cfRule type="containsText" dxfId="1" priority="2" operator="containsText" text="s/o">
      <formula>NOT(ISERROR(SEARCH("s/o",B1)))</formula>
    </cfRule>
  </conditionalFormatting>
  <conditionalFormatting sqref="B32:B53">
    <cfRule type="duplicateValues" dxfId="0" priority="3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2017-12-29T20:59:19Z</dcterms:created>
  <dcterms:modified xsi:type="dcterms:W3CDTF">2018-04-04T07:00:17Z</dcterms:modified>
</cp:coreProperties>
</file>