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AYANTHI\Desktop\FABRIL SOLUTIONS\"/>
    </mc:Choice>
  </mc:AlternateContent>
  <bookViews>
    <workbookView xWindow="0" yWindow="0" windowWidth="21600" windowHeight="9510" activeTab="1"/>
  </bookViews>
  <sheets>
    <sheet name="DAILY TRACKER" sheetId="7" r:id="rId1"/>
    <sheet name="Calendar View" sheetId="3" r:id="rId2"/>
    <sheet name="Employee Leave Tracker" sheetId="1" r:id="rId3"/>
    <sheet name="List of Employees" sheetId="2" r:id="rId4"/>
    <sheet name="Leave Types" sheetId="4" r:id="rId5"/>
    <sheet name="Company Holidays" sheetId="5" r:id="rId6"/>
    <sheet name="Sheet1" sheetId="6" r:id="rId7"/>
  </sheets>
  <definedNames>
    <definedName name="_xlnm._FilterDatabase" localSheetId="1" hidden="1">'Calendar View'!$H$19:$K$22</definedName>
    <definedName name="Calendar_Year">'Calendar View'!$C$3</definedName>
    <definedName name="ColumnTitle3" localSheetId="0">Employees4[[#Headers],[Employee Names]]</definedName>
    <definedName name="ColumnTitle3">Employees[[#Headers],[Employee Names]]</definedName>
    <definedName name="ColumnTitle4" localSheetId="0">LeaveTypes[[#Headers],[List of Leave Types]]</definedName>
    <definedName name="ColumnTitle4">LeaveTypes[[#Headers],[List of Leave Types]]</definedName>
    <definedName name="ColumnTitle5" localSheetId="0">CompanyHolidays[[#Headers],[Company Holidays]]</definedName>
    <definedName name="ColumnTitle5">CompanyHolidays[[#Headers],[Company Holidays]]</definedName>
    <definedName name="ColumnTitleRegion..AC22.1">'Calendar View'!$C$19:$E$19</definedName>
    <definedName name="lstEDates" localSheetId="0">LeaveTracker[End Date]</definedName>
    <definedName name="lstEDates">LeaveTracker[End Date]</definedName>
    <definedName name="lstEmployees" localSheetId="0">Employees4[Employee Names]</definedName>
    <definedName name="lstEmployees">Employees[Employee Names]</definedName>
    <definedName name="lstEmpNames" localSheetId="0">LeaveTracker[Employee Name]</definedName>
    <definedName name="lstEmpNames">LeaveTracker[Employee Name]</definedName>
    <definedName name="lstHolidays" localSheetId="0">CompanyHolidays[Company Holidays]</definedName>
    <definedName name="lstHolidays">CompanyHolidays[Company Holidays]</definedName>
    <definedName name="lstHolidayTypes" localSheetId="0">LeaveTypes[List of Leave Types]</definedName>
    <definedName name="lstHolidayTypes">LeaveTypes[List of Leave Types]</definedName>
    <definedName name="lstHTypes" localSheetId="0">LeaveTracker[Type of Leave]</definedName>
    <definedName name="lstHTypes">LeaveTracker[Type of Leave]</definedName>
    <definedName name="lstSdates" localSheetId="0">LeaveTracker[Start Date]</definedName>
    <definedName name="lstSdates">LeaveTracker[Start Date]</definedName>
    <definedName name="Title1" localSheetId="0">AttendanceRecord[[#Headers],[Weekday/Month]]</definedName>
    <definedName name="Title1">AttendanceRecord[[#Headers],[Weekday/Month]]</definedName>
    <definedName name="Title2" localSheetId="0">LeaveTracker[[#Headers],[Employee Name]]</definedName>
    <definedName name="Title2">LeaveTracker[[#Headers],[Employee Name]]</definedName>
    <definedName name="valSelEmployee">'Calendar View'!$C$2</definedName>
  </definedNames>
  <calcPr calcId="162913"/>
</workbook>
</file>

<file path=xl/calcChain.xml><?xml version="1.0" encoding="utf-8"?>
<calcChain xmlns="http://schemas.openxmlformats.org/spreadsheetml/2006/main">
  <c r="B9" i="5" l="1"/>
  <c r="B8" i="5"/>
  <c r="B7" i="5"/>
  <c r="B6" i="5"/>
  <c r="B5" i="5"/>
  <c r="B4" i="5"/>
  <c r="C3" i="3" l="1"/>
  <c r="AC20" i="3" l="1"/>
  <c r="AC21" i="3"/>
  <c r="X20" i="3"/>
  <c r="X21" i="3"/>
  <c r="S20" i="3"/>
  <c r="S21" i="3"/>
  <c r="N21" i="3"/>
  <c r="N20"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H22" i="3" l="1"/>
  <c r="X22" i="3"/>
  <c r="AC22" i="3"/>
  <c r="S22" i="3"/>
  <c r="N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1" i="3"/>
  <c r="C20" i="3"/>
  <c r="C22" i="3" l="1"/>
</calcChain>
</file>

<file path=xl/sharedStrings.xml><?xml version="1.0" encoding="utf-8"?>
<sst xmlns="http://schemas.openxmlformats.org/spreadsheetml/2006/main" count="192" uniqueCount="119">
  <si>
    <t>Employee Name</t>
  </si>
  <si>
    <t>Sick Leave</t>
  </si>
  <si>
    <t>Bereavement</t>
  </si>
  <si>
    <t>Other</t>
  </si>
  <si>
    <t>List of Employees</t>
  </si>
  <si>
    <t>Start Date</t>
  </si>
  <si>
    <t>End Date</t>
  </si>
  <si>
    <t>Days on Leave</t>
  </si>
  <si>
    <t>Working Days</t>
  </si>
  <si>
    <t>Company Holidays</t>
  </si>
  <si>
    <t>Days</t>
  </si>
  <si>
    <t>Description</t>
  </si>
  <si>
    <t>New Year's Day</t>
  </si>
  <si>
    <t>Christmas</t>
  </si>
  <si>
    <t>Independence Day</t>
  </si>
  <si>
    <t>Thanksgiving</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</si>
  <si>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</si>
  <si>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</si>
  <si>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</si>
  <si>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</si>
  <si>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</si>
  <si>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</si>
  <si>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</si>
  <si>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</si>
  <si>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</si>
  <si>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</si>
  <si>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</si>
  <si>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</si>
  <si>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</si>
  <si>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</si>
  <si>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</si>
  <si>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</si>
  <si>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</si>
  <si>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</si>
  <si>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</si>
  <si>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</si>
  <si>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</si>
  <si>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</si>
  <si>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</si>
  <si>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</si>
  <si>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</si>
  <si>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</si>
  <si>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</si>
  <si>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</si>
  <si>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</si>
  <si>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</si>
  <si>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</si>
  <si>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</si>
  <si>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</si>
  <si>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</si>
  <si>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</si>
  <si>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</si>
  <si>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</si>
  <si>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</si>
  <si>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</si>
  <si>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</si>
  <si>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</si>
  <si>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</si>
  <si>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</si>
  <si>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</si>
  <si>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</si>
  <si>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</si>
  <si>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</si>
  <si>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</si>
  <si>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</si>
  <si>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</si>
  <si>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</si>
  <si>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</si>
  <si>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</si>
  <si>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</si>
  <si>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</si>
  <si>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</si>
  <si>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</si>
  <si>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</si>
  <si>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</si>
  <si>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</si>
  <si>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</si>
  <si>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</si>
  <si>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</si>
  <si>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Employee Leave Tracker</t>
  </si>
  <si>
    <t>Employee Names</t>
  </si>
  <si>
    <t>List of Leave Types</t>
  </si>
  <si>
    <t>AKHIL SAINI</t>
  </si>
  <si>
    <t>AMRINDER SINGH</t>
  </si>
  <si>
    <t>AVINASH NALLAMOTHU</t>
  </si>
  <si>
    <t>BABU NAIK MAYRAJOTU</t>
  </si>
  <si>
    <t>DALJINDER SINGH</t>
  </si>
  <si>
    <t>DINESH SINGH RAJPUT</t>
  </si>
  <si>
    <t>GAGAN DEEP SINGH</t>
  </si>
  <si>
    <t>GANGA REDDY NIMMALA</t>
  </si>
  <si>
    <t>GURINDERJEET SINGH</t>
  </si>
  <si>
    <t>GURVINDER SINGH (BRIGHT)</t>
  </si>
  <si>
    <t>GURVINDER SINGH (GARRY)</t>
  </si>
  <si>
    <t>HARINDER SINGH</t>
  </si>
  <si>
    <t>HARJEET SINGH</t>
  </si>
  <si>
    <t>JASDEEP SINGH</t>
  </si>
  <si>
    <t>JASHANPREET SINGH</t>
  </si>
  <si>
    <t>JASMEET SINGH</t>
  </si>
  <si>
    <t>JOSEPH IRUDHAYA ARULNATHAN JOSEPH</t>
  </si>
  <si>
    <t>KARMJEET SINGH</t>
  </si>
  <si>
    <t>KRANTHI KUMAR THOTA</t>
  </si>
  <si>
    <t xml:space="preserve">MANISH KUMAR </t>
  </si>
  <si>
    <t>PARAMVEER SINGH</t>
  </si>
  <si>
    <t>PARDEEP SINGH</t>
  </si>
  <si>
    <t>PRABHJOT SINGH</t>
  </si>
  <si>
    <t>PRAMOD PRAKASH PANDEY</t>
  </si>
  <si>
    <t>PRASANNA KUMAR VITTAL BAYRI</t>
  </si>
  <si>
    <t>SANTHAN KUMAR KAZA</t>
  </si>
  <si>
    <t>VENKAT NITHIN GORLA</t>
  </si>
  <si>
    <t>VITAL CHOWDARY NALLAPATI</t>
  </si>
  <si>
    <t>YERRAMSETTY LOKESH</t>
  </si>
  <si>
    <t>IELTS PREP</t>
  </si>
  <si>
    <t>NARINDER</t>
  </si>
  <si>
    <t>SAI SUDHEER POTHINENI</t>
  </si>
  <si>
    <t>SHYAM KASHYAP</t>
  </si>
  <si>
    <t>COMMENTS</t>
  </si>
  <si>
    <t>STARTED WITH NITIN FROM 09/04/2018(BABU/NITIN/AVI)</t>
  </si>
  <si>
    <t>STARTED WITH KRANTHI FROM 17/04/2018(KRANTHI/LOKESH/JASHAN)</t>
  </si>
  <si>
    <t>WORKED ALONE 04/04/2018-05/04/2018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</si>
</sst>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quot;LAST YEAR &quot;\ General"/>
  </numFmts>
  <fonts count="14"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7">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3">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51">
    <xf numFmtId="0" fontId="0" fillId="0" borderId="0" xfId="0">
      <alignment vertical="center"/>
    </xf>
    <xf numFmtId="0" fontId="0" fillId="0" borderId="0" xfId="0" applyBorder="1">
      <alignment vertical="center"/>
    </xf>
    <xf numFmtId="0" fontId="5" fillId="0" borderId="0" xfId="0" applyFont="1" applyFill="1" applyBorder="1">
      <alignment vertical="center"/>
    </xf>
    <xf numFmtId="0" fontId="2" fillId="0" borderId="0" xfId="0" applyFont="1" applyFill="1" applyBorder="1">
      <alignment vertical="center"/>
    </xf>
    <xf numFmtId="0" fontId="0" fillId="0" borderId="0" xfId="0" applyBorder="1" applyAlignment="1">
      <alignment vertical="center"/>
    </xf>
    <xf numFmtId="0" fontId="10" fillId="0" borderId="0" xfId="0" applyFont="1">
      <alignment vertical="center"/>
    </xf>
    <xf numFmtId="0" fontId="10" fillId="0" borderId="0" xfId="0" applyFont="1" applyBorder="1" applyAlignme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Border="1" applyAlignment="1">
      <alignment horizontal="right" vertical="center" indent="1"/>
    </xf>
    <xf numFmtId="0" fontId="4" fillId="0" borderId="0" xfId="8">
      <alignment horizontal="left" vertical="center" indent="2"/>
    </xf>
    <xf numFmtId="0" fontId="0" fillId="0" borderId="0" xfId="0">
      <alignment vertical="center"/>
    </xf>
    <xf numFmtId="0" fontId="0" fillId="0" borderId="0" xfId="0">
      <alignment vertical="center"/>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Fill="1" applyBorder="1" applyAlignment="1">
      <alignment horizontal="left" vertical="center"/>
    </xf>
    <xf numFmtId="0" fontId="9" fillId="0" borderId="0" xfId="1">
      <alignment horizontal="left" vertical="center"/>
    </xf>
    <xf numFmtId="0" fontId="0" fillId="0" borderId="4" xfId="0"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vertical="center"/>
    </xf>
    <xf numFmtId="0" fontId="0" fillId="0" borderId="0" xfId="11" applyFont="1">
      <alignment horizontal="left" vertical="center" wrapText="1" indent="1"/>
    </xf>
    <xf numFmtId="0" fontId="0" fillId="0" borderId="0" xfId="11" applyFont="1" applyFill="1">
      <alignment horizontal="left" vertical="center" wrapText="1" indent="1"/>
    </xf>
    <xf numFmtId="0" fontId="0" fillId="0" borderId="4" xfId="11" applyFont="1" applyFill="1" applyBorder="1" applyAlignment="1">
      <alignment horizontal="center" vertical="center"/>
    </xf>
    <xf numFmtId="0" fontId="1" fillId="0" borderId="4" xfId="11" applyFill="1" applyBorder="1" applyAlignment="1">
      <alignment horizontal="center" vertical="center" wrapText="1"/>
    </xf>
    <xf numFmtId="0" fontId="0" fillId="0" borderId="0" xfId="0" applyAlignment="1">
      <alignment vertical="center" wrapText="1"/>
    </xf>
    <xf numFmtId="0" fontId="13" fillId="0" borderId="0" xfId="12" applyFill="1" applyAlignment="1">
      <alignment horizontal="left" vertical="center" wrapText="1"/>
    </xf>
    <xf numFmtId="0" fontId="1" fillId="0" borderId="6" xfId="11" applyFill="1" applyBorder="1" applyAlignment="1">
      <alignment horizontal="center" vertical="center" wrapText="1"/>
    </xf>
    <xf numFmtId="0" fontId="0" fillId="0" borderId="4" xfId="11" applyFont="1" applyFill="1" applyBorder="1" applyAlignment="1">
      <alignment horizontal="center" vertical="center" wrapText="1"/>
    </xf>
    <xf numFmtId="0" fontId="1" fillId="0" borderId="5" xfId="11" applyFill="1" applyBorder="1" applyAlignment="1">
      <alignment horizontal="center" vertical="center" wrapText="1"/>
    </xf>
    <xf numFmtId="0" fontId="3" fillId="2" borderId="3" xfId="7">
      <alignment horizontal="left" vertical="center" wrapText="1" indent="1"/>
    </xf>
    <xf numFmtId="0" fontId="3" fillId="2" borderId="3" xfId="22">
      <alignment horizontal="left" vertical="center" indent="1"/>
    </xf>
    <xf numFmtId="0" fontId="12" fillId="0" borderId="0" xfId="19" applyFill="1">
      <alignment horizontal="center" vertical="center"/>
    </xf>
    <xf numFmtId="0" fontId="4" fillId="0" borderId="0" xfId="17">
      <alignment horizontal="center" vertical="center"/>
    </xf>
    <xf numFmtId="0" fontId="7" fillId="2" borderId="0" xfId="9">
      <alignment horizontal="center" vertical="center"/>
    </xf>
    <xf numFmtId="165" fontId="11" fillId="0" borderId="0" xfId="18">
      <alignment horizontal="center" vertical="center"/>
    </xf>
    <xf numFmtId="0" fontId="4" fillId="0" borderId="0" xfId="17" applyAlignment="1">
      <alignment horizontal="center" vertical="center"/>
    </xf>
    <xf numFmtId="0" fontId="12" fillId="0" borderId="0" xfId="19">
      <alignment horizontal="center" vertical="center"/>
    </xf>
    <xf numFmtId="0" fontId="4" fillId="0" borderId="0" xfId="17" applyAlignment="1">
      <alignment horizontal="left"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cellXfs>
  <cellStyles count="23">
    <cellStyle name="Accent1" xfId="3" builtinId="29" customBuiltin="1"/>
    <cellStyle name="Accent3" xfId="4" builtinId="37" customBuiltin="1"/>
    <cellStyle name="Accent4" xfId="5" builtinId="41" customBuiltin="1"/>
    <cellStyle name="Accent5" xfId="6" builtinId="45" customBuiltin="1"/>
    <cellStyle name="Days" xfId="20"/>
    <cellStyle name="Days_On_Leave" xfId="9"/>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cellStyle name="Normal" xfId="0" builtinId="0" customBuiltin="1"/>
    <cellStyle name="Right Border" xfId="10"/>
    <cellStyle name="Selection" xfId="7"/>
    <cellStyle name="Table Dates" xfId="14"/>
    <cellStyle name="Table Days" xfId="13"/>
    <cellStyle name="Table details" xfId="11"/>
    <cellStyle name="Table Headers" xfId="12"/>
    <cellStyle name="Title" xfId="1" builtinId="15" customBuiltin="1"/>
    <cellStyle name="Year_entry" xfId="22"/>
  </cellStyles>
  <dxfs count="32">
    <dxf>
      <font>
        <strike val="0"/>
        <outline val="0"/>
        <shadow val="0"/>
        <u val="none"/>
        <vertAlign val="baseline"/>
        <sz val="10"/>
        <color theme="1"/>
        <name val="Trebuchet MS"/>
        <scheme val="minor"/>
      </font>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center" textRotation="0" wrapText="0" indent="0" justifyLastLine="0" shrinkToFit="0" readingOrder="0"/>
    </dxf>
    <dxf>
      <numFmt numFmtId="1" formatCode="0"/>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b/>
        <i val="0"/>
        <color rgb="FF0070C0"/>
      </font>
    </dxf>
    <dxf>
      <font>
        <color theme="2" tint="-0.24994659260841701"/>
      </font>
    </dxf>
    <dxf>
      <font>
        <color theme="0" tint="-0.14996795556505021"/>
      </font>
      <numFmt numFmtId="166" formatCode="[$-409]dddd\,\ mmmm\ d\,\ yyyy"/>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top style="thin">
          <color indexed="64"/>
        </top>
        <bottom style="thin">
          <color indexed="64"/>
        </bottom>
      </border>
    </dxf>
    <dxf>
      <alignment horizontal="center" vertical="center" textRotation="0" wrapText="0" indent="0" justifyLastLine="0" shrinkToFit="0" readingOrder="0"/>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tableStyleElement type="wholeTable" dxfId="31"/>
      <tableStyleElement type="headerRow" dxfId="30"/>
      <tableStyleElement type="firstColumn" dxfId="29"/>
      <tableStyleElement type="firstRowStripe" dxfId="28"/>
      <tableStyleElement type="firstHeaderCell" dxfId="27"/>
    </tableStyle>
    <tableStyle name="Leave Report" table="0" count="13">
      <tableStyleElement type="wholeTable" dxfId="26"/>
      <tableStyleElement type="headerRow" dxfId="25"/>
      <tableStyleElement type="totalRow" dxfId="24"/>
      <tableStyleElement type="firstRowStripe" dxfId="23"/>
      <tableStyleElement type="firstColumnStripe" dxfId="22"/>
      <tableStyleElement type="firstSubtotalColumn" dxfId="21"/>
      <tableStyleElement type="firstSubtotalRow" dxfId="20"/>
      <tableStyleElement type="secondSubtotalRow" dxfId="19"/>
      <tableStyleElement type="firstRowSubheading" dxfId="18"/>
      <tableStyleElement type="secondRowSubheading" dxfId="17"/>
      <tableStyleElement type="thir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3" name="Employees4" displayName="Employees4" ref="B3:C35" totalsRowShown="0" dataDxfId="13" headerRowCellStyle="Table Headers" dataCellStyle="Table details">
  <autoFilter ref="B3:C35"/>
  <sortState ref="B4:B35">
    <sortCondition ref="B3:B35"/>
  </sortState>
  <tableColumns count="2">
    <tableColumn id="1" name="Employee Names" dataDxfId="12" dataCellStyle="Table details"/>
    <tableColumn id="2" name="COMMENTS" dataDxfId="11"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2.xml><?xml version="1.0" encoding="utf-8"?>
<table xmlns="http://schemas.openxmlformats.org/spreadsheetml/2006/main" id="2" name="AttendanceRecord" displayName="AttendanceRecord" ref="B5:AR17" totalsRowShown="0">
  <autoFilter ref="B5:AR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name="Weekday/Month" dataCellStyle="Months"/>
    <tableColumn id="6" name="SUN">
      <calculatedColumnFormula>IFERROR(IF(TEXT(DATE(Calendar_Year,ROW($A1),1),"ddd")=LEFT(C$5,3),DATE(Calendar_Year,ROW($A1),1),""),"")</calculatedColumnFormula>
    </tableColumn>
    <tableColumn id="7" name="MON">
      <calculatedColumnFormula>IFERROR(IF(TEXT(DATE(Calendar_Year,ROW($A1),1),"ddd")=LEFT(D$5,3),DATE(Calendar_Year,ROW($A1),1),IF(C6&gt;=1,C6+1,"")),"")</calculatedColumnFormula>
    </tableColumn>
    <tableColumn id="8" name="TUE">
      <calculatedColumnFormula>IFERROR(IF(TEXT(DATE(Calendar_Year,ROW($A1),1),"ddd")=LEFT(E$5,3),DATE(Calendar_Year,ROW($A1),1),IF(D6&gt;=1,D6+1,"")),"")</calculatedColumnFormula>
    </tableColumn>
    <tableColumn id="9" name="WED">
      <calculatedColumnFormula>IFERROR(IF(TEXT(DATE(Calendar_Year,ROW($A1),1),"ddd")=LEFT(F$5,3),DATE(Calendar_Year,ROW($A1),1),IF(E6&gt;=1,E6+1,"")),"")</calculatedColumnFormula>
    </tableColumn>
    <tableColumn id="10" name="THU">
      <calculatedColumnFormula>IFERROR(IF(TEXT(DATE(Calendar_Year,ROW($A1),1),"ddd")=LEFT(G$5,3),DATE(Calendar_Year,ROW($A1),1),IF(F6&gt;=1,F6+1,"")),"")</calculatedColumnFormula>
    </tableColumn>
    <tableColumn id="11" name="FRI">
      <calculatedColumnFormula>IFERROR(IF(TEXT(DATE(Calendar_Year,ROW($A1),1),"ddd")=LEFT(H$5,3),DATE(Calendar_Year,ROW($A1),1),IF(G6&gt;=1,G6+1,"")),"")</calculatedColumnFormula>
    </tableColumn>
    <tableColumn id="12" name="SAT">
      <calculatedColumnFormula>IFERROR(IF(TEXT(DATE(Calendar_Year,ROW($A1),1),"ddd")=LEFT(I$5,3),DATE(Calendar_Year,ROW($A1),1),IF(H6&gt;=1,H6+1,"")),"")</calculatedColumnFormula>
    </tableColumn>
    <tableColumn id="13" name="SUN   ">
      <calculatedColumnFormula>IFERROR(IF(I6&gt;=1,I6+1,""),"")</calculatedColumnFormula>
    </tableColumn>
    <tableColumn id="14" name="MON   ">
      <calculatedColumnFormula>IFERROR(IF(J6&gt;=1,J6+1,""),"")</calculatedColumnFormula>
    </tableColumn>
    <tableColumn id="15" name="TUE   ">
      <calculatedColumnFormula>IFERROR(IF(K6&gt;=1,K6+1,""),"")</calculatedColumnFormula>
    </tableColumn>
    <tableColumn id="16" name="WED   ">
      <calculatedColumnFormula>IFERROR(IF(L6&gt;=1,L6+1,""),"")</calculatedColumnFormula>
    </tableColumn>
    <tableColumn id="17" name="THU   ">
      <calculatedColumnFormula>IFERROR(IF(M6&gt;=1,M6+1,""),"")</calculatedColumnFormula>
    </tableColumn>
    <tableColumn id="18" name="FRI   ">
      <calculatedColumnFormula>IFERROR(IF(N6&gt;=1,N6+1,""),"")</calculatedColumnFormula>
    </tableColumn>
    <tableColumn id="19" name="SAT   ">
      <calculatedColumnFormula>IFERROR(IF(O6&gt;=1,O6+1,""),"")</calculatedColumnFormula>
    </tableColumn>
    <tableColumn id="20" name="SUN    ">
      <calculatedColumnFormula>IFERROR(IF(P6&gt;=1,P6+1,""),"")</calculatedColumnFormula>
    </tableColumn>
    <tableColumn id="21" name="MON    ">
      <calculatedColumnFormula>IFERROR(IF(Q6&gt;=1,Q6+1,""),"")</calculatedColumnFormula>
    </tableColumn>
    <tableColumn id="22" name="TUE    ">
      <calculatedColumnFormula>IFERROR(IF(R6&gt;=1,R6+1,""),"")</calculatedColumnFormula>
    </tableColumn>
    <tableColumn id="23" name="WED    ">
      <calculatedColumnFormula>IFERROR(IF(S6&gt;=1,S6+1,""),"")</calculatedColumnFormula>
    </tableColumn>
    <tableColumn id="24" name="THU    ">
      <calculatedColumnFormula>IFERROR(IF(T6&gt;=1,T6+1,""),"")</calculatedColumnFormula>
    </tableColumn>
    <tableColumn id="25" name="FRI    ">
      <calculatedColumnFormula>IFERROR(IF(U6&gt;=1,U6+1,""),"")</calculatedColumnFormula>
    </tableColumn>
    <tableColumn id="26" name="SAT    ">
      <calculatedColumnFormula>IFERROR(IF(V6&gt;=1,V6+1,""),"")</calculatedColumnFormula>
    </tableColumn>
    <tableColumn id="27" name="SUN     ">
      <calculatedColumnFormula>IFERROR(IF(W6&gt;=1,W6+1,""),"")</calculatedColumnFormula>
    </tableColumn>
    <tableColumn id="28" name="MON     ">
      <calculatedColumnFormula>IFERROR(IF(X6&gt;=1,X6+1,""),"")</calculatedColumnFormula>
    </tableColumn>
    <tableColumn id="29" name="TUE     ">
      <calculatedColumnFormula>IFERROR(IF(Y6&gt;=1,Y6+1,""),"")</calculatedColumnFormula>
    </tableColumn>
    <tableColumn id="30" name="WED     ">
      <calculatedColumnFormula>IFERROR(IF(Z6&gt;=1,Z6+1,""),"")</calculatedColumnFormula>
    </tableColumn>
    <tableColumn id="31" name="THU  ">
      <calculatedColumnFormula>IFERROR(IF(AA6&gt;=1,AA6+1,""),"")</calculatedColumnFormula>
    </tableColumn>
    <tableColumn id="32" name="FRI     ">
      <calculatedColumnFormula>IFERROR(IF(AB6&gt;=1,AB6+1,""),"")</calculatedColumnFormula>
    </tableColumn>
    <tableColumn id="33" name="SAT     ">
      <calculatedColumnFormula>IFERROR(IF(AC6&gt;=1,AC6+1,""),"")</calculatedColumnFormula>
    </tableColumn>
    <tableColumn id="34" name="SUN ">
      <calculatedColumnFormula>IFERROR(IF(AD6&gt;=1,AD6+1,""),"")</calculatedColumnFormula>
    </tableColumn>
    <tableColumn id="35" name="MON ">
      <calculatedColumnFormula>IFERROR(IF(AE6&gt;=1,AE6+1,""),"")</calculatedColumnFormula>
    </tableColumn>
    <tableColumn id="36" name="TUE ">
      <calculatedColumnFormula>IFERROR(IF(AF6&gt;=1,AF6+1,""),"")</calculatedColumnFormula>
    </tableColumn>
    <tableColumn id="37" name="WED ">
      <calculatedColumnFormula>IFERROR(IF(AG6&gt;=1,AG6+1,""),"")</calculatedColumnFormula>
    </tableColumn>
    <tableColumn id="38" name="THU ">
      <calculatedColumnFormula>IFERROR(IF(AH6&gt;=1,AH6+1,""),"")</calculatedColumnFormula>
    </tableColumn>
    <tableColumn id="39" name="FRI ">
      <calculatedColumnFormula>IFERROR(IF(AI6&gt;=1,AI6+1,""),"")</calculatedColumnFormula>
    </tableColumn>
    <tableColumn id="40" name="SAT ">
      <calculatedColumnFormula>IFERROR(IF(AJ6&gt;=1,AJ6+1,""),"")</calculatedColumnFormula>
    </tableColumn>
    <tableColumn id="41" name="SUN  ">
      <calculatedColumnFormula>IFERROR(IF(AND(AK6&gt;=1,AK6+1&lt;=DATE(Calendar_Year,ROW($A1)+1,0)),AK6+1,""),"")</calculatedColumnFormula>
    </tableColumn>
    <tableColumn id="42" name="MON  ">
      <calculatedColumnFormula>IFERROR(IF(AND(AL6&gt;=1,AL6+1&lt;=DATE(Calendar_Year,ROW($A1)+1,0)),AL6+1,""),"")</calculatedColumnFormula>
    </tableColumn>
    <tableColumn id="43" name="TUE  ">
      <calculatedColumnFormula>IFERROR(IF(AND(AM6&gt;=1,AM6+1&lt;=DATE(Calendar_Year,ROW($A1)+1,0)),AM6+1,""),"")</calculatedColumnFormula>
    </tableColumn>
    <tableColumn id="44" name="WED  ">
      <calculatedColumnFormula>IFERROR(IF(AND(AN6&gt;=1,AN6+1&lt;=DATE(Calendar_Year,ROW($A1)+1,0)),AN6+1,""),"")</calculatedColumnFormula>
    </tableColumn>
    <tableColumn id="45" name="THU  2">
      <calculatedColumnFormula>IFERROR(IF(AND(AO6&gt;=1,AO6+1&lt;=DATE(Calendar_Year,ROW($A1)+1,0)),AO6+1,""),"")</calculatedColumnFormula>
    </tableColumn>
    <tableColumn id="46" name="FRI  ">
      <calculatedColumnFormula>IFERROR(IF(AND(AP6&gt;=1,AP6+1&lt;=DATE(Calendar_Year,ROW($A1)+1,0)),AP6+1,""),"")</calculatedColumnFormula>
    </tableColumn>
    <tableColumn id="47"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3.xml><?xml version="1.0" encoding="utf-8"?>
<table xmlns="http://schemas.openxmlformats.org/spreadsheetml/2006/main" id="1" name="LeaveTracker" displayName="LeaveTracker" ref="B3:F26" headerRowCellStyle="Table Headers">
  <autoFilter ref="B3:F26"/>
  <tableColumns count="5">
    <tableColumn id="1" name="Employee Name" totalsRowLabel="Total" dataCellStyle="Table details"/>
    <tableColumn id="2" name="Start Date" dataCellStyle="Table Dates"/>
    <tableColumn id="3" name="End Date" dataCellStyle="Table Dates"/>
    <tableColumn id="4" name="Type of Leave" dataCellStyle="Table details"/>
    <tableColumn id="5" name="Days" totalsRowFunction="sum" dataDxfId="3" dataCellStyle="Table Days"/>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4.xml><?xml version="1.0" encoding="utf-8"?>
<table xmlns="http://schemas.openxmlformats.org/spreadsheetml/2006/main" id="4" name="Employees" displayName="Employees" ref="B3:B35" totalsRowShown="0" dataDxfId="2" headerRowCellStyle="Table Headers" dataCellStyle="Table details">
  <autoFilter ref="B3:B35"/>
  <sortState ref="B4:B35">
    <sortCondition ref="B3:B35"/>
  </sortState>
  <tableColumns count="1">
    <tableColumn id="1" name="Employee Names" dataDxfId="1"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5.xml><?xml version="1.0" encoding="utf-8"?>
<table xmlns="http://schemas.openxmlformats.org/spreadsheetml/2006/main" id="5" name="LeaveTypes" displayName="LeaveTypes" ref="B3:B8" totalsRowShown="0" headerRowCellStyle="Table Headers" dataCellStyle="Table details">
  <tableColumns count="1">
    <tableColumn id="1"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6.xml><?xml version="1.0" encoding="utf-8"?>
<table xmlns="http://schemas.openxmlformats.org/spreadsheetml/2006/main" id="9" name="CompanyHolidays" displayName="CompanyHolidays" ref="B3:C9" totalsRowShown="0" dataDxfId="0" headerRowCellStyle="Table Headers">
  <tableColumns count="2">
    <tableColumn id="1" name="Company Holidays" dataCellStyle="Table Dates"/>
    <tableColumn id="2"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pageSetUpPr fitToPage="1"/>
  </sheetPr>
  <dimension ref="B1:C35"/>
  <sheetViews>
    <sheetView showGridLines="0" topLeftCell="A16" workbookViewId="0">
      <selection activeCell="C25" sqref="C25"/>
    </sheetView>
  </sheetViews>
  <sheetFormatPr defaultRowHeight="30" customHeight="1" x14ac:dyDescent="0.3"/>
  <cols>
    <col min="1" max="1" width="2.625" style="18" customWidth="1"/>
    <col min="2" max="2" width="38.125" style="18" customWidth="1"/>
    <col min="3" max="3" width="38.625" style="33" customWidth="1"/>
    <col min="4" max="16384" width="9" style="18"/>
  </cols>
  <sheetData>
    <row r="1" spans="2:3" ht="39.950000000000003" customHeight="1" x14ac:dyDescent="0.3">
      <c r="B1" s="25" t="s">
        <v>4</v>
      </c>
    </row>
    <row r="2" spans="2:3" ht="15" customHeight="1" x14ac:dyDescent="0.3"/>
    <row r="3" spans="2:3" ht="30" customHeight="1" x14ac:dyDescent="0.3">
      <c r="B3" s="12" t="s">
        <v>80</v>
      </c>
      <c r="C3" s="34" t="s">
        <v>115</v>
      </c>
    </row>
    <row r="4" spans="2:3" ht="30" customHeight="1" x14ac:dyDescent="0.3">
      <c r="B4" s="26" t="s">
        <v>82</v>
      </c>
      <c r="C4" s="35"/>
    </row>
    <row r="5" spans="2:3" ht="30" customHeight="1" x14ac:dyDescent="0.3">
      <c r="B5" s="26" t="s">
        <v>83</v>
      </c>
      <c r="C5" s="32"/>
    </row>
    <row r="6" spans="2:3" ht="30" customHeight="1" x14ac:dyDescent="0.3">
      <c r="B6" s="26" t="s">
        <v>84</v>
      </c>
      <c r="C6" s="36" t="s">
        <v>116</v>
      </c>
    </row>
    <row r="7" spans="2:3" ht="30" customHeight="1" x14ac:dyDescent="0.3">
      <c r="B7" s="26" t="s">
        <v>85</v>
      </c>
      <c r="C7" s="32"/>
    </row>
    <row r="8" spans="2:3" ht="30" customHeight="1" x14ac:dyDescent="0.3">
      <c r="B8" s="26" t="s">
        <v>86</v>
      </c>
      <c r="C8" s="32"/>
    </row>
    <row r="9" spans="2:3" ht="30" customHeight="1" x14ac:dyDescent="0.3">
      <c r="B9" s="26" t="s">
        <v>87</v>
      </c>
      <c r="C9" s="32"/>
    </row>
    <row r="10" spans="2:3" ht="30" customHeight="1" x14ac:dyDescent="0.3">
      <c r="B10" s="26" t="s">
        <v>88</v>
      </c>
      <c r="C10" s="32"/>
    </row>
    <row r="11" spans="2:3" ht="30" customHeight="1" x14ac:dyDescent="0.3">
      <c r="B11" s="26" t="s">
        <v>89</v>
      </c>
      <c r="C11" s="36" t="s">
        <v>118</v>
      </c>
    </row>
    <row r="12" spans="2:3" ht="30" customHeight="1" x14ac:dyDescent="0.3">
      <c r="B12" s="26" t="s">
        <v>90</v>
      </c>
      <c r="C12" s="32"/>
    </row>
    <row r="13" spans="2:3" ht="30" customHeight="1" x14ac:dyDescent="0.3">
      <c r="B13" s="26" t="s">
        <v>91</v>
      </c>
      <c r="C13" s="32"/>
    </row>
    <row r="14" spans="2:3" ht="30" customHeight="1" x14ac:dyDescent="0.3">
      <c r="B14" s="26" t="s">
        <v>92</v>
      </c>
      <c r="C14" s="32"/>
    </row>
    <row r="15" spans="2:3" ht="30" customHeight="1" x14ac:dyDescent="0.3">
      <c r="B15" s="26" t="s">
        <v>93</v>
      </c>
      <c r="C15" s="32"/>
    </row>
    <row r="16" spans="2:3" ht="30" customHeight="1" x14ac:dyDescent="0.3">
      <c r="B16" s="26" t="s">
        <v>94</v>
      </c>
      <c r="C16" s="32"/>
    </row>
    <row r="17" spans="2:3" ht="30" customHeight="1" x14ac:dyDescent="0.3">
      <c r="B17" s="26" t="s">
        <v>95</v>
      </c>
      <c r="C17" s="32"/>
    </row>
    <row r="18" spans="2:3" ht="30" customHeight="1" x14ac:dyDescent="0.3">
      <c r="B18" s="26" t="s">
        <v>96</v>
      </c>
      <c r="C18" s="36" t="s">
        <v>117</v>
      </c>
    </row>
    <row r="19" spans="2:3" ht="30" customHeight="1" x14ac:dyDescent="0.3">
      <c r="B19" s="26" t="s">
        <v>97</v>
      </c>
      <c r="C19" s="32"/>
    </row>
    <row r="20" spans="2:3" ht="30" customHeight="1" x14ac:dyDescent="0.3">
      <c r="B20" s="26" t="s">
        <v>98</v>
      </c>
      <c r="C20" s="32"/>
    </row>
    <row r="21" spans="2:3" ht="30" customHeight="1" x14ac:dyDescent="0.3">
      <c r="B21" s="26" t="s">
        <v>99</v>
      </c>
      <c r="C21" s="32"/>
    </row>
    <row r="22" spans="2:3" ht="30" customHeight="1" x14ac:dyDescent="0.3">
      <c r="B22" s="27" t="s">
        <v>100</v>
      </c>
      <c r="C22" s="32"/>
    </row>
    <row r="23" spans="2:3" ht="30" customHeight="1" x14ac:dyDescent="0.3">
      <c r="B23" s="26" t="s">
        <v>101</v>
      </c>
      <c r="C23" s="32"/>
    </row>
    <row r="24" spans="2:3" ht="30" customHeight="1" x14ac:dyDescent="0.3">
      <c r="B24" s="31" t="s">
        <v>112</v>
      </c>
      <c r="C24" s="32"/>
    </row>
    <row r="25" spans="2:3" ht="30" customHeight="1" x14ac:dyDescent="0.3">
      <c r="B25" s="26" t="s">
        <v>102</v>
      </c>
      <c r="C25" s="32"/>
    </row>
    <row r="26" spans="2:3" ht="30" customHeight="1" x14ac:dyDescent="0.3">
      <c r="B26" s="26" t="s">
        <v>103</v>
      </c>
      <c r="C26" s="32"/>
    </row>
    <row r="27" spans="2:3" ht="30" customHeight="1" x14ac:dyDescent="0.3">
      <c r="B27" s="26" t="s">
        <v>104</v>
      </c>
      <c r="C27" s="32"/>
    </row>
    <row r="28" spans="2:3" ht="30" customHeight="1" x14ac:dyDescent="0.3">
      <c r="B28" s="26" t="s">
        <v>105</v>
      </c>
      <c r="C28" s="32"/>
    </row>
    <row r="29" spans="2:3" ht="30" customHeight="1" x14ac:dyDescent="0.3">
      <c r="B29" s="26" t="s">
        <v>106</v>
      </c>
      <c r="C29" s="32"/>
    </row>
    <row r="30" spans="2:3" ht="30" customHeight="1" x14ac:dyDescent="0.3">
      <c r="B30" s="26" t="s">
        <v>113</v>
      </c>
      <c r="C30" s="32"/>
    </row>
    <row r="31" spans="2:3" ht="30" customHeight="1" x14ac:dyDescent="0.3">
      <c r="B31" s="26" t="s">
        <v>107</v>
      </c>
      <c r="C31" s="32"/>
    </row>
    <row r="32" spans="2:3" ht="30" customHeight="1" x14ac:dyDescent="0.3">
      <c r="B32" s="31" t="s">
        <v>114</v>
      </c>
      <c r="C32" s="32"/>
    </row>
    <row r="33" spans="2:3" ht="30" customHeight="1" x14ac:dyDescent="0.3">
      <c r="B33" s="26" t="s">
        <v>108</v>
      </c>
      <c r="C33" s="32"/>
    </row>
    <row r="34" spans="2:3" ht="30" customHeight="1" x14ac:dyDescent="0.3">
      <c r="B34" s="28" t="s">
        <v>109</v>
      </c>
      <c r="C34" s="32"/>
    </row>
    <row r="35" spans="2:3" ht="30" customHeight="1" x14ac:dyDescent="0.3">
      <c r="B35" s="28" t="s">
        <v>110</v>
      </c>
      <c r="C35" s="37"/>
    </row>
  </sheetData>
  <dataValidations count="3">
    <dataValidation allowBlank="1" showInputMessage="1" showErrorMessage="1" prompt="Employee names are in this column under this heading" sqref="B3"/>
    <dataValidation allowBlank="1" showInputMessage="1" showErrorMessage="1" prompt="Worksheet title is in this cell" sqref="B1"/>
    <dataValidation allowBlank="1" showInputMessage="1" showErrorMessage="1" prompt="Add employees in this worksheet. Entries in this table are used for selection in Calendar View and Employee Leave Tracker worksheets" sqref="A1"/>
  </dataValidations>
  <pageMargins left="0.7" right="0.7" top="0.75" bottom="0.75" header="0.3" footer="0.3"/>
  <pageSetup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R22"/>
  <sheetViews>
    <sheetView showGridLines="0" tabSelected="1" zoomScaleNormal="100" workbookViewId="0">
      <selection activeCell="C1" sqref="C1"/>
    </sheetView>
  </sheetViews>
  <sheetFormatPr defaultRowHeight="16.5" x14ac:dyDescent="0.3"/>
  <cols>
    <col min="1" max="1" width="2.625" customWidth="1"/>
    <col min="2" max="2" width="20.25" customWidth="1"/>
    <col min="3" max="44" width="4.625" customWidth="1"/>
    <col min="45" max="45" width="2.625" customWidth="1"/>
  </cols>
  <sheetData>
    <row r="1" spans="1:44" ht="39.950000000000003" customHeight="1" thickBot="1" x14ac:dyDescent="0.35">
      <c r="A1" s="17"/>
      <c r="B1" s="8" t="s">
        <v>16</v>
      </c>
    </row>
    <row r="2" spans="1:44" ht="21.75" customHeight="1" thickTop="1" thickBot="1" x14ac:dyDescent="0.3">
      <c r="B2" s="19" t="s">
        <v>20</v>
      </c>
      <c r="C2" s="38" t="s">
        <v>92</v>
      </c>
      <c r="D2" s="38"/>
      <c r="E2" s="38"/>
      <c r="F2" s="38"/>
      <c r="G2" s="38"/>
      <c r="H2" s="38"/>
      <c r="I2" s="38"/>
      <c r="J2" s="15"/>
      <c r="U2" s="7"/>
      <c r="V2" s="7"/>
      <c r="W2" s="7"/>
      <c r="X2" s="7"/>
      <c r="Y2" s="7"/>
      <c r="Z2" s="7"/>
      <c r="AA2" s="7"/>
      <c r="AB2" s="7"/>
      <c r="AC2" s="1"/>
    </row>
    <row r="3" spans="1:44" ht="21.95" customHeight="1" thickTop="1" thickBot="1" x14ac:dyDescent="0.3">
      <c r="B3" s="19" t="s">
        <v>21</v>
      </c>
      <c r="C3" s="39">
        <f ca="1">YEAR(TODAY())</f>
        <v>2018</v>
      </c>
      <c r="D3" s="39"/>
      <c r="E3" s="39"/>
      <c r="F3" s="39"/>
      <c r="G3" s="39"/>
      <c r="H3" s="39"/>
      <c r="I3" s="39"/>
      <c r="J3" s="15"/>
      <c r="U3" s="7"/>
      <c r="V3" s="7"/>
      <c r="W3" s="7"/>
      <c r="X3" s="7"/>
      <c r="Y3" s="7"/>
      <c r="Z3" s="7"/>
      <c r="AA3" s="7"/>
      <c r="AB3" s="7"/>
      <c r="AC3" s="1"/>
    </row>
    <row r="4" spans="1:44" ht="15" customHeight="1" thickTop="1" x14ac:dyDescent="0.3">
      <c r="B4" s="7"/>
      <c r="C4" s="7"/>
      <c r="D4" s="7"/>
      <c r="E4" s="7"/>
      <c r="F4" s="7"/>
      <c r="G4" s="7"/>
      <c r="H4" s="7"/>
      <c r="I4" s="7"/>
      <c r="J4" s="7"/>
      <c r="K4" s="7"/>
      <c r="L4" s="7"/>
      <c r="M4" s="7"/>
      <c r="N4" s="7"/>
      <c r="O4" s="7"/>
      <c r="P4" s="7"/>
      <c r="Q4" s="7"/>
      <c r="R4" s="7"/>
      <c r="S4" s="7"/>
      <c r="T4" s="7"/>
      <c r="U4" s="7"/>
      <c r="V4" s="7"/>
      <c r="W4" s="7"/>
      <c r="X4" s="7"/>
      <c r="Y4" s="7"/>
      <c r="Z4" s="7"/>
      <c r="AA4" s="7"/>
      <c r="AB4" s="7"/>
      <c r="AC4" s="1"/>
      <c r="AD4" s="1"/>
      <c r="AE4" s="1"/>
      <c r="AF4" s="1"/>
      <c r="AG4" s="1"/>
      <c r="AH4" s="1"/>
      <c r="AI4" s="1"/>
      <c r="AJ4" s="1"/>
      <c r="AK4" s="1"/>
      <c r="AL4" s="1"/>
      <c r="AM4" s="1"/>
      <c r="AN4" s="1"/>
      <c r="AO4" s="1"/>
      <c r="AP4" s="1"/>
      <c r="AQ4" s="1"/>
      <c r="AR4" s="1"/>
    </row>
    <row r="5" spans="1:44" x14ac:dyDescent="0.3">
      <c r="B5" t="s">
        <v>23</v>
      </c>
      <c r="C5" t="s">
        <v>27</v>
      </c>
      <c r="D5" t="s">
        <v>28</v>
      </c>
      <c r="E5" t="s">
        <v>29</v>
      </c>
      <c r="F5" t="s">
        <v>30</v>
      </c>
      <c r="G5" t="s">
        <v>31</v>
      </c>
      <c r="H5" t="s">
        <v>32</v>
      </c>
      <c r="I5" t="s">
        <v>33</v>
      </c>
      <c r="J5" t="s">
        <v>43</v>
      </c>
      <c r="K5" t="s">
        <v>45</v>
      </c>
      <c r="L5" t="s">
        <v>44</v>
      </c>
      <c r="M5" t="s">
        <v>46</v>
      </c>
      <c r="N5" t="s">
        <v>47</v>
      </c>
      <c r="O5" t="s">
        <v>48</v>
      </c>
      <c r="P5" t="s">
        <v>49</v>
      </c>
      <c r="Q5" t="s">
        <v>50</v>
      </c>
      <c r="R5" t="s">
        <v>51</v>
      </c>
      <c r="S5" t="s">
        <v>52</v>
      </c>
      <c r="T5" t="s">
        <v>53</v>
      </c>
      <c r="U5" t="s">
        <v>54</v>
      </c>
      <c r="V5" t="s">
        <v>55</v>
      </c>
      <c r="W5" t="s">
        <v>56</v>
      </c>
      <c r="X5" t="s">
        <v>57</v>
      </c>
      <c r="Y5" t="s">
        <v>58</v>
      </c>
      <c r="Z5" t="s">
        <v>59</v>
      </c>
      <c r="AA5" t="s">
        <v>60</v>
      </c>
      <c r="AB5" t="s">
        <v>61</v>
      </c>
      <c r="AC5" t="s">
        <v>62</v>
      </c>
      <c r="AD5" t="s">
        <v>63</v>
      </c>
      <c r="AE5" t="s">
        <v>64</v>
      </c>
      <c r="AF5" t="s">
        <v>65</v>
      </c>
      <c r="AG5" t="s">
        <v>66</v>
      </c>
      <c r="AH5" t="s">
        <v>67</v>
      </c>
      <c r="AI5" t="s">
        <v>68</v>
      </c>
      <c r="AJ5" t="s">
        <v>69</v>
      </c>
      <c r="AK5" t="s">
        <v>70</v>
      </c>
      <c r="AL5" t="s">
        <v>71</v>
      </c>
      <c r="AM5" t="s">
        <v>72</v>
      </c>
      <c r="AN5" t="s">
        <v>73</v>
      </c>
      <c r="AO5" t="s">
        <v>74</v>
      </c>
      <c r="AP5" t="s">
        <v>75</v>
      </c>
      <c r="AQ5" t="s">
        <v>76</v>
      </c>
      <c r="AR5" t="s">
        <v>77</v>
      </c>
    </row>
    <row r="6" spans="1:44" ht="18.75" customHeight="1" x14ac:dyDescent="0.3">
      <c r="B6" s="16" t="s">
        <v>24</v>
      </c>
      <c r="C6" s="23" t="str">
        <f t="shared" ref="C6:C17" ca="1" si="0">IFERROR(IF(TEXT(DATE(Calendar_Year,ROW($A1),1),"ddd")=LEFT(C$5,3),DATE(Calendar_Year,ROW($A1),1),""),"")</f>
        <v/>
      </c>
      <c r="D6" s="23">
        <f t="shared" ref="D6:I17" ca="1" si="1">IFERROR(IF(TEXT(DATE(Calendar_Year,ROW($A1),1),"ddd")=LEFT(D$5,3),DATE(Calendar_Year,ROW($A1),1),IF(C6&gt;=1,C6+1,"")),"")</f>
        <v>43101</v>
      </c>
      <c r="E6" s="23">
        <f t="shared" ca="1" si="1"/>
        <v>43102</v>
      </c>
      <c r="F6" s="23">
        <f t="shared" ca="1" si="1"/>
        <v>43103</v>
      </c>
      <c r="G6" s="23">
        <f t="shared" ca="1" si="1"/>
        <v>43104</v>
      </c>
      <c r="H6" s="23">
        <f t="shared" ca="1" si="1"/>
        <v>43105</v>
      </c>
      <c r="I6" s="23">
        <f t="shared" ca="1" si="1"/>
        <v>43106</v>
      </c>
      <c r="J6" s="23">
        <f t="shared" ref="J6:J17" ca="1" si="2">IFERROR(IF(I6&gt;=1,I6+1,""),"")</f>
        <v>43107</v>
      </c>
      <c r="K6" s="23">
        <f t="shared" ref="K6:K17" ca="1" si="3">IFERROR(IF(J6&gt;=1,J6+1,""),"")</f>
        <v>43108</v>
      </c>
      <c r="L6" s="23">
        <f t="shared" ref="L6:L17" ca="1" si="4">IFERROR(IF(K6&gt;=1,K6+1,""),"")</f>
        <v>43109</v>
      </c>
      <c r="M6" s="23">
        <f t="shared" ref="M6:M17" ca="1" si="5">IFERROR(IF(L6&gt;=1,L6+1,""),"")</f>
        <v>43110</v>
      </c>
      <c r="N6" s="23">
        <f t="shared" ref="N6:N17" ca="1" si="6">IFERROR(IF(M6&gt;=1,M6+1,""),"")</f>
        <v>43111</v>
      </c>
      <c r="O6" s="23">
        <f t="shared" ref="O6:O17" ca="1" si="7">IFERROR(IF(N6&gt;=1,N6+1,""),"")</f>
        <v>43112</v>
      </c>
      <c r="P6" s="23">
        <f t="shared" ref="P6:P17" ca="1" si="8">IFERROR(IF(O6&gt;=1,O6+1,""),"")</f>
        <v>43113</v>
      </c>
      <c r="Q6" s="23">
        <f t="shared" ref="Q6:Q17" ca="1" si="9">IFERROR(IF(P6&gt;=1,P6+1,""),"")</f>
        <v>43114</v>
      </c>
      <c r="R6" s="23">
        <f t="shared" ref="R6:R17" ca="1" si="10">IFERROR(IF(Q6&gt;=1,Q6+1,""),"")</f>
        <v>43115</v>
      </c>
      <c r="S6" s="23">
        <f t="shared" ref="S6:S17" ca="1" si="11">IFERROR(IF(R6&gt;=1,R6+1,""),"")</f>
        <v>43116</v>
      </c>
      <c r="T6" s="23">
        <f t="shared" ref="T6:T17" ca="1" si="12">IFERROR(IF(S6&gt;=1,S6+1,""),"")</f>
        <v>43117</v>
      </c>
      <c r="U6" s="23">
        <f t="shared" ref="U6:U17" ca="1" si="13">IFERROR(IF(T6&gt;=1,T6+1,""),"")</f>
        <v>43118</v>
      </c>
      <c r="V6" s="23">
        <f t="shared" ref="V6:V17" ca="1" si="14">IFERROR(IF(U6&gt;=1,U6+1,""),"")</f>
        <v>43119</v>
      </c>
      <c r="W6" s="23">
        <f t="shared" ref="W6:W17" ca="1" si="15">IFERROR(IF(V6&gt;=1,V6+1,""),"")</f>
        <v>43120</v>
      </c>
      <c r="X6" s="23">
        <f t="shared" ref="X6:X17" ca="1" si="16">IFERROR(IF(W6&gt;=1,W6+1,""),"")</f>
        <v>43121</v>
      </c>
      <c r="Y6" s="23">
        <f t="shared" ref="Y6:Y17" ca="1" si="17">IFERROR(IF(X6&gt;=1,X6+1,""),"")</f>
        <v>43122</v>
      </c>
      <c r="Z6" s="23">
        <f t="shared" ref="Z6:Z17" ca="1" si="18">IFERROR(IF(Y6&gt;=1,Y6+1,""),"")</f>
        <v>43123</v>
      </c>
      <c r="AA6" s="23">
        <f t="shared" ref="AA6:AA17" ca="1" si="19">IFERROR(IF(Z6&gt;=1,Z6+1,""),"")</f>
        <v>43124</v>
      </c>
      <c r="AB6" s="23">
        <f t="shared" ref="AB6:AB17" ca="1" si="20">IFERROR(IF(AA6&gt;=1,AA6+1,""),"")</f>
        <v>43125</v>
      </c>
      <c r="AC6" s="23">
        <f t="shared" ref="AC6:AC17" ca="1" si="21">IFERROR(IF(AB6&gt;=1,AB6+1,""),"")</f>
        <v>43126</v>
      </c>
      <c r="AD6" s="23">
        <f t="shared" ref="AD6:AD17" ca="1" si="22">IFERROR(IF(AC6&gt;=1,AC6+1,""),"")</f>
        <v>43127</v>
      </c>
      <c r="AE6" s="23">
        <f t="shared" ref="AE6:AE17" ca="1" si="23">IFERROR(IF(AD6&gt;=1,AD6+1,""),"")</f>
        <v>43128</v>
      </c>
      <c r="AF6" s="23">
        <f t="shared" ref="AF6:AF17" ca="1" si="24">IFERROR(IF(AE6&gt;=1,AE6+1,""),"")</f>
        <v>43129</v>
      </c>
      <c r="AG6" s="23">
        <f t="shared" ref="AG6:AG17" ca="1" si="25">IFERROR(IF(AF6&gt;=1,AF6+1,""),"")</f>
        <v>43130</v>
      </c>
      <c r="AH6" s="23">
        <f t="shared" ref="AH6:AH17" ca="1" si="26">IFERROR(IF(AG6&gt;=1,AG6+1,""),"")</f>
        <v>43131</v>
      </c>
      <c r="AI6" s="23">
        <f t="shared" ref="AI6:AI17" ca="1" si="27">IFERROR(IF(AH6&gt;=1,AH6+1,""),"")</f>
        <v>43132</v>
      </c>
      <c r="AJ6" s="23">
        <f t="shared" ref="AJ6:AJ17" ca="1" si="28">IFERROR(IF(AI6&gt;=1,AI6+1,""),"")</f>
        <v>43133</v>
      </c>
      <c r="AK6" s="23">
        <f t="shared" ref="AK6:AK17" ca="1" si="29">IFERROR(IF(AJ6&gt;=1,AJ6+1,""),"")</f>
        <v>43134</v>
      </c>
      <c r="AL6" s="23" t="str">
        <f t="shared" ref="AL6:AR17" ca="1" si="30">IFERROR(IF(AND(AK6&gt;=1,AK6+1&lt;=DATE(Calendar_Year,ROW($A1)+1,0)),AK6+1,""),"")</f>
        <v/>
      </c>
      <c r="AM6" s="23" t="str">
        <f t="shared" ca="1" si="30"/>
        <v/>
      </c>
      <c r="AN6" s="23" t="str">
        <f t="shared" ca="1" si="30"/>
        <v/>
      </c>
      <c r="AO6" s="23" t="str">
        <f t="shared" ca="1" si="30"/>
        <v/>
      </c>
      <c r="AP6" s="23" t="str">
        <f t="shared" ca="1" si="30"/>
        <v/>
      </c>
      <c r="AQ6" s="23" t="str">
        <f t="shared" ca="1" si="30"/>
        <v/>
      </c>
      <c r="AR6" s="23" t="str">
        <f t="shared" ca="1" si="30"/>
        <v/>
      </c>
    </row>
    <row r="7" spans="1:44" ht="18.75" customHeight="1" x14ac:dyDescent="0.3">
      <c r="B7" s="16" t="s">
        <v>25</v>
      </c>
      <c r="C7" s="23" t="str">
        <f t="shared" ca="1" si="0"/>
        <v/>
      </c>
      <c r="D7" s="23" t="str">
        <f t="shared" ca="1" si="1"/>
        <v/>
      </c>
      <c r="E7" s="23" t="str">
        <f t="shared" ca="1" si="1"/>
        <v/>
      </c>
      <c r="F7" s="23" t="str">
        <f t="shared" ca="1" si="1"/>
        <v/>
      </c>
      <c r="G7" s="23">
        <f t="shared" ca="1" si="1"/>
        <v>43132</v>
      </c>
      <c r="H7" s="23">
        <f t="shared" ca="1" si="1"/>
        <v>43133</v>
      </c>
      <c r="I7" s="23">
        <f t="shared" ca="1" si="1"/>
        <v>43134</v>
      </c>
      <c r="J7" s="23">
        <f t="shared" ca="1" si="2"/>
        <v>43135</v>
      </c>
      <c r="K7" s="23">
        <f t="shared" ca="1" si="3"/>
        <v>43136</v>
      </c>
      <c r="L7" s="23">
        <f t="shared" ca="1" si="4"/>
        <v>43137</v>
      </c>
      <c r="M7" s="23">
        <f t="shared" ca="1" si="5"/>
        <v>43138</v>
      </c>
      <c r="N7" s="23">
        <f t="shared" ca="1" si="6"/>
        <v>43139</v>
      </c>
      <c r="O7" s="23">
        <f t="shared" ca="1" si="7"/>
        <v>43140</v>
      </c>
      <c r="P7" s="23">
        <f t="shared" ca="1" si="8"/>
        <v>43141</v>
      </c>
      <c r="Q7" s="23">
        <f t="shared" ca="1" si="9"/>
        <v>43142</v>
      </c>
      <c r="R7" s="23">
        <f t="shared" ca="1" si="10"/>
        <v>43143</v>
      </c>
      <c r="S7" s="23">
        <f t="shared" ca="1" si="11"/>
        <v>43144</v>
      </c>
      <c r="T7" s="23">
        <f t="shared" ca="1" si="12"/>
        <v>43145</v>
      </c>
      <c r="U7" s="23">
        <f t="shared" ca="1" si="13"/>
        <v>43146</v>
      </c>
      <c r="V7" s="23">
        <f t="shared" ca="1" si="14"/>
        <v>43147</v>
      </c>
      <c r="W7" s="23">
        <f t="shared" ca="1" si="15"/>
        <v>43148</v>
      </c>
      <c r="X7" s="23">
        <f t="shared" ca="1" si="16"/>
        <v>43149</v>
      </c>
      <c r="Y7" s="23">
        <f t="shared" ca="1" si="17"/>
        <v>43150</v>
      </c>
      <c r="Z7" s="23">
        <f t="shared" ca="1" si="18"/>
        <v>43151</v>
      </c>
      <c r="AA7" s="23">
        <f t="shared" ca="1" si="19"/>
        <v>43152</v>
      </c>
      <c r="AB7" s="23">
        <f t="shared" ca="1" si="20"/>
        <v>43153</v>
      </c>
      <c r="AC7" s="23">
        <f t="shared" ca="1" si="21"/>
        <v>43154</v>
      </c>
      <c r="AD7" s="23">
        <f t="shared" ca="1" si="22"/>
        <v>43155</v>
      </c>
      <c r="AE7" s="23">
        <f t="shared" ca="1" si="23"/>
        <v>43156</v>
      </c>
      <c r="AF7" s="23">
        <f t="shared" ca="1" si="24"/>
        <v>43157</v>
      </c>
      <c r="AG7" s="23">
        <f t="shared" ca="1" si="25"/>
        <v>43158</v>
      </c>
      <c r="AH7" s="23">
        <f t="shared" ca="1" si="26"/>
        <v>43159</v>
      </c>
      <c r="AI7" s="23">
        <f t="shared" ca="1" si="27"/>
        <v>43160</v>
      </c>
      <c r="AJ7" s="23">
        <f t="shared" ca="1" si="28"/>
        <v>43161</v>
      </c>
      <c r="AK7" s="23">
        <f t="shared" ca="1" si="29"/>
        <v>43162</v>
      </c>
      <c r="AL7" s="23" t="str">
        <f t="shared" ca="1" si="30"/>
        <v/>
      </c>
      <c r="AM7" s="23" t="str">
        <f t="shared" ca="1" si="30"/>
        <v/>
      </c>
      <c r="AN7" s="23" t="str">
        <f t="shared" ca="1" si="30"/>
        <v/>
      </c>
      <c r="AO7" s="23" t="str">
        <f t="shared" ca="1" si="30"/>
        <v/>
      </c>
      <c r="AP7" s="23" t="str">
        <f t="shared" ca="1" si="30"/>
        <v/>
      </c>
      <c r="AQ7" s="23" t="str">
        <f t="shared" ca="1" si="30"/>
        <v/>
      </c>
      <c r="AR7" s="23" t="str">
        <f t="shared" ca="1" si="30"/>
        <v/>
      </c>
    </row>
    <row r="8" spans="1:44" ht="18.75" customHeight="1" x14ac:dyDescent="0.3">
      <c r="A8" s="22"/>
      <c r="B8" s="16" t="s">
        <v>26</v>
      </c>
      <c r="C8" s="23" t="str">
        <f t="shared" ca="1" si="0"/>
        <v/>
      </c>
      <c r="D8" s="23" t="str">
        <f t="shared" ca="1" si="1"/>
        <v/>
      </c>
      <c r="E8" s="23" t="str">
        <f t="shared" ca="1" si="1"/>
        <v/>
      </c>
      <c r="F8" s="23" t="str">
        <f t="shared" ca="1" si="1"/>
        <v/>
      </c>
      <c r="G8" s="23">
        <f t="shared" ca="1" si="1"/>
        <v>43160</v>
      </c>
      <c r="H8" s="23">
        <f t="shared" ca="1" si="1"/>
        <v>43161</v>
      </c>
      <c r="I8" s="23">
        <f t="shared" ca="1" si="1"/>
        <v>43162</v>
      </c>
      <c r="J8" s="23">
        <f t="shared" ca="1" si="2"/>
        <v>43163</v>
      </c>
      <c r="K8" s="23">
        <f t="shared" ca="1" si="3"/>
        <v>43164</v>
      </c>
      <c r="L8" s="23">
        <f t="shared" ca="1" si="4"/>
        <v>43165</v>
      </c>
      <c r="M8" s="23">
        <f t="shared" ca="1" si="5"/>
        <v>43166</v>
      </c>
      <c r="N8" s="23">
        <f t="shared" ca="1" si="6"/>
        <v>43167</v>
      </c>
      <c r="O8" s="23">
        <f t="shared" ca="1" si="7"/>
        <v>43168</v>
      </c>
      <c r="P8" s="23">
        <f t="shared" ca="1" si="8"/>
        <v>43169</v>
      </c>
      <c r="Q8" s="23">
        <f t="shared" ca="1" si="9"/>
        <v>43170</v>
      </c>
      <c r="R8" s="23">
        <f t="shared" ca="1" si="10"/>
        <v>43171</v>
      </c>
      <c r="S8" s="23">
        <f t="shared" ca="1" si="11"/>
        <v>43172</v>
      </c>
      <c r="T8" s="23">
        <f t="shared" ca="1" si="12"/>
        <v>43173</v>
      </c>
      <c r="U8" s="23">
        <f t="shared" ca="1" si="13"/>
        <v>43174</v>
      </c>
      <c r="V8" s="23">
        <f t="shared" ca="1" si="14"/>
        <v>43175</v>
      </c>
      <c r="W8" s="23">
        <f t="shared" ca="1" si="15"/>
        <v>43176</v>
      </c>
      <c r="X8" s="23">
        <f t="shared" ca="1" si="16"/>
        <v>43177</v>
      </c>
      <c r="Y8" s="23">
        <f t="shared" ca="1" si="17"/>
        <v>43178</v>
      </c>
      <c r="Z8" s="23">
        <f t="shared" ca="1" si="18"/>
        <v>43179</v>
      </c>
      <c r="AA8" s="23">
        <f t="shared" ca="1" si="19"/>
        <v>43180</v>
      </c>
      <c r="AB8" s="23">
        <f t="shared" ca="1" si="20"/>
        <v>43181</v>
      </c>
      <c r="AC8" s="23">
        <f t="shared" ca="1" si="21"/>
        <v>43182</v>
      </c>
      <c r="AD8" s="23">
        <f t="shared" ca="1" si="22"/>
        <v>43183</v>
      </c>
      <c r="AE8" s="23">
        <f t="shared" ca="1" si="23"/>
        <v>43184</v>
      </c>
      <c r="AF8" s="23">
        <f t="shared" ca="1" si="24"/>
        <v>43185</v>
      </c>
      <c r="AG8" s="23">
        <f t="shared" ca="1" si="25"/>
        <v>43186</v>
      </c>
      <c r="AH8" s="23">
        <f t="shared" ca="1" si="26"/>
        <v>43187</v>
      </c>
      <c r="AI8" s="23">
        <f t="shared" ca="1" si="27"/>
        <v>43188</v>
      </c>
      <c r="AJ8" s="23">
        <f t="shared" ca="1" si="28"/>
        <v>43189</v>
      </c>
      <c r="AK8" s="23">
        <f t="shared" ca="1" si="29"/>
        <v>43190</v>
      </c>
      <c r="AL8" s="23" t="str">
        <f t="shared" ca="1" si="30"/>
        <v/>
      </c>
      <c r="AM8" s="23" t="str">
        <f t="shared" ca="1" si="30"/>
        <v/>
      </c>
      <c r="AN8" s="23" t="str">
        <f t="shared" ca="1" si="30"/>
        <v/>
      </c>
      <c r="AO8" s="23" t="str">
        <f t="shared" ca="1" si="30"/>
        <v/>
      </c>
      <c r="AP8" s="23" t="str">
        <f t="shared" ca="1" si="30"/>
        <v/>
      </c>
      <c r="AQ8" s="23" t="str">
        <f t="shared" ca="1" si="30"/>
        <v/>
      </c>
      <c r="AR8" s="23" t="str">
        <f t="shared" ca="1" si="30"/>
        <v/>
      </c>
    </row>
    <row r="9" spans="1:44" ht="18.75" customHeight="1" x14ac:dyDescent="0.3">
      <c r="B9" s="16" t="s">
        <v>34</v>
      </c>
      <c r="C9" s="23">
        <f t="shared" ca="1" si="0"/>
        <v>43191</v>
      </c>
      <c r="D9" s="23">
        <f t="shared" ca="1" si="1"/>
        <v>43192</v>
      </c>
      <c r="E9" s="23">
        <f t="shared" ca="1" si="1"/>
        <v>43193</v>
      </c>
      <c r="F9" s="23">
        <f t="shared" ca="1" si="1"/>
        <v>43194</v>
      </c>
      <c r="G9" s="23">
        <f t="shared" ca="1" si="1"/>
        <v>43195</v>
      </c>
      <c r="H9" s="23">
        <f t="shared" ca="1" si="1"/>
        <v>43196</v>
      </c>
      <c r="I9" s="23">
        <f t="shared" ca="1" si="1"/>
        <v>43197</v>
      </c>
      <c r="J9" s="23">
        <f t="shared" ca="1" si="2"/>
        <v>43198</v>
      </c>
      <c r="K9" s="23">
        <f t="shared" ca="1" si="3"/>
        <v>43199</v>
      </c>
      <c r="L9" s="23">
        <f t="shared" ca="1" si="4"/>
        <v>43200</v>
      </c>
      <c r="M9" s="23">
        <f t="shared" ca="1" si="5"/>
        <v>43201</v>
      </c>
      <c r="N9" s="23">
        <f t="shared" ca="1" si="6"/>
        <v>43202</v>
      </c>
      <c r="O9" s="23">
        <f t="shared" ca="1" si="7"/>
        <v>43203</v>
      </c>
      <c r="P9" s="23">
        <f t="shared" ca="1" si="8"/>
        <v>43204</v>
      </c>
      <c r="Q9" s="23">
        <f t="shared" ca="1" si="9"/>
        <v>43205</v>
      </c>
      <c r="R9" s="23">
        <f t="shared" ca="1" si="10"/>
        <v>43206</v>
      </c>
      <c r="S9" s="23">
        <f t="shared" ca="1" si="11"/>
        <v>43207</v>
      </c>
      <c r="T9" s="23">
        <f t="shared" ca="1" si="12"/>
        <v>43208</v>
      </c>
      <c r="U9" s="23">
        <f t="shared" ca="1" si="13"/>
        <v>43209</v>
      </c>
      <c r="V9" s="23">
        <f t="shared" ca="1" si="14"/>
        <v>43210</v>
      </c>
      <c r="W9" s="23">
        <f t="shared" ca="1" si="15"/>
        <v>43211</v>
      </c>
      <c r="X9" s="23">
        <f t="shared" ca="1" si="16"/>
        <v>43212</v>
      </c>
      <c r="Y9" s="23">
        <f t="shared" ca="1" si="17"/>
        <v>43213</v>
      </c>
      <c r="Z9" s="23">
        <f t="shared" ca="1" si="18"/>
        <v>43214</v>
      </c>
      <c r="AA9" s="23">
        <f t="shared" ca="1" si="19"/>
        <v>43215</v>
      </c>
      <c r="AB9" s="23">
        <f t="shared" ca="1" si="20"/>
        <v>43216</v>
      </c>
      <c r="AC9" s="23">
        <f t="shared" ca="1" si="21"/>
        <v>43217</v>
      </c>
      <c r="AD9" s="23">
        <f t="shared" ca="1" si="22"/>
        <v>43218</v>
      </c>
      <c r="AE9" s="23">
        <f t="shared" ca="1" si="23"/>
        <v>43219</v>
      </c>
      <c r="AF9" s="23">
        <f t="shared" ca="1" si="24"/>
        <v>43220</v>
      </c>
      <c r="AG9" s="23">
        <f t="shared" ca="1" si="25"/>
        <v>43221</v>
      </c>
      <c r="AH9" s="23">
        <f t="shared" ca="1" si="26"/>
        <v>43222</v>
      </c>
      <c r="AI9" s="23">
        <f t="shared" ca="1" si="27"/>
        <v>43223</v>
      </c>
      <c r="AJ9" s="23">
        <f t="shared" ca="1" si="28"/>
        <v>43224</v>
      </c>
      <c r="AK9" s="23">
        <f t="shared" ca="1" si="29"/>
        <v>43225</v>
      </c>
      <c r="AL9" s="23" t="str">
        <f t="shared" ca="1" si="30"/>
        <v/>
      </c>
      <c r="AM9" s="23" t="str">
        <f t="shared" ca="1" si="30"/>
        <v/>
      </c>
      <c r="AN9" s="23" t="str">
        <f t="shared" ca="1" si="30"/>
        <v/>
      </c>
      <c r="AO9" s="23" t="str">
        <f t="shared" ca="1" si="30"/>
        <v/>
      </c>
      <c r="AP9" s="23" t="str">
        <f t="shared" ca="1" si="30"/>
        <v/>
      </c>
      <c r="AQ9" s="23" t="str">
        <f t="shared" ca="1" si="30"/>
        <v/>
      </c>
      <c r="AR9" s="23" t="str">
        <f t="shared" ca="1" si="30"/>
        <v/>
      </c>
    </row>
    <row r="10" spans="1:44" ht="18.75" customHeight="1" x14ac:dyDescent="0.3">
      <c r="B10" s="16" t="s">
        <v>35</v>
      </c>
      <c r="C10" s="23" t="str">
        <f t="shared" ca="1" si="0"/>
        <v/>
      </c>
      <c r="D10" s="23" t="str">
        <f t="shared" ca="1" si="1"/>
        <v/>
      </c>
      <c r="E10" s="23">
        <f t="shared" ca="1" si="1"/>
        <v>43221</v>
      </c>
      <c r="F10" s="23">
        <f t="shared" ca="1" si="1"/>
        <v>43222</v>
      </c>
      <c r="G10" s="23">
        <f t="shared" ca="1" si="1"/>
        <v>43223</v>
      </c>
      <c r="H10" s="23">
        <f t="shared" ca="1" si="1"/>
        <v>43224</v>
      </c>
      <c r="I10" s="23">
        <f t="shared" ca="1" si="1"/>
        <v>43225</v>
      </c>
      <c r="J10" s="23">
        <f t="shared" ca="1" si="2"/>
        <v>43226</v>
      </c>
      <c r="K10" s="23">
        <f t="shared" ca="1" si="3"/>
        <v>43227</v>
      </c>
      <c r="L10" s="23">
        <f t="shared" ca="1" si="4"/>
        <v>43228</v>
      </c>
      <c r="M10" s="23">
        <f t="shared" ca="1" si="5"/>
        <v>43229</v>
      </c>
      <c r="N10" s="23">
        <f t="shared" ca="1" si="6"/>
        <v>43230</v>
      </c>
      <c r="O10" s="23">
        <f t="shared" ca="1" si="7"/>
        <v>43231</v>
      </c>
      <c r="P10" s="23">
        <f t="shared" ca="1" si="8"/>
        <v>43232</v>
      </c>
      <c r="Q10" s="23">
        <f t="shared" ca="1" si="9"/>
        <v>43233</v>
      </c>
      <c r="R10" s="23">
        <f t="shared" ca="1" si="10"/>
        <v>43234</v>
      </c>
      <c r="S10" s="23">
        <f t="shared" ca="1" si="11"/>
        <v>43235</v>
      </c>
      <c r="T10" s="23">
        <f t="shared" ca="1" si="12"/>
        <v>43236</v>
      </c>
      <c r="U10" s="23">
        <f t="shared" ca="1" si="13"/>
        <v>43237</v>
      </c>
      <c r="V10" s="23">
        <f t="shared" ca="1" si="14"/>
        <v>43238</v>
      </c>
      <c r="W10" s="23">
        <f t="shared" ca="1" si="15"/>
        <v>43239</v>
      </c>
      <c r="X10" s="23">
        <f t="shared" ca="1" si="16"/>
        <v>43240</v>
      </c>
      <c r="Y10" s="23">
        <f t="shared" ca="1" si="17"/>
        <v>43241</v>
      </c>
      <c r="Z10" s="23">
        <f t="shared" ca="1" si="18"/>
        <v>43242</v>
      </c>
      <c r="AA10" s="23">
        <f t="shared" ca="1" si="19"/>
        <v>43243</v>
      </c>
      <c r="AB10" s="23">
        <f t="shared" ca="1" si="20"/>
        <v>43244</v>
      </c>
      <c r="AC10" s="23">
        <f t="shared" ca="1" si="21"/>
        <v>43245</v>
      </c>
      <c r="AD10" s="23">
        <f t="shared" ca="1" si="22"/>
        <v>43246</v>
      </c>
      <c r="AE10" s="23">
        <f t="shared" ca="1" si="23"/>
        <v>43247</v>
      </c>
      <c r="AF10" s="23">
        <f t="shared" ca="1" si="24"/>
        <v>43248</v>
      </c>
      <c r="AG10" s="23">
        <f t="shared" ca="1" si="25"/>
        <v>43249</v>
      </c>
      <c r="AH10" s="23">
        <f t="shared" ca="1" si="26"/>
        <v>43250</v>
      </c>
      <c r="AI10" s="23">
        <f t="shared" ca="1" si="27"/>
        <v>43251</v>
      </c>
      <c r="AJ10" s="23">
        <f t="shared" ca="1" si="28"/>
        <v>43252</v>
      </c>
      <c r="AK10" s="23">
        <f t="shared" ca="1" si="29"/>
        <v>43253</v>
      </c>
      <c r="AL10" s="23" t="str">
        <f t="shared" ca="1" si="30"/>
        <v/>
      </c>
      <c r="AM10" s="23" t="str">
        <f t="shared" ca="1" si="30"/>
        <v/>
      </c>
      <c r="AN10" s="23" t="str">
        <f t="shared" ca="1" si="30"/>
        <v/>
      </c>
      <c r="AO10" s="23" t="str">
        <f t="shared" ca="1" si="30"/>
        <v/>
      </c>
      <c r="AP10" s="23" t="str">
        <f t="shared" ca="1" si="30"/>
        <v/>
      </c>
      <c r="AQ10" s="23" t="str">
        <f t="shared" ca="1" si="30"/>
        <v/>
      </c>
      <c r="AR10" s="23" t="str">
        <f t="shared" ca="1" si="30"/>
        <v/>
      </c>
    </row>
    <row r="11" spans="1:44" ht="18.75" customHeight="1" x14ac:dyDescent="0.3">
      <c r="B11" s="16" t="s">
        <v>36</v>
      </c>
      <c r="C11" s="23" t="str">
        <f t="shared" ca="1" si="0"/>
        <v/>
      </c>
      <c r="D11" s="23" t="str">
        <f t="shared" ca="1" si="1"/>
        <v/>
      </c>
      <c r="E11" s="23" t="str">
        <f t="shared" ca="1" si="1"/>
        <v/>
      </c>
      <c r="F11" s="23" t="str">
        <f t="shared" ca="1" si="1"/>
        <v/>
      </c>
      <c r="G11" s="23" t="str">
        <f t="shared" ca="1" si="1"/>
        <v/>
      </c>
      <c r="H11" s="23">
        <f t="shared" ca="1" si="1"/>
        <v>43252</v>
      </c>
      <c r="I11" s="23">
        <f t="shared" ca="1" si="1"/>
        <v>43253</v>
      </c>
      <c r="J11" s="23">
        <f t="shared" ca="1" si="2"/>
        <v>43254</v>
      </c>
      <c r="K11" s="23">
        <f t="shared" ca="1" si="3"/>
        <v>43255</v>
      </c>
      <c r="L11" s="23">
        <f t="shared" ca="1" si="4"/>
        <v>43256</v>
      </c>
      <c r="M11" s="23">
        <f t="shared" ca="1" si="5"/>
        <v>43257</v>
      </c>
      <c r="N11" s="23">
        <f t="shared" ca="1" si="6"/>
        <v>43258</v>
      </c>
      <c r="O11" s="23">
        <f t="shared" ca="1" si="7"/>
        <v>43259</v>
      </c>
      <c r="P11" s="23">
        <f t="shared" ca="1" si="8"/>
        <v>43260</v>
      </c>
      <c r="Q11" s="23">
        <f t="shared" ca="1" si="9"/>
        <v>43261</v>
      </c>
      <c r="R11" s="23">
        <f t="shared" ca="1" si="10"/>
        <v>43262</v>
      </c>
      <c r="S11" s="23">
        <f t="shared" ca="1" si="11"/>
        <v>43263</v>
      </c>
      <c r="T11" s="23">
        <f t="shared" ca="1" si="12"/>
        <v>43264</v>
      </c>
      <c r="U11" s="23">
        <f t="shared" ca="1" si="13"/>
        <v>43265</v>
      </c>
      <c r="V11" s="23">
        <f t="shared" ca="1" si="14"/>
        <v>43266</v>
      </c>
      <c r="W11" s="23">
        <f t="shared" ca="1" si="15"/>
        <v>43267</v>
      </c>
      <c r="X11" s="23">
        <f t="shared" ca="1" si="16"/>
        <v>43268</v>
      </c>
      <c r="Y11" s="23">
        <f t="shared" ca="1" si="17"/>
        <v>43269</v>
      </c>
      <c r="Z11" s="23">
        <f t="shared" ca="1" si="18"/>
        <v>43270</v>
      </c>
      <c r="AA11" s="23">
        <f t="shared" ca="1" si="19"/>
        <v>43271</v>
      </c>
      <c r="AB11" s="23">
        <f t="shared" ca="1" si="20"/>
        <v>43272</v>
      </c>
      <c r="AC11" s="23">
        <f t="shared" ca="1" si="21"/>
        <v>43273</v>
      </c>
      <c r="AD11" s="23">
        <f t="shared" ca="1" si="22"/>
        <v>43274</v>
      </c>
      <c r="AE11" s="23">
        <f t="shared" ca="1" si="23"/>
        <v>43275</v>
      </c>
      <c r="AF11" s="23">
        <f t="shared" ca="1" si="24"/>
        <v>43276</v>
      </c>
      <c r="AG11" s="23">
        <f t="shared" ca="1" si="25"/>
        <v>43277</v>
      </c>
      <c r="AH11" s="23">
        <f t="shared" ca="1" si="26"/>
        <v>43278</v>
      </c>
      <c r="AI11" s="23">
        <f t="shared" ca="1" si="27"/>
        <v>43279</v>
      </c>
      <c r="AJ11" s="23">
        <f t="shared" ca="1" si="28"/>
        <v>43280</v>
      </c>
      <c r="AK11" s="23">
        <f t="shared" ca="1" si="29"/>
        <v>43281</v>
      </c>
      <c r="AL11" s="23" t="str">
        <f t="shared" ca="1" si="30"/>
        <v/>
      </c>
      <c r="AM11" s="23" t="str">
        <f t="shared" ca="1" si="30"/>
        <v/>
      </c>
      <c r="AN11" s="23" t="str">
        <f t="shared" ca="1" si="30"/>
        <v/>
      </c>
      <c r="AO11" s="23" t="str">
        <f t="shared" ca="1" si="30"/>
        <v/>
      </c>
      <c r="AP11" s="23" t="str">
        <f t="shared" ca="1" si="30"/>
        <v/>
      </c>
      <c r="AQ11" s="23" t="str">
        <f t="shared" ca="1" si="30"/>
        <v/>
      </c>
      <c r="AR11" s="23" t="str">
        <f t="shared" ca="1" si="30"/>
        <v/>
      </c>
    </row>
    <row r="12" spans="1:44" ht="18.75" customHeight="1" x14ac:dyDescent="0.3">
      <c r="B12" s="16" t="s">
        <v>37</v>
      </c>
      <c r="C12" s="23">
        <f t="shared" ca="1" si="0"/>
        <v>43282</v>
      </c>
      <c r="D12" s="23">
        <f t="shared" ca="1" si="1"/>
        <v>43283</v>
      </c>
      <c r="E12" s="23">
        <f t="shared" ca="1" si="1"/>
        <v>43284</v>
      </c>
      <c r="F12" s="23">
        <f t="shared" ca="1" si="1"/>
        <v>43285</v>
      </c>
      <c r="G12" s="23">
        <f t="shared" ca="1" si="1"/>
        <v>43286</v>
      </c>
      <c r="H12" s="23">
        <f t="shared" ca="1" si="1"/>
        <v>43287</v>
      </c>
      <c r="I12" s="23">
        <f t="shared" ca="1" si="1"/>
        <v>43288</v>
      </c>
      <c r="J12" s="23">
        <f t="shared" ca="1" si="2"/>
        <v>43289</v>
      </c>
      <c r="K12" s="23">
        <f t="shared" ca="1" si="3"/>
        <v>43290</v>
      </c>
      <c r="L12" s="23">
        <f t="shared" ca="1" si="4"/>
        <v>43291</v>
      </c>
      <c r="M12" s="23">
        <f t="shared" ca="1" si="5"/>
        <v>43292</v>
      </c>
      <c r="N12" s="23">
        <f t="shared" ca="1" si="6"/>
        <v>43293</v>
      </c>
      <c r="O12" s="23">
        <f t="shared" ca="1" si="7"/>
        <v>43294</v>
      </c>
      <c r="P12" s="23">
        <f t="shared" ca="1" si="8"/>
        <v>43295</v>
      </c>
      <c r="Q12" s="23">
        <f t="shared" ca="1" si="9"/>
        <v>43296</v>
      </c>
      <c r="R12" s="23">
        <f t="shared" ca="1" si="10"/>
        <v>43297</v>
      </c>
      <c r="S12" s="23">
        <f t="shared" ca="1" si="11"/>
        <v>43298</v>
      </c>
      <c r="T12" s="23">
        <f t="shared" ca="1" si="12"/>
        <v>43299</v>
      </c>
      <c r="U12" s="23">
        <f t="shared" ca="1" si="13"/>
        <v>43300</v>
      </c>
      <c r="V12" s="23">
        <f t="shared" ca="1" si="14"/>
        <v>43301</v>
      </c>
      <c r="W12" s="23">
        <f t="shared" ca="1" si="15"/>
        <v>43302</v>
      </c>
      <c r="X12" s="23">
        <f t="shared" ca="1" si="16"/>
        <v>43303</v>
      </c>
      <c r="Y12" s="23">
        <f t="shared" ca="1" si="17"/>
        <v>43304</v>
      </c>
      <c r="Z12" s="23">
        <f t="shared" ca="1" si="18"/>
        <v>43305</v>
      </c>
      <c r="AA12" s="23">
        <f t="shared" ca="1" si="19"/>
        <v>43306</v>
      </c>
      <c r="AB12" s="23">
        <f t="shared" ca="1" si="20"/>
        <v>43307</v>
      </c>
      <c r="AC12" s="23">
        <f t="shared" ca="1" si="21"/>
        <v>43308</v>
      </c>
      <c r="AD12" s="23">
        <f t="shared" ca="1" si="22"/>
        <v>43309</v>
      </c>
      <c r="AE12" s="23">
        <f t="shared" ca="1" si="23"/>
        <v>43310</v>
      </c>
      <c r="AF12" s="23">
        <f t="shared" ca="1" si="24"/>
        <v>43311</v>
      </c>
      <c r="AG12" s="23">
        <f t="shared" ca="1" si="25"/>
        <v>43312</v>
      </c>
      <c r="AH12" s="23">
        <f t="shared" ca="1" si="26"/>
        <v>43313</v>
      </c>
      <c r="AI12" s="23">
        <f t="shared" ca="1" si="27"/>
        <v>43314</v>
      </c>
      <c r="AJ12" s="23">
        <f t="shared" ca="1" si="28"/>
        <v>43315</v>
      </c>
      <c r="AK12" s="23">
        <f t="shared" ca="1" si="29"/>
        <v>43316</v>
      </c>
      <c r="AL12" s="23" t="str">
        <f t="shared" ca="1" si="30"/>
        <v/>
      </c>
      <c r="AM12" s="23" t="str">
        <f t="shared" ca="1" si="30"/>
        <v/>
      </c>
      <c r="AN12" s="23" t="str">
        <f t="shared" ca="1" si="30"/>
        <v/>
      </c>
      <c r="AO12" s="23" t="str">
        <f t="shared" ca="1" si="30"/>
        <v/>
      </c>
      <c r="AP12" s="23" t="str">
        <f t="shared" ca="1" si="30"/>
        <v/>
      </c>
      <c r="AQ12" s="23" t="str">
        <f t="shared" ca="1" si="30"/>
        <v/>
      </c>
      <c r="AR12" s="23" t="str">
        <f t="shared" ca="1" si="30"/>
        <v/>
      </c>
    </row>
    <row r="13" spans="1:44" ht="18.75" customHeight="1" x14ac:dyDescent="0.3">
      <c r="B13" s="16" t="s">
        <v>38</v>
      </c>
      <c r="C13" s="23" t="str">
        <f t="shared" ca="1" si="0"/>
        <v/>
      </c>
      <c r="D13" s="23" t="str">
        <f t="shared" ca="1" si="1"/>
        <v/>
      </c>
      <c r="E13" s="23" t="str">
        <f t="shared" ca="1" si="1"/>
        <v/>
      </c>
      <c r="F13" s="23">
        <f t="shared" ca="1" si="1"/>
        <v>43313</v>
      </c>
      <c r="G13" s="23">
        <f t="shared" ca="1" si="1"/>
        <v>43314</v>
      </c>
      <c r="H13" s="23">
        <f t="shared" ca="1" si="1"/>
        <v>43315</v>
      </c>
      <c r="I13" s="23">
        <f t="shared" ca="1" si="1"/>
        <v>43316</v>
      </c>
      <c r="J13" s="23">
        <f t="shared" ca="1" si="2"/>
        <v>43317</v>
      </c>
      <c r="K13" s="23">
        <f t="shared" ca="1" si="3"/>
        <v>43318</v>
      </c>
      <c r="L13" s="23">
        <f t="shared" ca="1" si="4"/>
        <v>43319</v>
      </c>
      <c r="M13" s="23">
        <f t="shared" ca="1" si="5"/>
        <v>43320</v>
      </c>
      <c r="N13" s="23">
        <f t="shared" ca="1" si="6"/>
        <v>43321</v>
      </c>
      <c r="O13" s="23">
        <f t="shared" ca="1" si="7"/>
        <v>43322</v>
      </c>
      <c r="P13" s="23">
        <f t="shared" ca="1" si="8"/>
        <v>43323</v>
      </c>
      <c r="Q13" s="23">
        <f t="shared" ca="1" si="9"/>
        <v>43324</v>
      </c>
      <c r="R13" s="23">
        <f t="shared" ca="1" si="10"/>
        <v>43325</v>
      </c>
      <c r="S13" s="23">
        <f t="shared" ca="1" si="11"/>
        <v>43326</v>
      </c>
      <c r="T13" s="23">
        <f t="shared" ca="1" si="12"/>
        <v>43327</v>
      </c>
      <c r="U13" s="23">
        <f t="shared" ca="1" si="13"/>
        <v>43328</v>
      </c>
      <c r="V13" s="23">
        <f t="shared" ca="1" si="14"/>
        <v>43329</v>
      </c>
      <c r="W13" s="23">
        <f t="shared" ca="1" si="15"/>
        <v>43330</v>
      </c>
      <c r="X13" s="23">
        <f t="shared" ca="1" si="16"/>
        <v>43331</v>
      </c>
      <c r="Y13" s="23">
        <f t="shared" ca="1" si="17"/>
        <v>43332</v>
      </c>
      <c r="Z13" s="23">
        <f t="shared" ca="1" si="18"/>
        <v>43333</v>
      </c>
      <c r="AA13" s="23">
        <f t="shared" ca="1" si="19"/>
        <v>43334</v>
      </c>
      <c r="AB13" s="23">
        <f t="shared" ca="1" si="20"/>
        <v>43335</v>
      </c>
      <c r="AC13" s="23">
        <f t="shared" ca="1" si="21"/>
        <v>43336</v>
      </c>
      <c r="AD13" s="23">
        <f t="shared" ca="1" si="22"/>
        <v>43337</v>
      </c>
      <c r="AE13" s="23">
        <f t="shared" ca="1" si="23"/>
        <v>43338</v>
      </c>
      <c r="AF13" s="23">
        <f t="shared" ca="1" si="24"/>
        <v>43339</v>
      </c>
      <c r="AG13" s="23">
        <f t="shared" ca="1" si="25"/>
        <v>43340</v>
      </c>
      <c r="AH13" s="23">
        <f t="shared" ca="1" si="26"/>
        <v>43341</v>
      </c>
      <c r="AI13" s="23">
        <f t="shared" ca="1" si="27"/>
        <v>43342</v>
      </c>
      <c r="AJ13" s="23">
        <f t="shared" ca="1" si="28"/>
        <v>43343</v>
      </c>
      <c r="AK13" s="23">
        <f t="shared" ca="1" si="29"/>
        <v>43344</v>
      </c>
      <c r="AL13" s="23" t="str">
        <f t="shared" ca="1" si="30"/>
        <v/>
      </c>
      <c r="AM13" s="23" t="str">
        <f t="shared" ca="1" si="30"/>
        <v/>
      </c>
      <c r="AN13" s="23" t="str">
        <f t="shared" ca="1" si="30"/>
        <v/>
      </c>
      <c r="AO13" s="23" t="str">
        <f t="shared" ca="1" si="30"/>
        <v/>
      </c>
      <c r="AP13" s="23" t="str">
        <f t="shared" ca="1" si="30"/>
        <v/>
      </c>
      <c r="AQ13" s="23" t="str">
        <f t="shared" ca="1" si="30"/>
        <v/>
      </c>
      <c r="AR13" s="23" t="str">
        <f t="shared" ca="1" si="30"/>
        <v/>
      </c>
    </row>
    <row r="14" spans="1:44" ht="18.75" customHeight="1" x14ac:dyDescent="0.3">
      <c r="B14" s="16" t="s">
        <v>39</v>
      </c>
      <c r="C14" s="23" t="str">
        <f t="shared" ca="1" si="0"/>
        <v/>
      </c>
      <c r="D14" s="23" t="str">
        <f t="shared" ca="1" si="1"/>
        <v/>
      </c>
      <c r="E14" s="23" t="str">
        <f t="shared" ca="1" si="1"/>
        <v/>
      </c>
      <c r="F14" s="23" t="str">
        <f t="shared" ca="1" si="1"/>
        <v/>
      </c>
      <c r="G14" s="23" t="str">
        <f t="shared" ca="1" si="1"/>
        <v/>
      </c>
      <c r="H14" s="23" t="str">
        <f t="shared" ca="1" si="1"/>
        <v/>
      </c>
      <c r="I14" s="23">
        <f t="shared" ca="1" si="1"/>
        <v>43344</v>
      </c>
      <c r="J14" s="23">
        <f t="shared" ca="1" si="2"/>
        <v>43345</v>
      </c>
      <c r="K14" s="23">
        <f t="shared" ca="1" si="3"/>
        <v>43346</v>
      </c>
      <c r="L14" s="23">
        <f t="shared" ca="1" si="4"/>
        <v>43347</v>
      </c>
      <c r="M14" s="23">
        <f t="shared" ca="1" si="5"/>
        <v>43348</v>
      </c>
      <c r="N14" s="23">
        <f t="shared" ca="1" si="6"/>
        <v>43349</v>
      </c>
      <c r="O14" s="23">
        <f t="shared" ca="1" si="7"/>
        <v>43350</v>
      </c>
      <c r="P14" s="23">
        <f t="shared" ca="1" si="8"/>
        <v>43351</v>
      </c>
      <c r="Q14" s="23">
        <f t="shared" ca="1" si="9"/>
        <v>43352</v>
      </c>
      <c r="R14" s="23">
        <f t="shared" ca="1" si="10"/>
        <v>43353</v>
      </c>
      <c r="S14" s="23">
        <f t="shared" ca="1" si="11"/>
        <v>43354</v>
      </c>
      <c r="T14" s="23">
        <f t="shared" ca="1" si="12"/>
        <v>43355</v>
      </c>
      <c r="U14" s="23">
        <f t="shared" ca="1" si="13"/>
        <v>43356</v>
      </c>
      <c r="V14" s="23">
        <f t="shared" ca="1" si="14"/>
        <v>43357</v>
      </c>
      <c r="W14" s="23">
        <f t="shared" ca="1" si="15"/>
        <v>43358</v>
      </c>
      <c r="X14" s="23">
        <f t="shared" ca="1" si="16"/>
        <v>43359</v>
      </c>
      <c r="Y14" s="23">
        <f t="shared" ca="1" si="17"/>
        <v>43360</v>
      </c>
      <c r="Z14" s="23">
        <f t="shared" ca="1" si="18"/>
        <v>43361</v>
      </c>
      <c r="AA14" s="23">
        <f t="shared" ca="1" si="19"/>
        <v>43362</v>
      </c>
      <c r="AB14" s="23">
        <f t="shared" ca="1" si="20"/>
        <v>43363</v>
      </c>
      <c r="AC14" s="23">
        <f t="shared" ca="1" si="21"/>
        <v>43364</v>
      </c>
      <c r="AD14" s="23">
        <f t="shared" ca="1" si="22"/>
        <v>43365</v>
      </c>
      <c r="AE14" s="23">
        <f t="shared" ca="1" si="23"/>
        <v>43366</v>
      </c>
      <c r="AF14" s="23">
        <f t="shared" ca="1" si="24"/>
        <v>43367</v>
      </c>
      <c r="AG14" s="23">
        <f t="shared" ca="1" si="25"/>
        <v>43368</v>
      </c>
      <c r="AH14" s="23">
        <f t="shared" ca="1" si="26"/>
        <v>43369</v>
      </c>
      <c r="AI14" s="23">
        <f t="shared" ca="1" si="27"/>
        <v>43370</v>
      </c>
      <c r="AJ14" s="23">
        <f t="shared" ca="1" si="28"/>
        <v>43371</v>
      </c>
      <c r="AK14" s="23">
        <f t="shared" ca="1" si="29"/>
        <v>43372</v>
      </c>
      <c r="AL14" s="23">
        <f t="shared" ca="1" si="30"/>
        <v>43373</v>
      </c>
      <c r="AM14" s="23" t="str">
        <f t="shared" ca="1" si="30"/>
        <v/>
      </c>
      <c r="AN14" s="23" t="str">
        <f t="shared" ca="1" si="30"/>
        <v/>
      </c>
      <c r="AO14" s="23" t="str">
        <f t="shared" ca="1" si="30"/>
        <v/>
      </c>
      <c r="AP14" s="23" t="str">
        <f t="shared" ca="1" si="30"/>
        <v/>
      </c>
      <c r="AQ14" s="23" t="str">
        <f t="shared" ca="1" si="30"/>
        <v/>
      </c>
      <c r="AR14" s="23" t="str">
        <f t="shared" ca="1" si="30"/>
        <v/>
      </c>
    </row>
    <row r="15" spans="1:44" ht="18.75" customHeight="1" x14ac:dyDescent="0.3">
      <c r="B15" s="16" t="s">
        <v>40</v>
      </c>
      <c r="C15" s="23" t="str">
        <f t="shared" ca="1" si="0"/>
        <v/>
      </c>
      <c r="D15" s="23">
        <f t="shared" ca="1" si="1"/>
        <v>43374</v>
      </c>
      <c r="E15" s="23">
        <f t="shared" ca="1" si="1"/>
        <v>43375</v>
      </c>
      <c r="F15" s="23">
        <f t="shared" ca="1" si="1"/>
        <v>43376</v>
      </c>
      <c r="G15" s="23">
        <f t="shared" ca="1" si="1"/>
        <v>43377</v>
      </c>
      <c r="H15" s="23">
        <f t="shared" ca="1" si="1"/>
        <v>43378</v>
      </c>
      <c r="I15" s="23">
        <f t="shared" ca="1" si="1"/>
        <v>43379</v>
      </c>
      <c r="J15" s="23">
        <f t="shared" ca="1" si="2"/>
        <v>43380</v>
      </c>
      <c r="K15" s="23">
        <f t="shared" ca="1" si="3"/>
        <v>43381</v>
      </c>
      <c r="L15" s="23">
        <f t="shared" ca="1" si="4"/>
        <v>43382</v>
      </c>
      <c r="M15" s="23">
        <f t="shared" ca="1" si="5"/>
        <v>43383</v>
      </c>
      <c r="N15" s="23">
        <f t="shared" ca="1" si="6"/>
        <v>43384</v>
      </c>
      <c r="O15" s="23">
        <f t="shared" ca="1" si="7"/>
        <v>43385</v>
      </c>
      <c r="P15" s="23">
        <f t="shared" ca="1" si="8"/>
        <v>43386</v>
      </c>
      <c r="Q15" s="23">
        <f t="shared" ca="1" si="9"/>
        <v>43387</v>
      </c>
      <c r="R15" s="23">
        <f t="shared" ca="1" si="10"/>
        <v>43388</v>
      </c>
      <c r="S15" s="23">
        <f t="shared" ca="1" si="11"/>
        <v>43389</v>
      </c>
      <c r="T15" s="23">
        <f t="shared" ca="1" si="12"/>
        <v>43390</v>
      </c>
      <c r="U15" s="23">
        <f t="shared" ca="1" si="13"/>
        <v>43391</v>
      </c>
      <c r="V15" s="23">
        <f t="shared" ca="1" si="14"/>
        <v>43392</v>
      </c>
      <c r="W15" s="23">
        <f t="shared" ca="1" si="15"/>
        <v>43393</v>
      </c>
      <c r="X15" s="23">
        <f t="shared" ca="1" si="16"/>
        <v>43394</v>
      </c>
      <c r="Y15" s="23">
        <f t="shared" ca="1" si="17"/>
        <v>43395</v>
      </c>
      <c r="Z15" s="23">
        <f t="shared" ca="1" si="18"/>
        <v>43396</v>
      </c>
      <c r="AA15" s="23">
        <f t="shared" ca="1" si="19"/>
        <v>43397</v>
      </c>
      <c r="AB15" s="23">
        <f t="shared" ca="1" si="20"/>
        <v>43398</v>
      </c>
      <c r="AC15" s="23">
        <f t="shared" ca="1" si="21"/>
        <v>43399</v>
      </c>
      <c r="AD15" s="23">
        <f t="shared" ca="1" si="22"/>
        <v>43400</v>
      </c>
      <c r="AE15" s="23">
        <f t="shared" ca="1" si="23"/>
        <v>43401</v>
      </c>
      <c r="AF15" s="23">
        <f t="shared" ca="1" si="24"/>
        <v>43402</v>
      </c>
      <c r="AG15" s="23">
        <f t="shared" ca="1" si="25"/>
        <v>43403</v>
      </c>
      <c r="AH15" s="23">
        <f t="shared" ca="1" si="26"/>
        <v>43404</v>
      </c>
      <c r="AI15" s="23">
        <f t="shared" ca="1" si="27"/>
        <v>43405</v>
      </c>
      <c r="AJ15" s="23">
        <f t="shared" ca="1" si="28"/>
        <v>43406</v>
      </c>
      <c r="AK15" s="23">
        <f t="shared" ca="1" si="29"/>
        <v>43407</v>
      </c>
      <c r="AL15" s="23" t="str">
        <f t="shared" ca="1" si="30"/>
        <v/>
      </c>
      <c r="AM15" s="23" t="str">
        <f t="shared" ca="1" si="30"/>
        <v/>
      </c>
      <c r="AN15" s="23" t="str">
        <f t="shared" ca="1" si="30"/>
        <v/>
      </c>
      <c r="AO15" s="23" t="str">
        <f t="shared" ca="1" si="30"/>
        <v/>
      </c>
      <c r="AP15" s="23" t="str">
        <f t="shared" ca="1" si="30"/>
        <v/>
      </c>
      <c r="AQ15" s="23" t="str">
        <f t="shared" ca="1" si="30"/>
        <v/>
      </c>
      <c r="AR15" s="23" t="str">
        <f t="shared" ca="1" si="30"/>
        <v/>
      </c>
    </row>
    <row r="16" spans="1:44" ht="18.75" customHeight="1" x14ac:dyDescent="0.3">
      <c r="B16" s="16" t="s">
        <v>41</v>
      </c>
      <c r="C16" s="23" t="str">
        <f t="shared" ca="1" si="0"/>
        <v/>
      </c>
      <c r="D16" s="23" t="str">
        <f t="shared" ca="1" si="1"/>
        <v/>
      </c>
      <c r="E16" s="23" t="str">
        <f t="shared" ca="1" si="1"/>
        <v/>
      </c>
      <c r="F16" s="23" t="str">
        <f t="shared" ca="1" si="1"/>
        <v/>
      </c>
      <c r="G16" s="23">
        <f t="shared" ca="1" si="1"/>
        <v>43405</v>
      </c>
      <c r="H16" s="23">
        <f t="shared" ca="1" si="1"/>
        <v>43406</v>
      </c>
      <c r="I16" s="23">
        <f t="shared" ca="1" si="1"/>
        <v>43407</v>
      </c>
      <c r="J16" s="23">
        <f t="shared" ca="1" si="2"/>
        <v>43408</v>
      </c>
      <c r="K16" s="23">
        <f t="shared" ca="1" si="3"/>
        <v>43409</v>
      </c>
      <c r="L16" s="23">
        <f t="shared" ca="1" si="4"/>
        <v>43410</v>
      </c>
      <c r="M16" s="23">
        <f t="shared" ca="1" si="5"/>
        <v>43411</v>
      </c>
      <c r="N16" s="23">
        <f t="shared" ca="1" si="6"/>
        <v>43412</v>
      </c>
      <c r="O16" s="23">
        <f t="shared" ca="1" si="7"/>
        <v>43413</v>
      </c>
      <c r="P16" s="23">
        <f t="shared" ca="1" si="8"/>
        <v>43414</v>
      </c>
      <c r="Q16" s="23">
        <f t="shared" ca="1" si="9"/>
        <v>43415</v>
      </c>
      <c r="R16" s="23">
        <f t="shared" ca="1" si="10"/>
        <v>43416</v>
      </c>
      <c r="S16" s="23">
        <f t="shared" ca="1" si="11"/>
        <v>43417</v>
      </c>
      <c r="T16" s="23">
        <f t="shared" ca="1" si="12"/>
        <v>43418</v>
      </c>
      <c r="U16" s="23">
        <f t="shared" ca="1" si="13"/>
        <v>43419</v>
      </c>
      <c r="V16" s="23">
        <f t="shared" ca="1" si="14"/>
        <v>43420</v>
      </c>
      <c r="W16" s="23">
        <f t="shared" ca="1" si="15"/>
        <v>43421</v>
      </c>
      <c r="X16" s="23">
        <f t="shared" ca="1" si="16"/>
        <v>43422</v>
      </c>
      <c r="Y16" s="23">
        <f t="shared" ca="1" si="17"/>
        <v>43423</v>
      </c>
      <c r="Z16" s="23">
        <f t="shared" ca="1" si="18"/>
        <v>43424</v>
      </c>
      <c r="AA16" s="23">
        <f t="shared" ca="1" si="19"/>
        <v>43425</v>
      </c>
      <c r="AB16" s="23">
        <f t="shared" ca="1" si="20"/>
        <v>43426</v>
      </c>
      <c r="AC16" s="23">
        <f t="shared" ca="1" si="21"/>
        <v>43427</v>
      </c>
      <c r="AD16" s="23">
        <f t="shared" ca="1" si="22"/>
        <v>43428</v>
      </c>
      <c r="AE16" s="23">
        <f t="shared" ca="1" si="23"/>
        <v>43429</v>
      </c>
      <c r="AF16" s="23">
        <f t="shared" ca="1" si="24"/>
        <v>43430</v>
      </c>
      <c r="AG16" s="23">
        <f t="shared" ca="1" si="25"/>
        <v>43431</v>
      </c>
      <c r="AH16" s="23">
        <f t="shared" ca="1" si="26"/>
        <v>43432</v>
      </c>
      <c r="AI16" s="23">
        <f t="shared" ca="1" si="27"/>
        <v>43433</v>
      </c>
      <c r="AJ16" s="23">
        <f t="shared" ca="1" si="28"/>
        <v>43434</v>
      </c>
      <c r="AK16" s="23">
        <f t="shared" ca="1" si="29"/>
        <v>43435</v>
      </c>
      <c r="AL16" s="23" t="str">
        <f t="shared" ca="1" si="30"/>
        <v/>
      </c>
      <c r="AM16" s="23" t="str">
        <f t="shared" ca="1" si="30"/>
        <v/>
      </c>
      <c r="AN16" s="23" t="str">
        <f t="shared" ca="1" si="30"/>
        <v/>
      </c>
      <c r="AO16" s="23" t="str">
        <f t="shared" ca="1" si="30"/>
        <v/>
      </c>
      <c r="AP16" s="23" t="str">
        <f t="shared" ca="1" si="30"/>
        <v/>
      </c>
      <c r="AQ16" s="23" t="str">
        <f t="shared" ca="1" si="30"/>
        <v/>
      </c>
      <c r="AR16" s="23" t="str">
        <f t="shared" ca="1" si="30"/>
        <v/>
      </c>
    </row>
    <row r="17" spans="2:44" ht="18.75" customHeight="1" x14ac:dyDescent="0.3">
      <c r="B17" s="16" t="s">
        <v>42</v>
      </c>
      <c r="C17" s="23" t="str">
        <f t="shared" ca="1" si="0"/>
        <v/>
      </c>
      <c r="D17" s="23" t="str">
        <f t="shared" ca="1" si="1"/>
        <v/>
      </c>
      <c r="E17" s="23" t="str">
        <f t="shared" ca="1" si="1"/>
        <v/>
      </c>
      <c r="F17" s="23" t="str">
        <f t="shared" ca="1" si="1"/>
        <v/>
      </c>
      <c r="G17" s="23" t="str">
        <f t="shared" ca="1" si="1"/>
        <v/>
      </c>
      <c r="H17" s="23" t="str">
        <f t="shared" ca="1" si="1"/>
        <v/>
      </c>
      <c r="I17" s="23">
        <f t="shared" ca="1" si="1"/>
        <v>43435</v>
      </c>
      <c r="J17" s="23">
        <f t="shared" ca="1" si="2"/>
        <v>43436</v>
      </c>
      <c r="K17" s="23">
        <f t="shared" ca="1" si="3"/>
        <v>43437</v>
      </c>
      <c r="L17" s="23">
        <f t="shared" ca="1" si="4"/>
        <v>43438</v>
      </c>
      <c r="M17" s="23">
        <f t="shared" ca="1" si="5"/>
        <v>43439</v>
      </c>
      <c r="N17" s="23">
        <f t="shared" ca="1" si="6"/>
        <v>43440</v>
      </c>
      <c r="O17" s="23">
        <f t="shared" ca="1" si="7"/>
        <v>43441</v>
      </c>
      <c r="P17" s="23">
        <f t="shared" ca="1" si="8"/>
        <v>43442</v>
      </c>
      <c r="Q17" s="23">
        <f t="shared" ca="1" si="9"/>
        <v>43443</v>
      </c>
      <c r="R17" s="23">
        <f t="shared" ca="1" si="10"/>
        <v>43444</v>
      </c>
      <c r="S17" s="23">
        <f t="shared" ca="1" si="11"/>
        <v>43445</v>
      </c>
      <c r="T17" s="23">
        <f t="shared" ca="1" si="12"/>
        <v>43446</v>
      </c>
      <c r="U17" s="23">
        <f t="shared" ca="1" si="13"/>
        <v>43447</v>
      </c>
      <c r="V17" s="23">
        <f t="shared" ca="1" si="14"/>
        <v>43448</v>
      </c>
      <c r="W17" s="23">
        <f t="shared" ca="1" si="15"/>
        <v>43449</v>
      </c>
      <c r="X17" s="23">
        <f t="shared" ca="1" si="16"/>
        <v>43450</v>
      </c>
      <c r="Y17" s="23">
        <f t="shared" ca="1" si="17"/>
        <v>43451</v>
      </c>
      <c r="Z17" s="23">
        <f t="shared" ca="1" si="18"/>
        <v>43452</v>
      </c>
      <c r="AA17" s="23">
        <f t="shared" ca="1" si="19"/>
        <v>43453</v>
      </c>
      <c r="AB17" s="23">
        <f t="shared" ca="1" si="20"/>
        <v>43454</v>
      </c>
      <c r="AC17" s="23">
        <f t="shared" ca="1" si="21"/>
        <v>43455</v>
      </c>
      <c r="AD17" s="23">
        <f t="shared" ca="1" si="22"/>
        <v>43456</v>
      </c>
      <c r="AE17" s="23">
        <f t="shared" ca="1" si="23"/>
        <v>43457</v>
      </c>
      <c r="AF17" s="23">
        <f t="shared" ca="1" si="24"/>
        <v>43458</v>
      </c>
      <c r="AG17" s="23">
        <f t="shared" ca="1" si="25"/>
        <v>43459</v>
      </c>
      <c r="AH17" s="23">
        <f t="shared" ca="1" si="26"/>
        <v>43460</v>
      </c>
      <c r="AI17" s="23">
        <f t="shared" ca="1" si="27"/>
        <v>43461</v>
      </c>
      <c r="AJ17" s="23">
        <f t="shared" ca="1" si="28"/>
        <v>43462</v>
      </c>
      <c r="AK17" s="23">
        <f t="shared" ca="1" si="29"/>
        <v>43463</v>
      </c>
      <c r="AL17" s="23">
        <f t="shared" ca="1" si="30"/>
        <v>43464</v>
      </c>
      <c r="AM17" s="23">
        <f t="shared" ca="1" si="30"/>
        <v>43465</v>
      </c>
      <c r="AN17" s="23" t="str">
        <f t="shared" ca="1" si="30"/>
        <v/>
      </c>
      <c r="AO17" s="23" t="str">
        <f t="shared" ca="1" si="30"/>
        <v/>
      </c>
      <c r="AP17" s="23" t="str">
        <f t="shared" ca="1" si="30"/>
        <v/>
      </c>
      <c r="AQ17" s="23" t="str">
        <f t="shared" ca="1" si="30"/>
        <v/>
      </c>
      <c r="AR17" s="23" t="str">
        <f t="shared" ca="1" si="30"/>
        <v/>
      </c>
    </row>
    <row r="18" spans="2:44" ht="39.950000000000003" customHeight="1" x14ac:dyDescent="0.3">
      <c r="B18" s="9" t="s">
        <v>19</v>
      </c>
      <c r="C18" s="2"/>
      <c r="D18" s="2"/>
      <c r="E18" s="2"/>
      <c r="F18" s="2"/>
      <c r="G18" s="3"/>
      <c r="H18" s="3"/>
      <c r="I18" s="3"/>
      <c r="J18" s="3"/>
      <c r="K18" s="3"/>
      <c r="L18" s="3"/>
      <c r="M18" s="3"/>
      <c r="N18" s="3"/>
      <c r="O18" s="3"/>
    </row>
    <row r="19" spans="2:44" ht="27.95" customHeight="1" x14ac:dyDescent="0.3">
      <c r="C19" s="41" t="s">
        <v>7</v>
      </c>
      <c r="D19" s="41"/>
      <c r="E19" s="41"/>
      <c r="F19" s="10"/>
      <c r="G19" s="4"/>
      <c r="H19" s="44" t="s">
        <v>8</v>
      </c>
      <c r="I19" s="44"/>
      <c r="J19" s="44"/>
      <c r="K19" s="44"/>
      <c r="L19" s="10"/>
      <c r="M19" s="24"/>
      <c r="N19" s="46" t="s">
        <v>78</v>
      </c>
      <c r="O19" s="46"/>
      <c r="P19" s="46"/>
      <c r="Q19" s="10"/>
      <c r="R19" s="18"/>
      <c r="S19" s="41" t="s">
        <v>17</v>
      </c>
      <c r="T19" s="41"/>
      <c r="U19" s="41"/>
      <c r="V19" s="10"/>
      <c r="W19" s="4"/>
      <c r="X19" s="41" t="s">
        <v>2</v>
      </c>
      <c r="Y19" s="41"/>
      <c r="Z19" s="41"/>
      <c r="AA19" s="10"/>
      <c r="AB19" s="4"/>
      <c r="AC19" s="41" t="s">
        <v>3</v>
      </c>
      <c r="AD19" s="41"/>
      <c r="AE19" s="41"/>
      <c r="AF19" s="20"/>
      <c r="AI19" s="17"/>
    </row>
    <row r="20" spans="2:44" ht="54.95" customHeight="1" x14ac:dyDescent="0.3">
      <c r="C20" s="42">
        <f ca="1">SUMIFS(LeaveTracker[Days],LeaveTracker[Employee Name],valSelEmployee,LeaveTracker[Start Date],"&gt;="&amp;DATE(Calendar_Year,1,1),LeaveTracker[End Date],"&lt;"&amp;DATE(Calendar_Year+1,1,1))</f>
        <v>3</v>
      </c>
      <c r="D20" s="42"/>
      <c r="E20" s="42"/>
      <c r="F20" s="10"/>
      <c r="G20" s="18"/>
      <c r="H20" s="42">
        <f ca="1">NETWORKDAYS(DATE(Calendar_Year,1,1),EDATE(DATE(Calendar_Year,1,1),12)-1)</f>
        <v>261</v>
      </c>
      <c r="I20" s="42"/>
      <c r="J20" s="42"/>
      <c r="K20" s="42"/>
      <c r="L20" s="10"/>
      <c r="M20" s="18"/>
      <c r="N20" s="47">
        <f ca="1">SUMIFS(LeaveTracker[Days],LeaveTracker[Employee Name],valSelEmployee,LeaveTracker[Start Date],"&gt;="&amp;DATE(Calendar_Year,1,1),LeaveTracker[End Date],"&lt;"&amp;DATE(Calendar_Year+1,1,1),LeaveTracker[Type of Leave],'Leave Types'!B4)</f>
        <v>3</v>
      </c>
      <c r="O20" s="47"/>
      <c r="P20" s="47"/>
      <c r="Q20" s="10"/>
      <c r="R20" s="18"/>
      <c r="S20" s="48">
        <f ca="1">SUMIFS(LeaveTracker[Days],LeaveTracker[Employee Name],valSelEmployee,LeaveTracker[Start Date],"&gt;="&amp;DATE(Calendar_Year,1,1),LeaveTracker[End Date],"&lt;"&amp;DATE(Calendar_Year+1,1,1),LeaveTracker[Type of Leave],'Leave Types'!B5)</f>
        <v>0</v>
      </c>
      <c r="T20" s="48"/>
      <c r="U20" s="48"/>
      <c r="V20" s="10"/>
      <c r="W20" s="18"/>
      <c r="X20" s="50">
        <f ca="1">SUMIFS(LeaveTracker[Days],LeaveTracker[Employee Name],valSelEmployee,LeaveTracker[Start Date],"&gt;="&amp;DATE(Calendar_Year,1,1),LeaveTracker[End Date],"&lt;"&amp;DATE(Calendar_Year+1,1,1),LeaveTracker[Type of Leave],'Leave Types'!B7)</f>
        <v>0</v>
      </c>
      <c r="Y20" s="50"/>
      <c r="Z20" s="50"/>
      <c r="AA20" s="10"/>
      <c r="AB20" s="18"/>
      <c r="AC20" s="49">
        <f ca="1">SUMIFS(LeaveTracker[Days],LeaveTracker[Employee Name],valSelEmployee,LeaveTracker[Start Date],"&gt;="&amp;DATE(Calendar_Year,1,1),LeaveTracker[End Date],"&lt;"&amp;DATE(Calendar_Year+1,1,1),LeaveTracker[Type of Leave],'Leave Types'!B8)</f>
        <v>0</v>
      </c>
      <c r="AD20" s="49"/>
      <c r="AE20" s="49"/>
    </row>
    <row r="21" spans="2:44" ht="21.95" customHeight="1" x14ac:dyDescent="0.3">
      <c r="C21" s="43">
        <f ca="1">SUMIFS(LeaveTracker[Days],LeaveTracker[Employee Name],valSelEmployee,LeaveTracker[Start Date],"&gt;="&amp;DATE(Calendar_Year-1,1,1),LeaveTracker[End Date],"&lt;"&amp;DATE(Calendar_Year,1,1))</f>
        <v>0</v>
      </c>
      <c r="D21" s="43"/>
      <c r="E21" s="43"/>
      <c r="F21" s="10"/>
      <c r="G21" s="5"/>
      <c r="H21" s="43">
        <f ca="1">NETWORKDAYS(DATE(Calendar_Year-1,1,1),EDATE(DATE(Calendar_Year-1,1,1),12)-1)</f>
        <v>260</v>
      </c>
      <c r="I21" s="43"/>
      <c r="J21" s="43"/>
      <c r="K21" s="43"/>
      <c r="L21" s="10"/>
      <c r="M21" s="6"/>
      <c r="N21" s="43">
        <f ca="1">SUMIFS(LeaveTracker[Days],LeaveTracker[Employee Name],valSelEmployee,LeaveTracker[Start Date],"&gt;="&amp;DATE(Calendar_Year-1,1,1),LeaveTracker[End Date],"&lt;"&amp;DATE(Calendar_Year,1,1),LeaveTracker[Type of Leave],'Leave Types'!B4)</f>
        <v>0</v>
      </c>
      <c r="O21" s="43"/>
      <c r="P21" s="43"/>
      <c r="Q21" s="10"/>
      <c r="R21" s="6"/>
      <c r="S21" s="43">
        <f ca="1">SUMIFS(LeaveTracker[Days],LeaveTracker[Employee Name],valSelEmployee,LeaveTracker[Start Date],"&gt;="&amp;DATE(Calendar_Year-1,1,1),LeaveTracker[End Date],"&lt;"&amp;DATE(Calendar_Year,1,1),LeaveTracker[Type of Leave],'Leave Types'!B5)</f>
        <v>0</v>
      </c>
      <c r="T21" s="43"/>
      <c r="U21" s="43"/>
      <c r="V21" s="10"/>
      <c r="W21" s="6"/>
      <c r="X21" s="43">
        <f ca="1">SUMIFS(LeaveTracker[Days],LeaveTracker[Employee Name],valSelEmployee,LeaveTracker[Start Date],"&gt;="&amp;DATE(Calendar_Year-1,1,1),LeaveTracker[End Date],"&lt;"&amp;DATE(Calendar_Year,1,1),LeaveTracker[Type of Leave],'Leave Types'!B7)</f>
        <v>0</v>
      </c>
      <c r="Y21" s="43"/>
      <c r="Z21" s="43"/>
      <c r="AA21" s="10"/>
      <c r="AB21" s="6"/>
      <c r="AC21" s="43">
        <f ca="1">SUMIFS(LeaveTracker[Days],LeaveTracker[Employee Name],valSelEmployee,LeaveTracker[Start Date],"&gt;="&amp;DATE(Calendar_Year-1,1,1),LeaveTracker[End Date],"&lt;"&amp;DATE(Calendar_Year,1,1),LeaveTracker[Type of Leave],'Leave Types'!B8)</f>
        <v>0</v>
      </c>
      <c r="AD21" s="43"/>
      <c r="AE21" s="43"/>
      <c r="AF21" s="21"/>
    </row>
    <row r="22" spans="2:44" ht="21.95" customHeight="1" x14ac:dyDescent="0.3">
      <c r="C22" s="40" t="str">
        <f ca="1">IFERROR(IF(C21&lt;&gt;0,IF(C20&gt;=C21,"UP ", "DOWN ")&amp;TEXT(C20/C21-1,"0%;0%"),"UP 100%"),"")</f>
        <v>UP 100%</v>
      </c>
      <c r="D22" s="40"/>
      <c r="E22" s="40"/>
      <c r="F22" s="10"/>
      <c r="G22" s="5"/>
      <c r="H22" s="45" t="str">
        <f ca="1">IFERROR(IF(H21&lt;&gt;0,IF(H20&gt;=H21,"UP ", "DOWN ")&amp;TEXT(H20/H21-1,"0%;0%"),"UP 100%"),"")</f>
        <v>UP 0%</v>
      </c>
      <c r="I22" s="45"/>
      <c r="J22" s="45"/>
      <c r="K22" s="45"/>
      <c r="L22" s="10"/>
      <c r="M22" s="6"/>
      <c r="N22" s="40" t="str">
        <f ca="1">IFERROR(IF(N21&lt;&gt;0,IF(N20&gt;=N21,"UP ", "DOWN ")&amp;TEXT(N20/N21-1,"0%;0%"),"UP 100%"),"")</f>
        <v>UP 100%</v>
      </c>
      <c r="O22" s="40"/>
      <c r="P22" s="40"/>
      <c r="Q22" s="10"/>
      <c r="R22" s="6"/>
      <c r="S22" s="40" t="str">
        <f ca="1">IFERROR(IF(S21&lt;&gt;0,IF(S20&gt;=S21,"UP ", "DOWN ")&amp;TEXT(S20/S21-1,"0%;0%"),"UP 100%"),"")</f>
        <v>UP 100%</v>
      </c>
      <c r="T22" s="40"/>
      <c r="U22" s="40"/>
      <c r="V22" s="10"/>
      <c r="W22" s="6"/>
      <c r="X22" s="40" t="str">
        <f ca="1">IFERROR(IF(X21&lt;&gt;0,IF(X20&gt;=X21,"UP ", "DOWN ")&amp;TEXT(X20/X21-1,"0%;0%"),"UP 100%"),"")</f>
        <v>UP 100%</v>
      </c>
      <c r="Y22" s="40"/>
      <c r="Z22" s="40"/>
      <c r="AA22" s="10"/>
      <c r="AB22" s="6"/>
      <c r="AC22" s="40" t="str">
        <f ca="1">IFERROR(IF(AC21&lt;&gt;0,IF(AC20&gt;=AC21,"UP ", "DOWN ")&amp;TEXT(AC20/AC21-1,"0%;0%"),"UP 100%"),"")</f>
        <v>UP 100%</v>
      </c>
      <c r="AD22" s="40"/>
      <c r="AE22" s="40"/>
      <c r="AF22" s="18"/>
    </row>
  </sheetData>
  <mergeCells count="26">
    <mergeCell ref="N20:P20"/>
    <mergeCell ref="S20:U20"/>
    <mergeCell ref="AC21:AE21"/>
    <mergeCell ref="AC22:AE22"/>
    <mergeCell ref="AC19:AE19"/>
    <mergeCell ref="AC20:AE20"/>
    <mergeCell ref="X19:Z19"/>
    <mergeCell ref="X20:Z20"/>
    <mergeCell ref="X21:Z21"/>
    <mergeCell ref="X22:Z22"/>
    <mergeCell ref="C2:I2"/>
    <mergeCell ref="C3:I3"/>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s>
  <conditionalFormatting sqref="C6:AR17">
    <cfRule type="expression" dxfId="10" priority="5">
      <formula>MONTH(C6)&lt;&gt;MONTH($B6)</formula>
    </cfRule>
    <cfRule type="expression" dxfId="9" priority="15">
      <formula>OR(LEFT(C$5,1)="S", COUNTIF(lstHolidays, C6)&gt;0)</formula>
    </cfRule>
  </conditionalFormatting>
  <conditionalFormatting sqref="C22:AE22">
    <cfRule type="beginsWith" dxfId="8" priority="1" operator="beginsWith" text="UP">
      <formula>LEFT(C22,LEN("UP"))="UP"</formula>
    </cfRule>
  </conditionalFormatting>
  <dataValidations count="16">
    <dataValidation allowBlank="1" showInputMessage="1" showErrorMessage="1" prompt="View employee annual attendance in this workbook. Select an employee and year for an overview in this worksheet" sqref="A1"/>
    <dataValidation allowBlank="1" showInputMessage="1" showErrorMessage="1" prompt="Select an employee’s name in cell AM2 on the right" sqref="J2"/>
    <dataValidation allowBlank="1" showInputMessage="1" showErrorMessage="1" prompt="Enter year in cell AM3 on the right" sqref="J3"/>
    <dataValidation allowBlank="1" showInputMessage="1" showErrorMessage="1" prompt="Worksheet title is in this cell" sqref="B1"/>
    <dataValidation allowBlank="1" showInputMessage="1" showErrorMessage="1" prompt="Key statistics title is in this cell. Navigate rows 19 through 22 to view totol number of leave days, working days and other leave related statistics" sqref="B18"/>
    <dataValidation allowBlank="1" showInputMessage="1" showErrorMessage="1" prompt="Attendance Record table is automatically updated for employee and year selected using entries from Employee Leave Tracker workheet. Months of the year are in this column" sqref="B5"/>
    <dataValidation allowBlank="1" showInputMessage="1" showErrorMessage="1" prompt="Select employee from cell at right" sqref="B2"/>
    <dataValidation allowBlank="1" showInputMessage="1" showErrorMessage="1" prompt="Enter year in cell at right" sqref="B3"/>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formula1>lstEmployees</formula1>
    </dataValidation>
    <dataValidation allowBlank="1" showInputMessage="1" showErrorMessage="1" prompt="Enter year in this cell" sqref="C3:I3"/>
    <dataValidation allowBlank="1" showInputMessage="1" showErrorMessage="1" prompt="Date for the month at left and weekday in this cell is in this column. Days are only filled in for relevant days of the month. Leave is highlighted according to legend below table" sqref="C5"/>
    <dataValidation allowBlank="1" showInputMessage="1" showErrorMessage="1" prompt="Key statistics headings are automatically calculated in this row starting at right" sqref="B19"/>
    <dataValidation allowBlank="1" showInputMessage="1" showErrorMessage="1" prompt="Key statistics values are automatically calculated in this row starting at right" sqref="B20"/>
    <dataValidation allowBlank="1" showInputMessage="1" showErrorMessage="1" prompt="Key statistics comparison to last year are automatically calculated in this row starting at right" sqref="B21"/>
    <dataValidation allowBlank="1" showInputMessage="1" showErrorMessage="1" prompt="The net change for each key statistic is in this row starting at right" sqref="B22"/>
    <dataValidation allowBlank="1" showInputMessage="1" showErrorMessage="1" prompt="Days of the week for the month in column B and weekday in this heading are in this column. Cell highlights indicate leave" sqref="D5:AR5"/>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16" id="{7BA81481-452F-4533-84C8-E4B1E4D25843}">
            <xm:f>COUNTIFS(lstEmpNames,valSelEmployee,lstSdates,"&lt;="&amp;C6,lstEDates,"&gt;="&amp;C6,lstHTypes,'Leave Types'!$B$5)&gt;0</xm:f>
            <x14:dxf>
              <fill>
                <patternFill>
                  <bgColor theme="8"/>
                </patternFill>
              </fill>
            </x14:dxf>
          </x14:cfRule>
          <x14:cfRule type="expression" priority="17" id="{7DF86B1D-BC96-4C1F-BA74-43CC1527B439}">
            <xm:f>COUNTIFS(lstEmpNames,valSelEmployee,lstSdates,"&lt;="&amp;C6,lstEDates,"&gt;="&amp;C6,lstHTypes,'Leave Types'!$B$7)&gt;0</xm:f>
            <x14:dxf>
              <fill>
                <patternFill>
                  <bgColor theme="6"/>
                </patternFill>
              </fill>
            </x14:dxf>
          </x14:cfRule>
          <x14:cfRule type="expression" priority="18" id="{8D7627D3-E4F4-4E54-8BDC-376A6BB31759}">
            <xm:f>COUNTIFS(lstEmpNames,valSelEmployee,lstSdates,"&lt;="&amp;C6,lstEDates,"&gt;="&amp;C6,lstHTypes,'Leave Types'!$B$8)&gt;0</xm:f>
            <x14:dxf>
              <fill>
                <patternFill>
                  <bgColor theme="7"/>
                </patternFill>
              </fill>
            </x14:dxf>
          </x14:cfRule>
          <xm:sqref>C6:AR17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499984740745262"/>
    <pageSetUpPr autoPageBreaks="0" fitToPage="1"/>
  </sheetPr>
  <dimension ref="A1:F26"/>
  <sheetViews>
    <sheetView showGridLines="0" workbookViewId="0">
      <selection activeCell="B1" sqref="B1"/>
    </sheetView>
  </sheetViews>
  <sheetFormatPr defaultRowHeight="30" customHeight="1" x14ac:dyDescent="0.3"/>
  <cols>
    <col min="1" max="1" width="2.625" customWidth="1"/>
    <col min="2" max="2" width="25.625" customWidth="1"/>
    <col min="3" max="4" width="17.25" customWidth="1"/>
    <col min="5" max="5" width="18.375" customWidth="1"/>
    <col min="6" max="6" width="12.25" customWidth="1"/>
    <col min="7" max="7" width="2.625" customWidth="1"/>
  </cols>
  <sheetData>
    <row r="1" spans="1:6" s="17" customFormat="1" ht="39.950000000000003" customHeight="1" x14ac:dyDescent="0.3">
      <c r="A1"/>
      <c r="B1" s="25" t="s">
        <v>79</v>
      </c>
    </row>
    <row r="2" spans="1:6" ht="15" customHeight="1" x14ac:dyDescent="0.3"/>
    <row r="3" spans="1:6" ht="30" customHeight="1" x14ac:dyDescent="0.3">
      <c r="B3" s="12" t="s">
        <v>0</v>
      </c>
      <c r="C3" s="12" t="s">
        <v>5</v>
      </c>
      <c r="D3" s="12" t="s">
        <v>6</v>
      </c>
      <c r="E3" s="12" t="s">
        <v>18</v>
      </c>
      <c r="F3" s="12" t="s">
        <v>10</v>
      </c>
    </row>
    <row r="4" spans="1:6" ht="30" customHeight="1" x14ac:dyDescent="0.3">
      <c r="B4" s="11" t="s">
        <v>106</v>
      </c>
      <c r="C4" s="14">
        <v>43196</v>
      </c>
      <c r="D4" s="14">
        <v>43197</v>
      </c>
      <c r="E4" s="29" t="s">
        <v>111</v>
      </c>
      <c r="F4" s="13">
        <v>2</v>
      </c>
    </row>
    <row r="5" spans="1:6" ht="30" customHeight="1" x14ac:dyDescent="0.3">
      <c r="B5" s="11" t="s">
        <v>92</v>
      </c>
      <c r="C5" s="14">
        <v>43200</v>
      </c>
      <c r="D5" s="14">
        <v>43201</v>
      </c>
      <c r="E5" s="11" t="s">
        <v>1</v>
      </c>
      <c r="F5" s="13">
        <v>2</v>
      </c>
    </row>
    <row r="6" spans="1:6" ht="30" customHeight="1" x14ac:dyDescent="0.3">
      <c r="B6" s="11" t="s">
        <v>83</v>
      </c>
      <c r="C6" s="14">
        <v>43201</v>
      </c>
      <c r="D6" s="14">
        <v>43201</v>
      </c>
      <c r="E6" s="11" t="s">
        <v>1</v>
      </c>
      <c r="F6" s="13">
        <v>1</v>
      </c>
    </row>
    <row r="7" spans="1:6" ht="30" customHeight="1" x14ac:dyDescent="0.3">
      <c r="B7" s="11" t="s">
        <v>114</v>
      </c>
      <c r="C7" s="14">
        <v>43201</v>
      </c>
      <c r="D7" s="14">
        <v>43201</v>
      </c>
      <c r="E7" s="11" t="s">
        <v>1</v>
      </c>
      <c r="F7" s="13">
        <v>1</v>
      </c>
    </row>
    <row r="8" spans="1:6" ht="30" customHeight="1" x14ac:dyDescent="0.3">
      <c r="B8" s="11" t="s">
        <v>107</v>
      </c>
      <c r="C8" s="14">
        <v>43201</v>
      </c>
      <c r="D8" s="14">
        <v>43201</v>
      </c>
      <c r="E8" s="11" t="s">
        <v>1</v>
      </c>
      <c r="F8" s="13">
        <v>1</v>
      </c>
    </row>
    <row r="9" spans="1:6" ht="30" customHeight="1" x14ac:dyDescent="0.3">
      <c r="B9" s="11" t="s">
        <v>102</v>
      </c>
      <c r="C9" s="14">
        <v>43201</v>
      </c>
      <c r="D9" s="14">
        <v>43201</v>
      </c>
      <c r="E9" s="11" t="s">
        <v>1</v>
      </c>
      <c r="F9" s="13">
        <v>1</v>
      </c>
    </row>
    <row r="10" spans="1:6" ht="30" customHeight="1" x14ac:dyDescent="0.3">
      <c r="B10" s="11" t="s">
        <v>89</v>
      </c>
      <c r="C10" s="14">
        <v>43193</v>
      </c>
      <c r="D10" s="14">
        <v>43193</v>
      </c>
      <c r="E10" s="11" t="s">
        <v>17</v>
      </c>
      <c r="F10" s="13">
        <v>1</v>
      </c>
    </row>
    <row r="11" spans="1:6" ht="30" customHeight="1" x14ac:dyDescent="0.3">
      <c r="B11" s="29" t="s">
        <v>89</v>
      </c>
      <c r="C11" s="14">
        <v>43204</v>
      </c>
      <c r="D11" s="14">
        <v>43204</v>
      </c>
      <c r="E11" s="11" t="s">
        <v>3</v>
      </c>
      <c r="F11" s="13">
        <v>1</v>
      </c>
    </row>
    <row r="12" spans="1:6" ht="30" customHeight="1" x14ac:dyDescent="0.3">
      <c r="B12" s="11" t="s">
        <v>108</v>
      </c>
      <c r="C12" s="14">
        <v>43204</v>
      </c>
      <c r="D12" s="14">
        <v>43204</v>
      </c>
      <c r="E12" s="11" t="s">
        <v>3</v>
      </c>
      <c r="F12" s="13">
        <v>1</v>
      </c>
    </row>
    <row r="13" spans="1:6" ht="30" customHeight="1" x14ac:dyDescent="0.3">
      <c r="B13" s="11" t="s">
        <v>84</v>
      </c>
      <c r="C13" s="14">
        <v>43204</v>
      </c>
      <c r="D13" s="14">
        <v>43204</v>
      </c>
      <c r="E13" s="11" t="s">
        <v>3</v>
      </c>
      <c r="F13" s="13">
        <v>1</v>
      </c>
    </row>
    <row r="14" spans="1:6" ht="30" customHeight="1" x14ac:dyDescent="0.3">
      <c r="B14" s="11" t="s">
        <v>85</v>
      </c>
      <c r="C14" s="14">
        <v>43204</v>
      </c>
      <c r="D14" s="14">
        <v>43204</v>
      </c>
      <c r="E14" s="11" t="s">
        <v>3</v>
      </c>
      <c r="F14" s="13">
        <v>1</v>
      </c>
    </row>
    <row r="15" spans="1:6" ht="30" customHeight="1" x14ac:dyDescent="0.3">
      <c r="B15" s="11" t="s">
        <v>87</v>
      </c>
      <c r="C15" s="14">
        <v>43204</v>
      </c>
      <c r="D15" s="14">
        <v>43204</v>
      </c>
      <c r="E15" s="11" t="s">
        <v>3</v>
      </c>
      <c r="F15" s="13">
        <v>1</v>
      </c>
    </row>
    <row r="16" spans="1:6" ht="30" customHeight="1" x14ac:dyDescent="0.3">
      <c r="B16" s="29" t="s">
        <v>92</v>
      </c>
      <c r="C16" s="14">
        <v>43211</v>
      </c>
      <c r="D16" s="14">
        <v>43211</v>
      </c>
      <c r="E16" s="29" t="s">
        <v>1</v>
      </c>
      <c r="F16" s="13">
        <v>1</v>
      </c>
    </row>
    <row r="17" spans="2:6" ht="30" customHeight="1" x14ac:dyDescent="0.3">
      <c r="B17" s="29" t="s">
        <v>114</v>
      </c>
      <c r="C17" s="14">
        <v>43211</v>
      </c>
      <c r="D17" s="14">
        <v>43211</v>
      </c>
      <c r="E17" s="29" t="s">
        <v>1</v>
      </c>
      <c r="F17" s="13">
        <v>1</v>
      </c>
    </row>
    <row r="18" spans="2:6" ht="30" customHeight="1" x14ac:dyDescent="0.3">
      <c r="B18" s="29" t="s">
        <v>102</v>
      </c>
      <c r="C18" s="14">
        <v>43211</v>
      </c>
      <c r="D18" s="14">
        <v>43213</v>
      </c>
      <c r="E18" s="29" t="s">
        <v>1</v>
      </c>
      <c r="F18" s="13">
        <v>2</v>
      </c>
    </row>
    <row r="19" spans="2:6" ht="30" customHeight="1" x14ac:dyDescent="0.3">
      <c r="B19" s="29" t="s">
        <v>107</v>
      </c>
      <c r="C19" s="14">
        <v>43211</v>
      </c>
      <c r="D19" s="14">
        <v>43211</v>
      </c>
      <c r="E19" s="29" t="s">
        <v>3</v>
      </c>
      <c r="F19" s="13">
        <v>1</v>
      </c>
    </row>
    <row r="20" spans="2:6" ht="30" customHeight="1" x14ac:dyDescent="0.3">
      <c r="B20" s="11"/>
      <c r="C20" s="14"/>
      <c r="D20" s="14"/>
      <c r="E20" s="11"/>
      <c r="F20" s="13"/>
    </row>
    <row r="21" spans="2:6" ht="30" customHeight="1" x14ac:dyDescent="0.3">
      <c r="B21" s="11"/>
      <c r="C21" s="14"/>
      <c r="D21" s="14"/>
      <c r="E21" s="11"/>
      <c r="F21" s="13"/>
    </row>
    <row r="22" spans="2:6" ht="30" customHeight="1" x14ac:dyDescent="0.3">
      <c r="B22" s="11"/>
      <c r="C22" s="14"/>
      <c r="D22" s="14"/>
      <c r="E22" s="11"/>
      <c r="F22" s="13"/>
    </row>
    <row r="23" spans="2:6" ht="30" customHeight="1" x14ac:dyDescent="0.3">
      <c r="B23" s="11"/>
      <c r="C23" s="14"/>
      <c r="D23" s="14"/>
      <c r="E23" s="11"/>
      <c r="F23" s="13"/>
    </row>
    <row r="24" spans="2:6" ht="30" customHeight="1" x14ac:dyDescent="0.3">
      <c r="B24" s="11"/>
      <c r="C24" s="14"/>
      <c r="D24" s="14"/>
      <c r="E24" s="11"/>
      <c r="F24" s="13"/>
    </row>
    <row r="25" spans="2:6" ht="30" customHeight="1" x14ac:dyDescent="0.3">
      <c r="B25" s="11"/>
      <c r="C25" s="14"/>
      <c r="D25" s="14"/>
      <c r="E25" s="11"/>
      <c r="F25" s="13"/>
    </row>
    <row r="26" spans="2:6" ht="30" customHeight="1" x14ac:dyDescent="0.3">
      <c r="B26" s="11"/>
      <c r="C26" s="14"/>
      <c r="D26" s="14"/>
      <c r="E26" s="11"/>
      <c r="F26" s="13"/>
    </row>
  </sheetData>
  <dataValidations count="11">
    <dataValidation type="list" errorStyle="warning" allowBlank="1" showInputMessage="1" showErrorMessage="1" error="Select type of leave from the list. Select CANCEL, and press ALT+DOWN ARROW to select type of leave from the drop-down list" sqref="E4:E26">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formula1>lstEmployees</formula1>
    </dataValidation>
    <dataValidation allowBlank="1" showInputMessage="1" showErrorMessage="1" prompt="Log employee leave in the table in this worksheet" sqref="A1"/>
    <dataValidation allowBlank="1" showInputMessage="1" showErrorMessage="1" prompt="The below table is used in Calendar View to automatically update an employee’s annual attendance record. Use table filters to get entries for specific employee or type of leave" sqref="B2"/>
    <dataValidation allowBlank="1" showInputMessage="1" showErrorMessage="1" prompt="Select an employee name in this column. Press ALT+DOWN ARROW to open the drop-down list, and ENTER to select the employee name" sqref="B3"/>
    <dataValidation type="list" errorStyle="warning" allowBlank="1" showInputMessage="1" showErrorMessage="1" error="Select employee name from the list. Select CANCEL, and press ALT+DOWN ARROW to select employee name from the drop-down list" sqref="B4:B26">
      <formula1>lstEmployees</formula1>
    </dataValidation>
    <dataValidation allowBlank="1" showInputMessage="1" showErrorMessage="1" prompt="Enter leave start date in this column_x000a_" sqref="C3"/>
    <dataValidation allowBlank="1" showInputMessage="1" showErrorMessage="1" prompt="Enter leave end date in this column" sqref="D3"/>
    <dataValidation allowBlank="1" showInputMessage="1" showErrorMessage="1" prompt="Select type of leave in this column. Press ALT+DOWN ARROW to open the drop-down list, and press ENTER to select the type of leave" sqref="E3"/>
    <dataValidation allowBlank="1" showInputMessage="1" showErrorMessage="1" prompt="Total number of days is automatically calculated in this column" sqref="F3"/>
    <dataValidation allowBlank="1" showInputMessage="1" showErrorMessage="1" prompt="Worksheet title is in this cell" sqref="B1"/>
  </dataValidations>
  <pageMargins left="0.7" right="0.7" top="0.75" bottom="0.75" header="0.3" footer="0.3"/>
  <pageSetup scale="94"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499984740745262"/>
    <pageSetUpPr fitToPage="1"/>
  </sheetPr>
  <dimension ref="A1:B35"/>
  <sheetViews>
    <sheetView showGridLines="0" workbookViewId="0">
      <selection activeCell="B3" sqref="B3"/>
    </sheetView>
  </sheetViews>
  <sheetFormatPr defaultRowHeight="30" customHeight="1" x14ac:dyDescent="0.3"/>
  <cols>
    <col min="1" max="1" width="2.625" customWidth="1"/>
    <col min="2" max="2" width="38.125" customWidth="1"/>
    <col min="3" max="3" width="3.25" customWidth="1"/>
  </cols>
  <sheetData>
    <row r="1" spans="1:2" s="17" customFormat="1" ht="39.950000000000003" customHeight="1" x14ac:dyDescent="0.3">
      <c r="A1"/>
      <c r="B1" s="25" t="s">
        <v>4</v>
      </c>
    </row>
    <row r="2" spans="1:2" ht="15" customHeight="1" x14ac:dyDescent="0.3"/>
    <row r="3" spans="1:2" ht="30" customHeight="1" x14ac:dyDescent="0.3">
      <c r="B3" s="12" t="s">
        <v>80</v>
      </c>
    </row>
    <row r="4" spans="1:2" ht="30" customHeight="1" x14ac:dyDescent="0.3">
      <c r="B4" s="26" t="s">
        <v>82</v>
      </c>
    </row>
    <row r="5" spans="1:2" ht="30" customHeight="1" x14ac:dyDescent="0.3">
      <c r="B5" s="26" t="s">
        <v>83</v>
      </c>
    </row>
    <row r="6" spans="1:2" ht="30" customHeight="1" x14ac:dyDescent="0.3">
      <c r="B6" s="26" t="s">
        <v>84</v>
      </c>
    </row>
    <row r="7" spans="1:2" ht="30" customHeight="1" x14ac:dyDescent="0.3">
      <c r="B7" s="26" t="s">
        <v>85</v>
      </c>
    </row>
    <row r="8" spans="1:2" ht="30" customHeight="1" x14ac:dyDescent="0.3">
      <c r="B8" s="26" t="s">
        <v>86</v>
      </c>
    </row>
    <row r="9" spans="1:2" ht="30" customHeight="1" x14ac:dyDescent="0.3">
      <c r="B9" s="26" t="s">
        <v>87</v>
      </c>
    </row>
    <row r="10" spans="1:2" ht="30" customHeight="1" x14ac:dyDescent="0.3">
      <c r="B10" s="26" t="s">
        <v>88</v>
      </c>
    </row>
    <row r="11" spans="1:2" ht="30" customHeight="1" x14ac:dyDescent="0.3">
      <c r="B11" s="26" t="s">
        <v>89</v>
      </c>
    </row>
    <row r="12" spans="1:2" ht="30" customHeight="1" x14ac:dyDescent="0.3">
      <c r="B12" s="26" t="s">
        <v>90</v>
      </c>
    </row>
    <row r="13" spans="1:2" ht="30" customHeight="1" x14ac:dyDescent="0.3">
      <c r="B13" s="26" t="s">
        <v>91</v>
      </c>
    </row>
    <row r="14" spans="1:2" ht="30" customHeight="1" x14ac:dyDescent="0.3">
      <c r="B14" s="26" t="s">
        <v>92</v>
      </c>
    </row>
    <row r="15" spans="1:2" ht="30" customHeight="1" x14ac:dyDescent="0.3">
      <c r="B15" s="26" t="s">
        <v>93</v>
      </c>
    </row>
    <row r="16" spans="1:2" ht="30" customHeight="1" x14ac:dyDescent="0.3">
      <c r="B16" s="26" t="s">
        <v>94</v>
      </c>
    </row>
    <row r="17" spans="2:2" ht="30" customHeight="1" x14ac:dyDescent="0.3">
      <c r="B17" s="26" t="s">
        <v>95</v>
      </c>
    </row>
    <row r="18" spans="2:2" ht="30" customHeight="1" x14ac:dyDescent="0.3">
      <c r="B18" s="26" t="s">
        <v>96</v>
      </c>
    </row>
    <row r="19" spans="2:2" ht="30" customHeight="1" x14ac:dyDescent="0.3">
      <c r="B19" s="26" t="s">
        <v>97</v>
      </c>
    </row>
    <row r="20" spans="2:2" ht="30" customHeight="1" x14ac:dyDescent="0.3">
      <c r="B20" s="26" t="s">
        <v>98</v>
      </c>
    </row>
    <row r="21" spans="2:2" ht="30" customHeight="1" x14ac:dyDescent="0.3">
      <c r="B21" s="26" t="s">
        <v>99</v>
      </c>
    </row>
    <row r="22" spans="2:2" ht="30" customHeight="1" x14ac:dyDescent="0.3">
      <c r="B22" s="27" t="s">
        <v>100</v>
      </c>
    </row>
    <row r="23" spans="2:2" ht="30" customHeight="1" x14ac:dyDescent="0.3">
      <c r="B23" s="26" t="s">
        <v>101</v>
      </c>
    </row>
    <row r="24" spans="2:2" ht="30" customHeight="1" x14ac:dyDescent="0.3">
      <c r="B24" s="31" t="s">
        <v>112</v>
      </c>
    </row>
    <row r="25" spans="2:2" ht="30" customHeight="1" x14ac:dyDescent="0.3">
      <c r="B25" s="26" t="s">
        <v>102</v>
      </c>
    </row>
    <row r="26" spans="2:2" ht="30" customHeight="1" x14ac:dyDescent="0.3">
      <c r="B26" s="26" t="s">
        <v>103</v>
      </c>
    </row>
    <row r="27" spans="2:2" ht="30" customHeight="1" x14ac:dyDescent="0.3">
      <c r="B27" s="26" t="s">
        <v>104</v>
      </c>
    </row>
    <row r="28" spans="2:2" ht="30" customHeight="1" x14ac:dyDescent="0.3">
      <c r="B28" s="26" t="s">
        <v>105</v>
      </c>
    </row>
    <row r="29" spans="2:2" ht="30" customHeight="1" x14ac:dyDescent="0.3">
      <c r="B29" s="26" t="s">
        <v>106</v>
      </c>
    </row>
    <row r="30" spans="2:2" ht="30" customHeight="1" x14ac:dyDescent="0.3">
      <c r="B30" s="26" t="s">
        <v>113</v>
      </c>
    </row>
    <row r="31" spans="2:2" ht="30" customHeight="1" x14ac:dyDescent="0.3">
      <c r="B31" s="26" t="s">
        <v>107</v>
      </c>
    </row>
    <row r="32" spans="2:2" ht="30" customHeight="1" x14ac:dyDescent="0.3">
      <c r="B32" s="31" t="s">
        <v>114</v>
      </c>
    </row>
    <row r="33" spans="2:2" ht="30" customHeight="1" x14ac:dyDescent="0.3">
      <c r="B33" s="26" t="s">
        <v>108</v>
      </c>
    </row>
    <row r="34" spans="2:2" ht="30" customHeight="1" x14ac:dyDescent="0.3">
      <c r="B34" s="28" t="s">
        <v>109</v>
      </c>
    </row>
    <row r="35" spans="2:2" ht="30" customHeight="1" x14ac:dyDescent="0.3">
      <c r="B35" s="28" t="s">
        <v>110</v>
      </c>
    </row>
  </sheetData>
  <dataValidations count="3">
    <dataValidation allowBlank="1" showInputMessage="1" showErrorMessage="1" prompt="Add employees in this worksheet. Entries in this table are used for selection in Calendar View and Employee Leave Tracker worksheets" sqref="A1"/>
    <dataValidation allowBlank="1" showInputMessage="1" showErrorMessage="1" prompt="Worksheet title is in this cell" sqref="B1"/>
    <dataValidation allowBlank="1" showInputMessage="1" showErrorMessage="1" prompt="Employee names are in this column under this heading" sqref="B3"/>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B8"/>
  <sheetViews>
    <sheetView showGridLines="0" workbookViewId="0">
      <selection activeCell="B6" sqref="B6"/>
    </sheetView>
  </sheetViews>
  <sheetFormatPr defaultRowHeight="30" customHeight="1" x14ac:dyDescent="0.3"/>
  <cols>
    <col min="1" max="1" width="2.625" customWidth="1"/>
    <col min="2" max="2" width="26.625" customWidth="1"/>
    <col min="3" max="3" width="3.25" customWidth="1"/>
  </cols>
  <sheetData>
    <row r="1" spans="1:2" s="17" customFormat="1" ht="39.950000000000003" customHeight="1" x14ac:dyDescent="0.3">
      <c r="A1"/>
      <c r="B1" s="25" t="s">
        <v>22</v>
      </c>
    </row>
    <row r="2" spans="1:2" ht="15" customHeight="1" x14ac:dyDescent="0.3"/>
    <row r="3" spans="1:2" ht="30" customHeight="1" x14ac:dyDescent="0.3">
      <c r="B3" s="12" t="s">
        <v>81</v>
      </c>
    </row>
    <row r="4" spans="1:2" ht="30" customHeight="1" x14ac:dyDescent="0.3">
      <c r="B4" s="11" t="s">
        <v>1</v>
      </c>
    </row>
    <row r="5" spans="1:2" ht="30" customHeight="1" x14ac:dyDescent="0.3">
      <c r="B5" s="11" t="s">
        <v>17</v>
      </c>
    </row>
    <row r="6" spans="1:2" ht="30" customHeight="1" x14ac:dyDescent="0.3">
      <c r="B6" s="30" t="s">
        <v>111</v>
      </c>
    </row>
    <row r="7" spans="1:2" ht="30" customHeight="1" x14ac:dyDescent="0.3">
      <c r="B7" s="11" t="s">
        <v>2</v>
      </c>
    </row>
    <row r="8" spans="1:2" ht="30" customHeight="1" x14ac:dyDescent="0.3">
      <c r="B8" s="29" t="s">
        <v>3</v>
      </c>
    </row>
  </sheetData>
  <dataValidations count="3">
    <dataValidation allowBlank="1" showInputMessage="1" showErrorMessage="1" prompt="Enter leave types in this column under this heading" sqref="B3"/>
    <dataValidation allowBlank="1" showInputMessage="1" showErrorMessage="1" prompt="Enter leave types in the table in this worksheet. Entries will be used for selection in Leave Tracker table in Employee Leave Tracker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B1:C9"/>
  <sheetViews>
    <sheetView showGridLines="0" workbookViewId="0">
      <selection activeCell="B4" sqref="B4:C9"/>
    </sheetView>
  </sheetViews>
  <sheetFormatPr defaultRowHeight="30" customHeight="1" x14ac:dyDescent="0.3"/>
  <cols>
    <col min="1" max="1" width="2.625" customWidth="1"/>
    <col min="2" max="2" width="26.625" customWidth="1"/>
    <col min="3" max="3" width="25.625" customWidth="1"/>
    <col min="4" max="4" width="2.625" customWidth="1"/>
  </cols>
  <sheetData>
    <row r="1" spans="2:3" ht="39.950000000000003" customHeight="1" x14ac:dyDescent="0.3">
      <c r="B1" s="25" t="s">
        <v>9</v>
      </c>
    </row>
    <row r="2" spans="2:3" ht="15" customHeight="1" x14ac:dyDescent="0.3"/>
    <row r="3" spans="2:3" ht="30" customHeight="1" x14ac:dyDescent="0.3">
      <c r="B3" s="12" t="s">
        <v>9</v>
      </c>
      <c r="C3" s="12" t="s">
        <v>11</v>
      </c>
    </row>
    <row r="4" spans="2:3" ht="30" customHeight="1" x14ac:dyDescent="0.3">
      <c r="B4" s="14">
        <f ca="1">DATE(YEAR(TODAY()),1,1)</f>
        <v>43101</v>
      </c>
      <c r="C4" s="11" t="s">
        <v>12</v>
      </c>
    </row>
    <row r="5" spans="2:3" ht="30" customHeight="1" x14ac:dyDescent="0.3">
      <c r="B5" s="14">
        <f ca="1">DATE(YEAR(TODAY()),7,4)</f>
        <v>43285</v>
      </c>
      <c r="C5" s="11" t="s">
        <v>14</v>
      </c>
    </row>
    <row r="6" spans="2:3" ht="30" customHeight="1" x14ac:dyDescent="0.3">
      <c r="B6" s="14">
        <f ca="1">DATE(YEAR(TODAY()),11,24)</f>
        <v>43428</v>
      </c>
      <c r="C6" s="11" t="s">
        <v>15</v>
      </c>
    </row>
    <row r="7" spans="2:3" ht="30" customHeight="1" x14ac:dyDescent="0.3">
      <c r="B7" s="14">
        <f ca="1">DATE(YEAR(TODAY()),11,25)</f>
        <v>43429</v>
      </c>
      <c r="C7" s="11" t="s">
        <v>15</v>
      </c>
    </row>
    <row r="8" spans="2:3" ht="30" customHeight="1" x14ac:dyDescent="0.3">
      <c r="B8" s="14">
        <f ca="1">DATE(YEAR(TODAY()),12,24)</f>
        <v>43458</v>
      </c>
      <c r="C8" s="11" t="s">
        <v>13</v>
      </c>
    </row>
    <row r="9" spans="2:3" ht="30" customHeight="1" x14ac:dyDescent="0.3">
      <c r="B9" s="14">
        <f ca="1">DATE(YEAR(TODAY()),12,25)</f>
        <v>43459</v>
      </c>
      <c r="C9" s="11" t="s">
        <v>13</v>
      </c>
    </row>
  </sheetData>
  <dataValidations count="4">
    <dataValidation allowBlank="1" showInputMessage="1" showErrorMessage="1" prompt="Enter Holiday date in this column under this heading" sqref="B3"/>
    <dataValidation allowBlank="1" showInputMessage="1" showErrorMessage="1" prompt="Enter description in this column under this heading" sqref="C3"/>
    <dataValidation allowBlank="1" showInputMessage="1" showErrorMessage="1" prompt="Enter company holidays in the table in this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DAILY TRACKER</vt:lpstr>
      <vt:lpstr>Calendar View</vt:lpstr>
      <vt:lpstr>Employee Leave Tracker</vt:lpstr>
      <vt:lpstr>List of Employees</vt:lpstr>
      <vt:lpstr>Leave Types</vt:lpstr>
      <vt:lpstr>Company Holidays</vt:lpstr>
      <vt:lpstr>Sheet1</vt:lpstr>
      <vt:lpstr>Calendar_Year</vt:lpstr>
      <vt:lpstr>'DAILY TRACKER'!ColumnTitle3</vt:lpstr>
      <vt:lpstr>ColumnTitle3</vt:lpstr>
      <vt:lpstr>'DAILY TRACKER'!ColumnTitle4</vt:lpstr>
      <vt:lpstr>ColumnTitle4</vt:lpstr>
      <vt:lpstr>'DAILY TRACKER'!ColumnTitle5</vt:lpstr>
      <vt:lpstr>ColumnTitle5</vt:lpstr>
      <vt:lpstr>ColumnTitleRegion..AC22.1</vt:lpstr>
      <vt:lpstr>'DAILY TRACKER'!lstEDates</vt:lpstr>
      <vt:lpstr>lstEDates</vt:lpstr>
      <vt:lpstr>'DAILY TRACKER'!lstEmployees</vt:lpstr>
      <vt:lpstr>lstEmployees</vt:lpstr>
      <vt:lpstr>'DAILY TRACKER'!lstEmpNames</vt:lpstr>
      <vt:lpstr>lstEmpNames</vt:lpstr>
      <vt:lpstr>'DAILY TRACKER'!lstHolidays</vt:lpstr>
      <vt:lpstr>lstHolidays</vt:lpstr>
      <vt:lpstr>'DAILY TRACKER'!lstHolidayTypes</vt:lpstr>
      <vt:lpstr>lstHolidayTypes</vt:lpstr>
      <vt:lpstr>'DAILY TRACKER'!lstHTypes</vt:lpstr>
      <vt:lpstr>lstHTypes</vt:lpstr>
      <vt:lpstr>'DAILY TRACKER'!lstSdates</vt:lpstr>
      <vt:lpstr>lstSdates</vt:lpstr>
      <vt:lpstr>'DAILY TRACKER'!Title1</vt:lpstr>
      <vt:lpstr>Title1</vt:lpstr>
      <vt:lpstr>'DAILY TRACKER'!Title2</vt:lpstr>
      <vt:lpstr>Title2</vt:lpstr>
      <vt:lpstr>valSelEmployee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JAY</dc:creator>
  <cp:lastModifiedBy>HP</cp:lastModifiedBy>
  <dcterms:created xsi:type="dcterms:W3CDTF">2016-12-03T09:43:22Z</dcterms:created>
  <dcterms:modified xsi:type="dcterms:W3CDTF">2018-04-24T04:07:45Z</dcterms:modified>
</cp:coreProperties>
</file>