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FABRIL\Desktop\"/>
    </mc:Choice>
  </mc:AlternateContent>
  <bookViews>
    <workbookView xWindow="0" yWindow="0" windowWidth="28800" windowHeight="11760" firstSheet="1" activeTab="1"/>
  </bookViews>
  <sheets>
    <sheet name="FMdetails" sheetId="8" r:id="rId1"/>
    <sheet name="Row Build Project" sheetId="3" r:id="rId2"/>
    <sheet name="PAY CALC" sheetId="12" r:id="rId3"/>
    <sheet name="CODE RATE" sheetId="14" r:id="rId4"/>
    <sheet name="FM" sheetId="16" r:id="rId5"/>
    <sheet name="CALC" sheetId="10" state="hidden" r:id="rId6"/>
  </sheets>
  <definedNames>
    <definedName name="CategoryList">#REF!</definedName>
    <definedName name="CODERATE">'CODE RATE'!$A$1:$D$2431</definedName>
    <definedName name="ColumnTitle1">#REF!</definedName>
    <definedName name="ColumnTitle2">#REF!</definedName>
    <definedName name="EmployeeList">#REF!</definedName>
    <definedName name="FFFF">#REF!</definedName>
    <definedName name="FlagPercent">#REF!</definedName>
    <definedName name="FMdetails">#REF!</definedName>
  </definedNames>
  <calcPr calcId="162913"/>
</workbook>
</file>

<file path=xl/calcChain.xml><?xml version="1.0" encoding="utf-8"?>
<calcChain xmlns="http://schemas.openxmlformats.org/spreadsheetml/2006/main">
  <c r="G457" i="12" l="1"/>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2"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F457" i="12"/>
  <c r="F458" i="12"/>
  <c r="F459" i="12"/>
  <c r="F460" i="12"/>
  <c r="F461" i="12"/>
  <c r="F462" i="12"/>
  <c r="F463" i="12"/>
  <c r="F464" i="12"/>
  <c r="G455" i="12"/>
  <c r="G456" i="12"/>
  <c r="F455" i="12"/>
  <c r="F456" i="12"/>
  <c r="G438" i="12"/>
  <c r="G439" i="12"/>
  <c r="G440" i="12"/>
  <c r="G441" i="12"/>
  <c r="G442" i="12"/>
  <c r="G443" i="12"/>
  <c r="G444" i="12"/>
  <c r="G445" i="12"/>
  <c r="G446" i="12"/>
  <c r="G447" i="12"/>
  <c r="G448" i="12"/>
  <c r="G449" i="12"/>
  <c r="G450" i="12"/>
  <c r="G451" i="12"/>
  <c r="G453" i="12"/>
  <c r="G454" i="12"/>
  <c r="F438" i="12"/>
  <c r="F439" i="12"/>
  <c r="F440" i="12"/>
  <c r="F441" i="12"/>
  <c r="F442" i="12"/>
  <c r="F443" i="12"/>
  <c r="F444" i="12"/>
  <c r="F445" i="12"/>
  <c r="F446" i="12"/>
  <c r="F447" i="12"/>
  <c r="F448" i="12"/>
  <c r="F449" i="12"/>
  <c r="F450" i="12"/>
  <c r="F451" i="12"/>
  <c r="F452" i="12"/>
  <c r="G452" i="12" s="1"/>
  <c r="F453" i="12"/>
  <c r="F454" i="12"/>
  <c r="F431" i="12"/>
  <c r="G431" i="12" s="1"/>
  <c r="F432" i="12"/>
  <c r="G432" i="12" s="1"/>
  <c r="F433" i="12"/>
  <c r="G433" i="12" s="1"/>
  <c r="F434" i="12"/>
  <c r="G434" i="12" s="1"/>
  <c r="F435" i="12"/>
  <c r="G435" i="12" s="1"/>
  <c r="F436" i="12"/>
  <c r="G436" i="12" s="1"/>
  <c r="F437" i="12"/>
  <c r="G437" i="12" s="1"/>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428" i="12"/>
  <c r="G428" i="12" s="1"/>
  <c r="F429" i="12"/>
  <c r="G429" i="12" s="1"/>
  <c r="F430" i="12"/>
  <c r="G430" i="12" s="1"/>
  <c r="F421" i="12" l="1"/>
  <c r="G421" i="12" s="1"/>
  <c r="F422" i="12"/>
  <c r="G422" i="12" s="1"/>
  <c r="F423" i="12"/>
  <c r="G423" i="12" s="1"/>
  <c r="F424" i="12"/>
  <c r="G424" i="12" s="1"/>
  <c r="F425" i="12"/>
  <c r="G425" i="12" s="1"/>
  <c r="F426" i="12"/>
  <c r="G426" i="12" s="1"/>
  <c r="F427" i="12"/>
  <c r="G427" i="12" s="1"/>
  <c r="G415" i="12"/>
  <c r="F413" i="12"/>
  <c r="G413" i="12" s="1"/>
  <c r="F414" i="12"/>
  <c r="G414" i="12" s="1"/>
  <c r="F415" i="12"/>
  <c r="F416" i="12"/>
  <c r="G416" i="12" s="1"/>
  <c r="F417" i="12"/>
  <c r="G417" i="12" s="1"/>
  <c r="F418" i="12"/>
  <c r="G418" i="12" s="1"/>
  <c r="F419" i="12"/>
  <c r="G419" i="12" s="1"/>
  <c r="F420" i="12"/>
  <c r="G420" i="12" s="1"/>
  <c r="F408" i="12"/>
  <c r="G408" i="12" s="1"/>
  <c r="F409" i="12"/>
  <c r="G409" i="12" s="1"/>
  <c r="F410" i="12"/>
  <c r="G410" i="12" s="1"/>
  <c r="F411" i="12"/>
  <c r="G411" i="12" s="1"/>
  <c r="F412" i="12"/>
  <c r="G412" i="12" s="1"/>
  <c r="F406" i="12"/>
  <c r="G406" i="12" s="1"/>
  <c r="F407" i="12"/>
  <c r="G407" i="12" s="1"/>
  <c r="F402" i="12"/>
  <c r="G402" i="12" s="1"/>
  <c r="F403" i="12"/>
  <c r="G403" i="12" s="1"/>
  <c r="F404" i="12"/>
  <c r="G404" i="12" s="1"/>
  <c r="F405" i="12"/>
  <c r="G405" i="12" s="1"/>
  <c r="F399" i="12"/>
  <c r="G399" i="12" s="1"/>
  <c r="F400" i="12"/>
  <c r="G400" i="12" s="1"/>
  <c r="F401" i="12"/>
  <c r="G401" i="12" s="1"/>
  <c r="F389" i="12"/>
  <c r="G389" i="12" s="1"/>
  <c r="F390" i="12"/>
  <c r="G390" i="12" s="1"/>
  <c r="F391" i="12"/>
  <c r="G391" i="12" s="1"/>
  <c r="F392" i="12"/>
  <c r="G392" i="12" s="1"/>
  <c r="F393" i="12"/>
  <c r="G393" i="12" s="1"/>
  <c r="F394" i="12"/>
  <c r="G394" i="12" s="1"/>
  <c r="F395" i="12"/>
  <c r="G395" i="12" s="1"/>
  <c r="F396" i="12"/>
  <c r="G396" i="12" s="1"/>
  <c r="F397" i="12"/>
  <c r="G397" i="12" s="1"/>
  <c r="F398" i="12"/>
  <c r="G398" i="12" s="1"/>
  <c r="F385" i="12"/>
  <c r="G385" i="12" s="1"/>
  <c r="F386" i="12"/>
  <c r="G386" i="12" s="1"/>
  <c r="F387" i="12"/>
  <c r="G387" i="12" s="1"/>
  <c r="F388" i="12"/>
  <c r="G388" i="12" s="1"/>
  <c r="F378" i="12"/>
  <c r="G378" i="12" s="1"/>
  <c r="F379" i="12"/>
  <c r="G379" i="12" s="1"/>
  <c r="F380" i="12"/>
  <c r="G380" i="12" s="1"/>
  <c r="F381" i="12"/>
  <c r="G381" i="12" s="1"/>
  <c r="F382" i="12"/>
  <c r="G382" i="12" s="1"/>
  <c r="F383" i="12"/>
  <c r="G383" i="12" s="1"/>
  <c r="F384" i="12"/>
  <c r="G384" i="12" s="1"/>
  <c r="F372" i="12"/>
  <c r="G372" i="12" s="1"/>
  <c r="F373" i="12"/>
  <c r="G373" i="12" s="1"/>
  <c r="F374" i="12"/>
  <c r="G374" i="12" s="1"/>
  <c r="F375" i="12"/>
  <c r="G375" i="12" s="1"/>
  <c r="F376" i="12"/>
  <c r="G376" i="12" s="1"/>
  <c r="F377" i="12"/>
  <c r="G377" i="12" s="1"/>
  <c r="F365" i="12"/>
  <c r="G365" i="12" s="1"/>
  <c r="F366" i="12"/>
  <c r="G366" i="12" s="1"/>
  <c r="F367" i="12"/>
  <c r="G367" i="12" s="1"/>
  <c r="F368" i="12"/>
  <c r="G368" i="12" s="1"/>
  <c r="F369" i="12"/>
  <c r="G369" i="12" s="1"/>
  <c r="F370" i="12"/>
  <c r="G370" i="12" s="1"/>
  <c r="F371" i="12"/>
  <c r="G371" i="12" s="1"/>
  <c r="F352" i="12"/>
  <c r="G352" i="12" s="1"/>
  <c r="F353" i="12"/>
  <c r="G353" i="12" s="1"/>
  <c r="F354" i="12"/>
  <c r="G354" i="12" s="1"/>
  <c r="F355" i="12"/>
  <c r="G355" i="12" s="1"/>
  <c r="F356" i="12"/>
  <c r="G356" i="12" s="1"/>
  <c r="F357" i="12"/>
  <c r="G357" i="12" s="1"/>
  <c r="F358" i="12"/>
  <c r="G358" i="12" s="1"/>
  <c r="F359" i="12"/>
  <c r="G359" i="12" s="1"/>
  <c r="F360" i="12"/>
  <c r="G360" i="12" s="1"/>
  <c r="F361" i="12"/>
  <c r="G361" i="12" s="1"/>
  <c r="F362" i="12"/>
  <c r="G362" i="12" s="1"/>
  <c r="F363" i="12"/>
  <c r="G363" i="12" s="1"/>
  <c r="F364" i="12"/>
  <c r="G364" i="12" s="1"/>
  <c r="F323" i="12"/>
  <c r="G323" i="12" s="1"/>
  <c r="F324" i="12"/>
  <c r="G324" i="12" s="1"/>
  <c r="F325" i="12"/>
  <c r="G325" i="12" s="1"/>
  <c r="F326" i="12"/>
  <c r="G326" i="12" s="1"/>
  <c r="F327" i="12"/>
  <c r="G327" i="12" s="1"/>
  <c r="F328" i="12"/>
  <c r="G328" i="12" s="1"/>
  <c r="F329" i="12"/>
  <c r="G329" i="12" s="1"/>
  <c r="F330" i="12"/>
  <c r="G330" i="12" s="1"/>
  <c r="F331" i="12"/>
  <c r="G331" i="12" s="1"/>
  <c r="F332" i="12"/>
  <c r="G332" i="12" s="1"/>
  <c r="F333" i="12"/>
  <c r="G333" i="12" s="1"/>
  <c r="F334" i="12"/>
  <c r="G334" i="12" s="1"/>
  <c r="F335" i="12"/>
  <c r="G335" i="12" s="1"/>
  <c r="F336" i="12"/>
  <c r="G336" i="12" s="1"/>
  <c r="F337" i="12"/>
  <c r="G337" i="12" s="1"/>
  <c r="F338" i="12"/>
  <c r="G338" i="12" s="1"/>
  <c r="F339" i="12"/>
  <c r="G339" i="12" s="1"/>
  <c r="F340" i="12"/>
  <c r="G340" i="12" s="1"/>
  <c r="F341" i="12"/>
  <c r="G341" i="12" s="1"/>
  <c r="F342" i="12"/>
  <c r="G342" i="12" s="1"/>
  <c r="F343" i="12"/>
  <c r="G343" i="12" s="1"/>
  <c r="F344" i="12"/>
  <c r="G344" i="12" s="1"/>
  <c r="F345" i="12"/>
  <c r="G345" i="12" s="1"/>
  <c r="F346" i="12"/>
  <c r="G346" i="12" s="1"/>
  <c r="F347" i="12"/>
  <c r="G347" i="12" s="1"/>
  <c r="F348" i="12"/>
  <c r="G348" i="12" s="1"/>
  <c r="F349" i="12"/>
  <c r="G349" i="12" s="1"/>
  <c r="F350" i="12"/>
  <c r="G350" i="12" s="1"/>
  <c r="F351" i="12"/>
  <c r="G351" i="12" s="1"/>
  <c r="F319" i="12"/>
  <c r="G319" i="12" s="1"/>
  <c r="F320" i="12"/>
  <c r="G320" i="12" s="1"/>
  <c r="F321" i="12"/>
  <c r="G321" i="12" s="1"/>
  <c r="F322" i="12"/>
  <c r="G322" i="12" s="1"/>
  <c r="F285" i="12"/>
  <c r="G285" i="12" s="1"/>
  <c r="F286" i="12"/>
  <c r="G286" i="12" s="1"/>
  <c r="F287" i="12"/>
  <c r="G287" i="12" s="1"/>
  <c r="F288" i="12"/>
  <c r="G288" i="12" s="1"/>
  <c r="F289" i="12"/>
  <c r="G289" i="12" s="1"/>
  <c r="F290" i="12"/>
  <c r="G290" i="12" s="1"/>
  <c r="F291" i="12"/>
  <c r="G291" i="12" s="1"/>
  <c r="F292" i="12"/>
  <c r="G292" i="12" s="1"/>
  <c r="F293" i="12"/>
  <c r="G293" i="12" s="1"/>
  <c r="F294" i="12"/>
  <c r="G294" i="12" s="1"/>
  <c r="F295" i="12"/>
  <c r="G295" i="12" s="1"/>
  <c r="F296" i="12"/>
  <c r="G296" i="12" s="1"/>
  <c r="F297" i="12"/>
  <c r="G297" i="12" s="1"/>
  <c r="F298" i="12"/>
  <c r="G298" i="12" s="1"/>
  <c r="F299" i="12"/>
  <c r="G299" i="12" s="1"/>
  <c r="F300" i="12"/>
  <c r="G300" i="12" s="1"/>
  <c r="F301" i="12"/>
  <c r="G301" i="12" s="1"/>
  <c r="F302" i="12"/>
  <c r="G302" i="12" s="1"/>
  <c r="F303" i="12"/>
  <c r="G303" i="12" s="1"/>
  <c r="F304" i="12"/>
  <c r="G304" i="12" s="1"/>
  <c r="F305" i="12"/>
  <c r="G305" i="12" s="1"/>
  <c r="F306" i="12"/>
  <c r="G306" i="12" s="1"/>
  <c r="F307" i="12"/>
  <c r="G307" i="12" s="1"/>
  <c r="F308" i="12"/>
  <c r="G308" i="12" s="1"/>
  <c r="F309" i="12"/>
  <c r="G309" i="12" s="1"/>
  <c r="F310" i="12"/>
  <c r="G310" i="12" s="1"/>
  <c r="F311" i="12"/>
  <c r="G311" i="12" s="1"/>
  <c r="F312" i="12"/>
  <c r="G312" i="12" s="1"/>
  <c r="F313" i="12"/>
  <c r="G313" i="12" s="1"/>
  <c r="F314" i="12"/>
  <c r="G314" i="12" s="1"/>
  <c r="F315" i="12"/>
  <c r="G315" i="12" s="1"/>
  <c r="F316" i="12"/>
  <c r="G316" i="12" s="1"/>
  <c r="F317" i="12"/>
  <c r="G317" i="12" s="1"/>
  <c r="F318" i="12"/>
  <c r="G318" i="12" s="1"/>
  <c r="G272" i="12"/>
  <c r="F213" i="12" l="1"/>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G245" i="12" s="1"/>
  <c r="F246" i="12"/>
  <c r="G246" i="12" s="1"/>
  <c r="F247" i="12"/>
  <c r="G247" i="12" s="1"/>
  <c r="F248" i="12"/>
  <c r="G248" i="12" s="1"/>
  <c r="F249" i="12"/>
  <c r="G249" i="12" s="1"/>
  <c r="F250" i="12"/>
  <c r="G250" i="12" s="1"/>
  <c r="F251" i="12"/>
  <c r="G251" i="12" s="1"/>
  <c r="F252" i="12"/>
  <c r="G252" i="12" s="1"/>
  <c r="F253" i="12"/>
  <c r="G253" i="12" s="1"/>
  <c r="F254" i="12"/>
  <c r="G254" i="12" s="1"/>
  <c r="F255" i="12"/>
  <c r="G255" i="12" s="1"/>
  <c r="F256" i="12"/>
  <c r="G256" i="12" s="1"/>
  <c r="F257" i="12"/>
  <c r="G257" i="12" s="1"/>
  <c r="F258" i="12"/>
  <c r="G258" i="12" s="1"/>
  <c r="F259" i="12"/>
  <c r="G259" i="12" s="1"/>
  <c r="F260" i="12"/>
  <c r="G260" i="12" s="1"/>
  <c r="F261" i="12"/>
  <c r="G261" i="12" s="1"/>
  <c r="F262" i="12"/>
  <c r="G262" i="12" s="1"/>
  <c r="F263" i="12"/>
  <c r="G263" i="12" s="1"/>
  <c r="F264" i="12"/>
  <c r="G264" i="12" s="1"/>
  <c r="F265" i="12"/>
  <c r="G265" i="12" s="1"/>
  <c r="F266" i="12"/>
  <c r="G266" i="12" s="1"/>
  <c r="F267" i="12"/>
  <c r="G267" i="12" s="1"/>
  <c r="F268" i="12"/>
  <c r="G268" i="12" s="1"/>
  <c r="F269" i="12"/>
  <c r="G269" i="12" s="1"/>
  <c r="F270" i="12"/>
  <c r="G270" i="12" s="1"/>
  <c r="F271" i="12"/>
  <c r="G271" i="12" s="1"/>
  <c r="F273" i="12"/>
  <c r="G273" i="12" s="1"/>
  <c r="F274" i="12"/>
  <c r="G274" i="12" s="1"/>
  <c r="F275" i="12"/>
  <c r="G275" i="12" s="1"/>
  <c r="F276" i="12"/>
  <c r="G276" i="12" s="1"/>
  <c r="F277" i="12"/>
  <c r="G277" i="12" s="1"/>
  <c r="F278" i="12"/>
  <c r="G278" i="12" s="1"/>
  <c r="F279" i="12"/>
  <c r="G279" i="12" s="1"/>
  <c r="F280" i="12"/>
  <c r="G280" i="12" s="1"/>
  <c r="F281" i="12"/>
  <c r="G281" i="12" s="1"/>
  <c r="F282" i="12"/>
  <c r="G282" i="12" s="1"/>
  <c r="F283" i="12"/>
  <c r="G283" i="12" s="1"/>
  <c r="F284" i="12"/>
  <c r="G284" i="12" s="1"/>
  <c r="F212" i="12"/>
  <c r="F189" i="12" l="1"/>
  <c r="G189" i="12" s="1"/>
  <c r="F190" i="12"/>
  <c r="G190" i="12" s="1"/>
  <c r="F191" i="12"/>
  <c r="G191" i="12" s="1"/>
  <c r="F192" i="12"/>
  <c r="G192" i="12" s="1"/>
  <c r="F193" i="12"/>
  <c r="G193" i="12" s="1"/>
  <c r="F194" i="12"/>
  <c r="G194" i="12" s="1"/>
  <c r="F195" i="12"/>
  <c r="G195" i="12" s="1"/>
  <c r="F196" i="12"/>
  <c r="G196" i="12" s="1"/>
  <c r="F197" i="12"/>
  <c r="G197" i="12" s="1"/>
  <c r="F198" i="12"/>
  <c r="G198" i="12" s="1"/>
  <c r="F199" i="12"/>
  <c r="G199" i="12" s="1"/>
  <c r="F200" i="12"/>
  <c r="G200" i="12" s="1"/>
  <c r="F201" i="12"/>
  <c r="G201" i="12" s="1"/>
  <c r="F202" i="12"/>
  <c r="G202" i="12" s="1"/>
  <c r="F203" i="12"/>
  <c r="G203" i="12" s="1"/>
  <c r="F204" i="12"/>
  <c r="G204" i="12" s="1"/>
  <c r="F205" i="12"/>
  <c r="G205" i="12" s="1"/>
  <c r="F206" i="12"/>
  <c r="G206" i="12" s="1"/>
  <c r="F207" i="12"/>
  <c r="G207" i="12" s="1"/>
  <c r="F208" i="12"/>
  <c r="G208" i="12" s="1"/>
  <c r="F209" i="12"/>
  <c r="G209" i="12" s="1"/>
  <c r="F210" i="12"/>
  <c r="G210" i="12" s="1"/>
  <c r="F211" i="12"/>
  <c r="G211" i="12" s="1"/>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F185" i="12"/>
  <c r="G185" i="12" s="1"/>
  <c r="F186" i="12"/>
  <c r="G186" i="12" s="1"/>
  <c r="F187" i="12"/>
  <c r="G187" i="12" s="1"/>
  <c r="F188" i="12"/>
  <c r="G188" i="12" s="1"/>
  <c r="F157" i="12"/>
  <c r="F158" i="12"/>
  <c r="F159" i="12"/>
  <c r="F160" i="12"/>
  <c r="G160" i="12" s="1"/>
  <c r="F161" i="12"/>
  <c r="G161" i="12" s="1"/>
  <c r="F162" i="12"/>
  <c r="G162" i="12" s="1"/>
  <c r="F163" i="12"/>
  <c r="G163" i="12" s="1"/>
  <c r="F164" i="12"/>
  <c r="G164" i="12" s="1"/>
  <c r="F165" i="12"/>
  <c r="G165" i="12" s="1"/>
  <c r="F166" i="12"/>
  <c r="G166" i="12" s="1"/>
  <c r="F167" i="12"/>
  <c r="G167" i="12" s="1"/>
  <c r="F168" i="12"/>
  <c r="G168" i="12" s="1"/>
  <c r="F169" i="12"/>
  <c r="G169" i="12" s="1"/>
  <c r="F170" i="12"/>
  <c r="G170" i="12" s="1"/>
  <c r="F171" i="12"/>
  <c r="G171" i="12" s="1"/>
  <c r="F172" i="12"/>
  <c r="G172" i="12" s="1"/>
  <c r="F173" i="12"/>
  <c r="G173" i="12" s="1"/>
  <c r="F174" i="12"/>
  <c r="G174" i="12" s="1"/>
  <c r="F175" i="12"/>
  <c r="G175" i="12" s="1"/>
  <c r="F176" i="12"/>
  <c r="G176" i="12" s="1"/>
  <c r="F177" i="12"/>
  <c r="G177" i="12" s="1"/>
  <c r="F178" i="12"/>
  <c r="G178" i="12" s="1"/>
  <c r="F179" i="12"/>
  <c r="G179" i="12" s="1"/>
  <c r="F180" i="12"/>
  <c r="G180" i="12" s="1"/>
  <c r="F181" i="12"/>
  <c r="G181" i="12" s="1"/>
  <c r="F182" i="12"/>
  <c r="G182" i="12" s="1"/>
  <c r="F183" i="12"/>
  <c r="G183" i="12" s="1"/>
  <c r="F184" i="12"/>
  <c r="G184" i="12" s="1"/>
  <c r="G157" i="12"/>
  <c r="G158" i="12"/>
  <c r="G159" i="12"/>
  <c r="F153" i="12" l="1"/>
  <c r="G153" i="12" s="1"/>
  <c r="F154" i="12"/>
  <c r="G154" i="12" s="1"/>
  <c r="F155" i="12"/>
  <c r="G155" i="12" s="1"/>
  <c r="F156" i="12"/>
  <c r="G156" i="12" s="1"/>
  <c r="F150" i="12"/>
  <c r="G150" i="12" s="1"/>
  <c r="F151" i="12"/>
  <c r="G151" i="12" s="1"/>
  <c r="F152" i="12"/>
  <c r="G152" i="12" s="1"/>
  <c r="F143" i="12"/>
  <c r="G143" i="12" s="1"/>
  <c r="F144" i="12"/>
  <c r="G144" i="12" s="1"/>
  <c r="F145" i="12"/>
  <c r="G145" i="12" s="1"/>
  <c r="F146" i="12"/>
  <c r="G146" i="12" s="1"/>
  <c r="F147" i="12"/>
  <c r="G147" i="12" s="1"/>
  <c r="F148" i="12"/>
  <c r="G148" i="12" s="1"/>
  <c r="F149" i="12"/>
  <c r="G149" i="12" s="1"/>
  <c r="F130" i="12"/>
  <c r="G130" i="12" s="1"/>
  <c r="F131" i="12"/>
  <c r="G131" i="12" s="1"/>
  <c r="F132" i="12"/>
  <c r="G132" i="12" s="1"/>
  <c r="F133" i="12"/>
  <c r="G133" i="12" s="1"/>
  <c r="F134" i="12"/>
  <c r="G134" i="12" s="1"/>
  <c r="F135" i="12"/>
  <c r="G135" i="12" s="1"/>
  <c r="F136" i="12"/>
  <c r="G136" i="12" s="1"/>
  <c r="F137" i="12"/>
  <c r="G137" i="12" s="1"/>
  <c r="F138" i="12"/>
  <c r="G138" i="12" s="1"/>
  <c r="F139" i="12"/>
  <c r="G139" i="12" s="1"/>
  <c r="F140" i="12"/>
  <c r="G140" i="12" s="1"/>
  <c r="F141" i="12"/>
  <c r="G141" i="12" s="1"/>
  <c r="F142" i="12"/>
  <c r="G142" i="12" s="1"/>
  <c r="F129" i="12"/>
  <c r="G129" i="12" s="1"/>
  <c r="F123" i="12"/>
  <c r="G123" i="12" s="1"/>
  <c r="F124" i="12"/>
  <c r="G124" i="12" s="1"/>
  <c r="F125" i="12"/>
  <c r="G125" i="12" s="1"/>
  <c r="F126" i="12"/>
  <c r="G126" i="12" s="1"/>
  <c r="F127" i="12"/>
  <c r="G127" i="12" s="1"/>
  <c r="F128" i="12"/>
  <c r="G128" i="12" s="1"/>
  <c r="P5" i="3" l="1"/>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F118" i="12" l="1"/>
  <c r="G118" i="12" s="1"/>
  <c r="F119" i="12"/>
  <c r="G119" i="12" s="1"/>
  <c r="F120" i="12"/>
  <c r="G120" i="12" s="1"/>
  <c r="F121" i="12"/>
  <c r="G121" i="12" s="1"/>
  <c r="F122" i="12"/>
  <c r="G122" i="12" s="1"/>
  <c r="F465" i="12"/>
  <c r="F466" i="12"/>
  <c r="F467" i="12"/>
  <c r="F468" i="12"/>
  <c r="F469" i="12"/>
  <c r="F470" i="12"/>
  <c r="F471" i="12"/>
  <c r="F472" i="12"/>
  <c r="F473" i="12"/>
  <c r="F474" i="12"/>
  <c r="F475" i="12"/>
  <c r="F476" i="12"/>
  <c r="F477" i="12"/>
  <c r="F478" i="12"/>
  <c r="F479" i="12"/>
  <c r="F480" i="12"/>
  <c r="F481" i="12"/>
  <c r="F117" i="12"/>
  <c r="G117" i="12" s="1"/>
  <c r="H5" i="3" l="1"/>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N40" i="3" s="1"/>
  <c r="H41" i="3"/>
  <c r="N41" i="3" s="1"/>
  <c r="H42" i="3"/>
  <c r="N42" i="3" s="1"/>
  <c r="H43" i="3"/>
  <c r="N43" i="3" s="1"/>
  <c r="H44" i="3"/>
  <c r="N44" i="3" s="1"/>
  <c r="H45" i="3"/>
  <c r="N45" i="3" s="1"/>
  <c r="H46" i="3"/>
  <c r="N46" i="3" s="1"/>
  <c r="H47" i="3"/>
  <c r="N47" i="3" s="1"/>
  <c r="H48" i="3"/>
  <c r="N48" i="3" s="1"/>
  <c r="H49" i="3"/>
  <c r="N49" i="3" s="1"/>
  <c r="H50" i="3"/>
  <c r="N50" i="3" s="1"/>
  <c r="H51" i="3"/>
  <c r="N51" i="3" s="1"/>
  <c r="H52" i="3"/>
  <c r="N52" i="3" s="1"/>
  <c r="H53" i="3"/>
  <c r="N53" i="3" s="1"/>
  <c r="H54" i="3"/>
  <c r="N54" i="3" s="1"/>
  <c r="H55" i="3"/>
  <c r="N55" i="3" s="1"/>
  <c r="H56" i="3"/>
  <c r="N56" i="3" s="1"/>
  <c r="F114" i="12" l="1"/>
  <c r="G114" i="12" s="1"/>
  <c r="G115" i="12"/>
  <c r="F116" i="12"/>
  <c r="G116" i="12" s="1"/>
  <c r="F113" i="12"/>
  <c r="G113" i="12" s="1"/>
  <c r="F106" i="12"/>
  <c r="G106" i="12" s="1"/>
  <c r="F107" i="12"/>
  <c r="G107" i="12" s="1"/>
  <c r="F108" i="12"/>
  <c r="G108" i="12" s="1"/>
  <c r="F109" i="12"/>
  <c r="G109" i="12" s="1"/>
  <c r="F110" i="12"/>
  <c r="G110" i="12" s="1"/>
  <c r="F111" i="12"/>
  <c r="G111" i="12" s="1"/>
  <c r="F112" i="12"/>
  <c r="G112" i="12" s="1"/>
  <c r="F3" i="12" l="1"/>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2" i="12"/>
  <c r="G2" i="12" s="1"/>
  <c r="G183" i="10" l="1"/>
  <c r="F181" i="10"/>
  <c r="G181" i="10" s="1"/>
  <c r="F182" i="10"/>
  <c r="G182" i="10" s="1"/>
  <c r="G187" i="10" s="1"/>
  <c r="F183" i="10"/>
  <c r="F184" i="10"/>
  <c r="G184" i="10" s="1"/>
  <c r="F185" i="10"/>
  <c r="G185" i="10" s="1"/>
  <c r="F186" i="10"/>
  <c r="G186" i="10" s="1"/>
  <c r="G175" i="10"/>
  <c r="G179" i="10"/>
  <c r="F172" i="10"/>
  <c r="G172" i="10" s="1"/>
  <c r="F173" i="10"/>
  <c r="G173" i="10" s="1"/>
  <c r="F174" i="10"/>
  <c r="G174" i="10" s="1"/>
  <c r="F175" i="10"/>
  <c r="F176" i="10"/>
  <c r="G176" i="10" s="1"/>
  <c r="F177" i="10"/>
  <c r="G177" i="10" s="1"/>
  <c r="F178" i="10"/>
  <c r="G178" i="10" s="1"/>
  <c r="F179" i="10"/>
  <c r="F180" i="10"/>
  <c r="G180" i="10" s="1"/>
  <c r="G163" i="10"/>
  <c r="G167" i="10"/>
  <c r="G171" i="10"/>
  <c r="F163" i="10"/>
  <c r="F164" i="10"/>
  <c r="G164" i="10" s="1"/>
  <c r="F165" i="10"/>
  <c r="G165" i="10" s="1"/>
  <c r="F166" i="10"/>
  <c r="G166" i="10" s="1"/>
  <c r="F167" i="10"/>
  <c r="F168" i="10"/>
  <c r="G168" i="10" s="1"/>
  <c r="F169" i="10"/>
  <c r="G169" i="10" s="1"/>
  <c r="F170" i="10"/>
  <c r="G170" i="10" s="1"/>
  <c r="F171" i="10"/>
  <c r="I17" i="3" l="1"/>
  <c r="F160" i="10" l="1"/>
  <c r="G160" i="10" s="1"/>
  <c r="F161" i="10"/>
  <c r="G161" i="10" s="1"/>
  <c r="F162" i="10"/>
  <c r="G162" i="10" s="1"/>
  <c r="G156" i="10" l="1"/>
  <c r="F156" i="10"/>
  <c r="F157" i="10"/>
  <c r="G157" i="10" s="1"/>
  <c r="F158" i="10"/>
  <c r="G158" i="10" s="1"/>
  <c r="F159" i="10"/>
  <c r="G159" i="10" s="1"/>
  <c r="G145" i="10"/>
  <c r="G150" i="10"/>
  <c r="G141" i="10"/>
  <c r="F141" i="10"/>
  <c r="F142" i="10"/>
  <c r="G142" i="10" s="1"/>
  <c r="F143" i="10"/>
  <c r="G143" i="10" s="1"/>
  <c r="F144" i="10"/>
  <c r="G144" i="10" s="1"/>
  <c r="F145" i="10"/>
  <c r="F146" i="10"/>
  <c r="G146" i="10" s="1"/>
  <c r="F147" i="10"/>
  <c r="G147" i="10" s="1"/>
  <c r="F148" i="10"/>
  <c r="G148" i="10" s="1"/>
  <c r="F149" i="10"/>
  <c r="F150" i="10"/>
  <c r="F151" i="10"/>
  <c r="G151" i="10" s="1"/>
  <c r="F152" i="10"/>
  <c r="F153" i="10"/>
  <c r="G153" i="10" s="1"/>
  <c r="F154" i="10"/>
  <c r="G154" i="10" s="1"/>
  <c r="F155" i="10"/>
  <c r="G155" i="10" s="1"/>
  <c r="M13" i="3" l="1"/>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6" i="3"/>
  <c r="N6" i="3" s="1"/>
  <c r="M7" i="3"/>
  <c r="N7" i="3" s="1"/>
  <c r="M8" i="3"/>
  <c r="N8" i="3" s="1"/>
  <c r="M9" i="3"/>
  <c r="N9" i="3" s="1"/>
  <c r="M10" i="3"/>
  <c r="N10" i="3" s="1"/>
  <c r="M11" i="3"/>
  <c r="N11" i="3" s="1"/>
  <c r="M12" i="3"/>
  <c r="N12" i="3" s="1"/>
  <c r="M5" i="3"/>
  <c r="N5" i="3" s="1"/>
  <c r="G137" i="10" l="1"/>
  <c r="G133" i="10"/>
  <c r="F133" i="10"/>
  <c r="F134" i="10"/>
  <c r="G134" i="10" s="1"/>
  <c r="F135" i="10"/>
  <c r="G135" i="10" s="1"/>
  <c r="F136" i="10"/>
  <c r="G136" i="10" s="1"/>
  <c r="F137" i="10"/>
  <c r="F138" i="10"/>
  <c r="G138" i="10" s="1"/>
  <c r="F139" i="10"/>
  <c r="G139" i="10" s="1"/>
  <c r="F140" i="10"/>
  <c r="G140" i="10" s="1"/>
  <c r="F125" i="10"/>
  <c r="F126" i="10"/>
  <c r="G126" i="10" s="1"/>
  <c r="F127" i="10"/>
  <c r="G127" i="10" s="1"/>
  <c r="F128" i="10"/>
  <c r="G128" i="10" s="1"/>
  <c r="F130" i="10"/>
  <c r="G130" i="10" s="1"/>
  <c r="F131" i="10"/>
  <c r="G131" i="10" s="1"/>
  <c r="F132" i="10"/>
  <c r="G132" i="10" s="1"/>
  <c r="G119" i="10"/>
  <c r="G123" i="10"/>
  <c r="F117" i="10"/>
  <c r="G117" i="10" s="1"/>
  <c r="F118" i="10"/>
  <c r="G118" i="10" s="1"/>
  <c r="G125" i="10" s="1"/>
  <c r="F119" i="10"/>
  <c r="F120" i="10"/>
  <c r="G120" i="10" s="1"/>
  <c r="F121" i="10"/>
  <c r="G121" i="10" s="1"/>
  <c r="F122" i="10"/>
  <c r="G122" i="10" s="1"/>
  <c r="F123" i="10"/>
  <c r="F124" i="10"/>
  <c r="G124" i="10" s="1"/>
  <c r="G115" i="10"/>
  <c r="F113" i="10"/>
  <c r="G113" i="10" s="1"/>
  <c r="F114" i="10"/>
  <c r="G114" i="10" s="1"/>
  <c r="F115" i="10"/>
  <c r="F116" i="10"/>
  <c r="G116" i="10" s="1"/>
  <c r="G108" i="10"/>
  <c r="F109" i="10"/>
  <c r="G109" i="10" s="1"/>
  <c r="F110" i="10"/>
  <c r="G110" i="10" s="1"/>
  <c r="F111" i="10"/>
  <c r="G111" i="10"/>
  <c r="F112" i="10"/>
  <c r="G112" i="10" s="1"/>
  <c r="G107" i="10"/>
  <c r="F105" i="10"/>
  <c r="G105" i="10" s="1"/>
  <c r="F106" i="10"/>
  <c r="G106" i="10" s="1"/>
  <c r="F107" i="10"/>
  <c r="G87" i="10" l="1"/>
  <c r="G91" i="10"/>
  <c r="G95" i="10"/>
  <c r="G99" i="10"/>
  <c r="G103" i="10"/>
  <c r="F92" i="10"/>
  <c r="G92" i="10" s="1"/>
  <c r="F93" i="10"/>
  <c r="G93" i="10" s="1"/>
  <c r="F94" i="10"/>
  <c r="G94" i="10" s="1"/>
  <c r="F95" i="10"/>
  <c r="F96" i="10"/>
  <c r="G96" i="10" s="1"/>
  <c r="F97" i="10"/>
  <c r="G97" i="10" s="1"/>
  <c r="F98" i="10"/>
  <c r="G98" i="10" s="1"/>
  <c r="F99" i="10"/>
  <c r="F100" i="10"/>
  <c r="G100" i="10" s="1"/>
  <c r="F101" i="10"/>
  <c r="G101" i="10" s="1"/>
  <c r="F102" i="10"/>
  <c r="G102" i="10" s="1"/>
  <c r="F103" i="10"/>
  <c r="F104" i="10"/>
  <c r="G104" i="10" s="1"/>
  <c r="F84" i="10"/>
  <c r="G84" i="10" s="1"/>
  <c r="F85" i="10"/>
  <c r="G85" i="10" s="1"/>
  <c r="F86" i="10"/>
  <c r="G86" i="10" s="1"/>
  <c r="F87" i="10"/>
  <c r="F88" i="10"/>
  <c r="G88" i="10" s="1"/>
  <c r="F89" i="10"/>
  <c r="G89" i="10" s="1"/>
  <c r="F90" i="10"/>
  <c r="G90" i="10" s="1"/>
  <c r="F91" i="10"/>
  <c r="F79" i="10"/>
  <c r="G79" i="10" s="1"/>
  <c r="F80" i="10"/>
  <c r="G80" i="10" s="1"/>
  <c r="F81" i="10"/>
  <c r="G81" i="10" s="1"/>
  <c r="F82" i="10"/>
  <c r="G82" i="10" s="1"/>
  <c r="F83" i="10"/>
  <c r="G83" i="10" s="1"/>
  <c r="F75" i="10"/>
  <c r="G75" i="10" s="1"/>
  <c r="F76" i="10"/>
  <c r="G76" i="10" s="1"/>
  <c r="F77" i="10"/>
  <c r="G77" i="10" s="1"/>
  <c r="F78" i="10"/>
  <c r="G78" i="10" s="1"/>
  <c r="F70" i="10"/>
  <c r="G70" i="10" s="1"/>
  <c r="F71" i="10"/>
  <c r="G71" i="10" s="1"/>
  <c r="F72" i="10"/>
  <c r="G72" i="10" s="1"/>
  <c r="F73" i="10"/>
  <c r="G73" i="10" s="1"/>
  <c r="F74" i="10"/>
  <c r="G74" i="10" s="1"/>
  <c r="F14" i="10" l="1"/>
  <c r="F15" i="10"/>
  <c r="F16" i="10"/>
  <c r="F17" i="10"/>
  <c r="F18" i="10"/>
  <c r="F19" i="10"/>
  <c r="F20" i="10"/>
  <c r="F21" i="10"/>
  <c r="F22" i="10"/>
  <c r="F23" i="10"/>
  <c r="F24" i="10"/>
  <c r="F25" i="10"/>
  <c r="F26" i="10"/>
  <c r="F27" i="10"/>
  <c r="F28" i="10"/>
  <c r="G28" i="10" s="1"/>
  <c r="F29" i="10"/>
  <c r="G29" i="10" s="1"/>
  <c r="F30" i="10"/>
  <c r="F31" i="10"/>
  <c r="F32" i="10"/>
  <c r="F33" i="10"/>
  <c r="F34" i="10"/>
  <c r="F35" i="10"/>
  <c r="F36" i="10"/>
  <c r="G36" i="10" s="1"/>
  <c r="F37" i="10"/>
  <c r="G37" i="10" s="1"/>
  <c r="F38" i="10"/>
  <c r="F39" i="10"/>
  <c r="F40" i="10"/>
  <c r="G40" i="10" s="1"/>
  <c r="F41" i="10"/>
  <c r="F42" i="10"/>
  <c r="F43" i="10"/>
  <c r="F44" i="10"/>
  <c r="G44" i="10" s="1"/>
  <c r="F45" i="10"/>
  <c r="G45" i="10" s="1"/>
  <c r="F46" i="10"/>
  <c r="F47" i="10"/>
  <c r="F48" i="10"/>
  <c r="F49" i="10"/>
  <c r="G49" i="10" s="1"/>
  <c r="F50" i="10"/>
  <c r="F51" i="10"/>
  <c r="F52" i="10"/>
  <c r="F53" i="10"/>
  <c r="G53" i="10" s="1"/>
  <c r="F54" i="10"/>
  <c r="F55" i="10"/>
  <c r="F56" i="10"/>
  <c r="G56" i="10" s="1"/>
  <c r="F57" i="10"/>
  <c r="G57" i="10" s="1"/>
  <c r="F58" i="10"/>
  <c r="F59" i="10"/>
  <c r="F60" i="10"/>
  <c r="G60" i="10" s="1"/>
  <c r="F61" i="10"/>
  <c r="G61" i="10" s="1"/>
  <c r="F62" i="10"/>
  <c r="G62" i="10" s="1"/>
  <c r="F63" i="10"/>
  <c r="F64" i="10"/>
  <c r="F65" i="10"/>
  <c r="G65" i="10" s="1"/>
  <c r="F66" i="10"/>
  <c r="G66" i="10" s="1"/>
  <c r="F67" i="10"/>
  <c r="G67" i="10" s="1"/>
  <c r="F68" i="10"/>
  <c r="G68" i="10" s="1"/>
  <c r="F69" i="10"/>
  <c r="G69" i="10" s="1"/>
  <c r="F13" i="10"/>
  <c r="G54" i="10"/>
  <c r="G55" i="10"/>
  <c r="G58" i="10"/>
  <c r="G59" i="10"/>
  <c r="G50" i="10"/>
  <c r="G48" i="10"/>
  <c r="G43" i="10"/>
  <c r="G42" i="10"/>
  <c r="G35" i="10"/>
  <c r="G38" i="10"/>
  <c r="G39" i="10"/>
  <c r="G34" i="10"/>
  <c r="G27" i="10"/>
  <c r="G30" i="10"/>
  <c r="G31" i="10"/>
  <c r="G26" i="10"/>
  <c r="G51" i="10" l="1"/>
  <c r="G46" i="10"/>
  <c r="G32" i="10"/>
  <c r="G41" i="10"/>
  <c r="G63" i="10"/>
  <c r="G14" i="10" l="1"/>
  <c r="G15" i="10"/>
  <c r="G16" i="10"/>
  <c r="G17" i="10"/>
  <c r="G18" i="10"/>
  <c r="G19" i="10"/>
  <c r="G20" i="10"/>
  <c r="G21" i="10"/>
  <c r="G22" i="10"/>
  <c r="G13" i="10"/>
  <c r="F1" i="10"/>
  <c r="G1" i="10" s="1"/>
  <c r="G23" i="10" l="1"/>
  <c r="G105" i="12"/>
  <c r="G74" i="12"/>
  <c r="G75" i="12"/>
  <c r="G84" i="12"/>
  <c r="G73" i="12"/>
  <c r="G51" i="12"/>
  <c r="G38" i="12"/>
  <c r="G9" i="12"/>
  <c r="G90" i="12"/>
  <c r="G68" i="12"/>
  <c r="G65" i="12"/>
  <c r="G81" i="12"/>
  <c r="G10" i="12"/>
  <c r="G15" i="12"/>
  <c r="G4" i="12"/>
  <c r="G66" i="12"/>
  <c r="G78" i="12"/>
  <c r="G67" i="12"/>
  <c r="G79" i="12"/>
  <c r="G80" i="12"/>
  <c r="G94" i="12"/>
  <c r="G69" i="12"/>
  <c r="G77" i="12"/>
  <c r="G57" i="12"/>
  <c r="G25" i="12"/>
  <c r="G41" i="12"/>
  <c r="G27" i="12"/>
  <c r="G19" i="12"/>
  <c r="G6" i="12"/>
  <c r="G62" i="12"/>
  <c r="G45" i="12"/>
  <c r="G100" i="12"/>
  <c r="G95" i="12"/>
  <c r="G64" i="12"/>
  <c r="G49" i="12"/>
  <c r="G14" i="12"/>
  <c r="G3" i="12"/>
  <c r="G82" i="12"/>
  <c r="G72" i="12"/>
  <c r="G40" i="12"/>
  <c r="G42" i="12"/>
  <c r="G5" i="12"/>
  <c r="G104" i="12"/>
  <c r="G76" i="12"/>
  <c r="G20" i="12"/>
  <c r="G39" i="12"/>
  <c r="G93" i="12"/>
  <c r="G54" i="12"/>
  <c r="G37" i="12"/>
  <c r="G12" i="12"/>
  <c r="G48" i="12"/>
  <c r="G18" i="12"/>
  <c r="G70" i="12"/>
  <c r="G53" i="12"/>
  <c r="G89" i="12"/>
  <c r="G22" i="12"/>
  <c r="G86" i="12"/>
  <c r="G92" i="12"/>
  <c r="G52" i="12"/>
  <c r="G71" i="12"/>
  <c r="G58" i="12"/>
  <c r="G7" i="12"/>
  <c r="G97" i="12"/>
  <c r="G36" i="12"/>
  <c r="G17" i="12"/>
  <c r="G55" i="12"/>
  <c r="G47" i="12"/>
  <c r="G96" i="12"/>
  <c r="G8" i="12"/>
  <c r="G31" i="12"/>
  <c r="G87" i="12"/>
  <c r="G101" i="12"/>
  <c r="G60" i="12"/>
  <c r="G43" i="12"/>
  <c r="G98" i="12"/>
  <c r="G23" i="12"/>
  <c r="G56" i="12"/>
  <c r="G13" i="12"/>
  <c r="G85" i="12"/>
  <c r="G50" i="12"/>
  <c r="G91" i="12"/>
  <c r="G16" i="12"/>
  <c r="G63" i="12"/>
  <c r="G83" i="12"/>
  <c r="G24" i="12"/>
  <c r="G102" i="12"/>
  <c r="G88" i="12"/>
  <c r="G28" i="12"/>
  <c r="G44" i="12"/>
  <c r="G61" i="12"/>
  <c r="G34" i="12"/>
  <c r="G29" i="12"/>
  <c r="G99" i="12"/>
  <c r="G59" i="12"/>
  <c r="G30" i="12"/>
  <c r="G11" i="12"/>
  <c r="G21" i="12"/>
  <c r="G26" i="12"/>
  <c r="G33" i="12"/>
  <c r="G46" i="12"/>
  <c r="G35" i="12"/>
</calcChain>
</file>

<file path=xl/comments1.xml><?xml version="1.0" encoding="utf-8"?>
<comments xmlns="http://schemas.openxmlformats.org/spreadsheetml/2006/main">
  <authors>
    <author>HP</author>
  </authors>
  <commentList>
    <comment ref="F36" authorId="0" shapeId="0">
      <text>
        <r>
          <rPr>
            <b/>
            <sz val="9"/>
            <color indexed="81"/>
            <rFont val="Tahoma"/>
            <family val="2"/>
          </rPr>
          <t>HP:</t>
        </r>
        <r>
          <rPr>
            <sz val="9"/>
            <color indexed="81"/>
            <rFont val="Tahoma"/>
            <family val="2"/>
          </rPr>
          <t xml:space="preserve">
EXCLUDING CHERRY PICKER HIRE</t>
        </r>
      </text>
    </comment>
    <comment ref="F40" authorId="0" shapeId="0">
      <text>
        <r>
          <rPr>
            <b/>
            <sz val="9"/>
            <color indexed="81"/>
            <rFont val="Tahoma"/>
            <family val="2"/>
          </rPr>
          <t>HP:</t>
        </r>
        <r>
          <rPr>
            <sz val="9"/>
            <color indexed="81"/>
            <rFont val="Tahoma"/>
            <family val="2"/>
          </rPr>
          <t xml:space="preserve">
excluding few codes</t>
        </r>
      </text>
    </comment>
  </commentList>
</comments>
</file>

<file path=xl/connections.xml><?xml version="1.0" encoding="utf-8"?>
<connections xmlns="http://schemas.openxmlformats.org/spreadsheetml/2006/main">
  <connection id="1" name="query2" type="6" refreshedVersion="6" background="1" saveData="1">
    <textPr codePage="850" sourceFile="C:\Users\JAY\OneDrive\Desktop\query.txt" tab="0" space="1" consecutive="1">
      <textFields count="2">
        <textField/>
        <textField/>
      </textFields>
    </textPr>
  </connection>
  <connection id="2" name="query4" type="6" refreshedVersion="6" background="1" saveData="1">
    <textPr codePage="850" sourceFile="C:\Users\JAY\OneDrive\Desktop\query.txt" tab="0" space="1" consecutive="1">
      <textFields count="2">
        <textField/>
        <textField/>
      </textFields>
    </textPr>
  </connection>
</connections>
</file>

<file path=xl/sharedStrings.xml><?xml version="1.0" encoding="utf-8"?>
<sst xmlns="http://schemas.openxmlformats.org/spreadsheetml/2006/main" count="9528" uniqueCount="4357">
  <si>
    <t>Project Tracker</t>
  </si>
  <si>
    <t>Actual
Finish</t>
  </si>
  <si>
    <t>Project Name</t>
  </si>
  <si>
    <t>Work ID</t>
  </si>
  <si>
    <t>HCK: A: Bradbury RD - AKL - 134, Unit 1 (NGA-ROW) - Telecom Retail (129940)</t>
  </si>
  <si>
    <t>AVD: A: Blockhouse Bay RD - AKL - 242, Unit C(NGA-ROW) - Telecom Retail (133975)</t>
  </si>
  <si>
    <t>POY: A: Marine Parade - AKL - 69(NGA-ROW) - Telecom Retail (133054)</t>
  </si>
  <si>
    <t>GDW: A: Riddell RD - AKL - 153B(NGA-ROW) - Telecom Retail (133661)</t>
  </si>
  <si>
    <t>PUK: A: Helvetia RD - AKL - 81C(NGA-ROW) - Telecom Retail (132877)</t>
  </si>
  <si>
    <t>PUK: A: Oakwood PL - AKL - 8B(NGA-ROW) - Vodafone (132820)</t>
  </si>
  <si>
    <t>Greg Tuanau</t>
  </si>
  <si>
    <t>Gregory.Tuanau@visionstream.co.nz</t>
  </si>
  <si>
    <t>Davlyn Brider</t>
  </si>
  <si>
    <t>Davlyn.Brider@visionstream.co.nz</t>
  </si>
  <si>
    <t>Andrew McKinnon</t>
  </si>
  <si>
    <t>Andrew.Mckinnon@visionstream.co.nz</t>
  </si>
  <si>
    <t>Neil Panther</t>
  </si>
  <si>
    <t>Neil.Panther@visionstream.co.nz</t>
  </si>
  <si>
    <t>Target Date</t>
  </si>
  <si>
    <t>HCK: Bert Wilson PL - AKL - 27A(NGA-ROW) - CallPlus (132054)</t>
  </si>
  <si>
    <t>GDW: A: Tarawera TCE - AKL - 11D(NGA-ROW) - Vodafone (133555)</t>
  </si>
  <si>
    <t>POY: A: Sackville ST - AKL - 48, Unit 2(NGA-ROW) - Vodafone (132526)</t>
  </si>
  <si>
    <t>HCK: A: Renlee PL - AKL - 17(NGA-ROW) - CallPlus (127520)</t>
  </si>
  <si>
    <t>OH: Panama RD - WLG - 392(NGA-ROW) - CallPlus (133174)</t>
  </si>
  <si>
    <t>MAB: A: New North RD - AKL - 739(NGA-ROW) - CallPlus (133862)</t>
  </si>
  <si>
    <t>PAK: A: Keri Vista RISE - AKL - 35A(NGA-ROW) - Vodafone (134222)</t>
  </si>
  <si>
    <t>PAK: A: Keri Vista RISE - AKL - 125(NGA-ROW) - Snap (133968)</t>
  </si>
  <si>
    <t>Job Status</t>
  </si>
  <si>
    <t>Completed</t>
  </si>
  <si>
    <t>Comments</t>
  </si>
  <si>
    <t>Modification in plan</t>
  </si>
  <si>
    <t>027 205 1919</t>
  </si>
  <si>
    <t>027 839 2400</t>
  </si>
  <si>
    <t>Regan Foai</t>
  </si>
  <si>
    <t>027 704 6965</t>
  </si>
  <si>
    <t>Regan.Foai@visionstream.co.nz</t>
  </si>
  <si>
    <t>Graeme Bell</t>
  </si>
  <si>
    <t>027 482 7348</t>
  </si>
  <si>
    <t>graeme.bell@visionstream.co.nz</t>
  </si>
  <si>
    <t>Glenn Harrison</t>
  </si>
  <si>
    <t>027 596 9134</t>
  </si>
  <si>
    <t>Glenn.Harrison@visionstream.co.nz</t>
  </si>
  <si>
    <t>027 262 8318</t>
  </si>
  <si>
    <t>027 614 1974</t>
  </si>
  <si>
    <t>27 704 6965</t>
  </si>
  <si>
    <t>27 596 9134</t>
  </si>
  <si>
    <t>PGA: A: Grassways AVE - AKL - 34, Unit B (NGA-ROW) - Telecom Retail (131078)</t>
  </si>
  <si>
    <t>HCK: A: Marendellas DR - AKL - 15 (NGA-ROW) - Telecom Retail (130744)</t>
  </si>
  <si>
    <t>PUK: A: Brownlee PL - AKL - 16(NGA-ROW) - Vodafone (133655)</t>
  </si>
  <si>
    <t>Exch</t>
  </si>
  <si>
    <t>HCK</t>
  </si>
  <si>
    <t>NP07</t>
  </si>
  <si>
    <t>PGA</t>
  </si>
  <si>
    <t>PAK</t>
  </si>
  <si>
    <t>PUK</t>
  </si>
  <si>
    <t>OH</t>
  </si>
  <si>
    <t>MAB</t>
  </si>
  <si>
    <t>NP08</t>
  </si>
  <si>
    <t>GDW</t>
  </si>
  <si>
    <t>POY</t>
  </si>
  <si>
    <t>AVD</t>
  </si>
  <si>
    <t>HCKNP07</t>
  </si>
  <si>
    <t>PGANP07</t>
  </si>
  <si>
    <t>MNRNP07</t>
  </si>
  <si>
    <t>PAKNP07</t>
  </si>
  <si>
    <t>PUKNP07</t>
  </si>
  <si>
    <t>WHNP07</t>
  </si>
  <si>
    <t>WKUNP07</t>
  </si>
  <si>
    <t>ETMNP07</t>
  </si>
  <si>
    <t>MKYNP07</t>
  </si>
  <si>
    <t>MRENP07</t>
  </si>
  <si>
    <t>OAANP07</t>
  </si>
  <si>
    <t>OHNP07</t>
  </si>
  <si>
    <t>POPNP07</t>
  </si>
  <si>
    <t>MABNP08</t>
  </si>
  <si>
    <t>MODNP08</t>
  </si>
  <si>
    <t>MTLNP08</t>
  </si>
  <si>
    <t>ONNP08</t>
  </si>
  <si>
    <t>TISNP08</t>
  </si>
  <si>
    <t>TMKNP08</t>
  </si>
  <si>
    <t>BDNP09</t>
  </si>
  <si>
    <t>BKLNP09</t>
  </si>
  <si>
    <t>GLFNP09</t>
  </si>
  <si>
    <t>MSYNP09</t>
  </si>
  <si>
    <t>ALYNP09</t>
  </si>
  <si>
    <t>BSYNP09</t>
  </si>
  <si>
    <t>DANP09</t>
  </si>
  <si>
    <t>FORNP09</t>
  </si>
  <si>
    <t>GNHNP09</t>
  </si>
  <si>
    <t>TBYNP09</t>
  </si>
  <si>
    <t>TNANP09</t>
  </si>
  <si>
    <t>HBCNP10</t>
  </si>
  <si>
    <t>RDBNP10</t>
  </si>
  <si>
    <t>ATNP08</t>
  </si>
  <si>
    <t>ELLNP08</t>
  </si>
  <si>
    <t>GDWNP08</t>
  </si>
  <si>
    <t>POYNP08</t>
  </si>
  <si>
    <t>RUENP08</t>
  </si>
  <si>
    <t>SHBNP08</t>
  </si>
  <si>
    <t>AVDNP08</t>
  </si>
  <si>
    <t>NLNNP08</t>
  </si>
  <si>
    <t>GLENP09</t>
  </si>
  <si>
    <t>HSNNP09</t>
  </si>
  <si>
    <t>KMENP09</t>
  </si>
  <si>
    <t>TATNP09</t>
  </si>
  <si>
    <t>TGNNP09</t>
  </si>
  <si>
    <t>WEINP09</t>
  </si>
  <si>
    <t>Exch/Patch</t>
  </si>
  <si>
    <t>FM</t>
  </si>
  <si>
    <t>Contact</t>
  </si>
  <si>
    <t>Email ID</t>
  </si>
  <si>
    <t>Patch</t>
  </si>
  <si>
    <t>NGA-701</t>
  </si>
  <si>
    <t>Code NGA-701 Scope NGA Install – Full Scope</t>
  </si>
  <si>
    <t>NGA-702</t>
  </si>
  <si>
    <t>Code NGA-702 Scope NGA Install – Half Scope</t>
  </si>
  <si>
    <t>NGA-711</t>
  </si>
  <si>
    <t>Code NGA-711 Provision NGA at Greenfield’s Premise</t>
  </si>
  <si>
    <t>NGA-713</t>
  </si>
  <si>
    <t>Code NGA-713 Provision NGA School Connection</t>
  </si>
  <si>
    <t>NGA-714</t>
  </si>
  <si>
    <t>Code NGA-714 NGA Cancellation on Arrival</t>
  </si>
  <si>
    <t>NGA-790</t>
  </si>
  <si>
    <t>Code NGA-790 Installation of ONT &amp; Network Connection</t>
  </si>
  <si>
    <t>NGA-791</t>
  </si>
  <si>
    <t>Code NGA-791 Install Composite Cable</t>
  </si>
  <si>
    <t>NGA-750</t>
  </si>
  <si>
    <t>Code NGA-750 Premise Networking – Site Visit</t>
  </si>
  <si>
    <t>NGA-751</t>
  </si>
  <si>
    <t>Code NGA-751 – Install an additional or Relocate ONT</t>
  </si>
  <si>
    <t>NGA-752</t>
  </si>
  <si>
    <t>Code NGA-752 - Install Ethernet Jack Point</t>
  </si>
  <si>
    <t>NGA-753</t>
  </si>
  <si>
    <t>Code NGA-753 - Install simple CPE standard</t>
  </si>
  <si>
    <t>NGA-754</t>
  </si>
  <si>
    <t>Code NGA-754 - Install complex CPE standard (Business)</t>
  </si>
  <si>
    <t>NGA-755</t>
  </si>
  <si>
    <t>Code NGA-755 - Small Enclosure</t>
  </si>
  <si>
    <t>NGA-756</t>
  </si>
  <si>
    <t>Code NGA-756 - Medium Enclosure</t>
  </si>
  <si>
    <t>NGA-762</t>
  </si>
  <si>
    <t>Code NGA-762 - Migrate POTS to VOIP for existing NGA Connections</t>
  </si>
  <si>
    <t>Code NGA-a03 - Install equipment rack</t>
  </si>
  <si>
    <t>NGA-a04</t>
  </si>
  <si>
    <t>Code NGA-a04 - install small router or switch into any roadside cabinet, exchange equipment rack or enclosed cabinet</t>
  </si>
  <si>
    <t>NGA-a11</t>
  </si>
  <si>
    <t>Code NGA-a11 - install optical in line attenuator drawer</t>
  </si>
  <si>
    <t>NGA-a12</t>
  </si>
  <si>
    <t>Code NGA-a12 - install mint shelf</t>
  </si>
  <si>
    <t>NGA-a14</t>
  </si>
  <si>
    <t>Code NGA-a14 - install ofdf tie cables up to 24 fibres (single mode)</t>
  </si>
  <si>
    <t>NGA-A16</t>
  </si>
  <si>
    <t>Code NGA-A16 – Fibre Transmission Connection Per Site – (Connectorised)</t>
  </si>
  <si>
    <t>NGA-A16A</t>
  </si>
  <si>
    <t>Code NGA-A16A – Install PON Splitter</t>
  </si>
  <si>
    <t>NGA-a17</t>
  </si>
  <si>
    <t>Code NGA-a17 - fibre transmission connection (pdh, sdh, dwdm, ethernet) per site</t>
  </si>
  <si>
    <t>NGA-a17a</t>
  </si>
  <si>
    <t>Code NGA-a17a - installation of optical in line attenuator</t>
  </si>
  <si>
    <t>NGA-a17c</t>
  </si>
  <si>
    <t>Code NGA-a17c - fibre transmission (rq) relinquishment (pdh, sdh, dwdm, ethernet) per site</t>
  </si>
  <si>
    <t>NGA-b04</t>
  </si>
  <si>
    <t>Code NGA-b04 - install, replace or expand a cable terminal on an existing pole</t>
  </si>
  <si>
    <t>NGA-b05</t>
  </si>
  <si>
    <t>Code NGA-b05 - regroup a cable terminal, building terminal, rlg or distribution point</t>
  </si>
  <si>
    <t>NGA-b06</t>
  </si>
  <si>
    <t>Code NGA-b06 - install road crossing from an RBI or UFB Network</t>
  </si>
  <si>
    <t>NGA-b07</t>
  </si>
  <si>
    <t>Code NGA-b07 - supply and supervise installation of new ducts and bdd pits from one or more units within an industrial/commercial building to the property boundary</t>
  </si>
  <si>
    <t>NGA-b08</t>
  </si>
  <si>
    <t>Code NGA-b08 - install new manhole and lids in roadway</t>
  </si>
  <si>
    <t>NGA-b09</t>
  </si>
  <si>
    <t>Code NGA-b09 - install new manhole and lids in footway or berm</t>
  </si>
  <si>
    <t>NGA-b10</t>
  </si>
  <si>
    <t>Code NGA-b10 - install small pit and lid less than dimensions of 1200mm</t>
  </si>
  <si>
    <t>NGA-b17</t>
  </si>
  <si>
    <t>Code NGA-b17 - dismantle terminal or building frame from network</t>
  </si>
  <si>
    <t>NGA-b18</t>
  </si>
  <si>
    <t>Code NGA-b18 – school leadin documentation</t>
  </si>
  <si>
    <t>NGA-B19</t>
  </si>
  <si>
    <t>Code NGA-B19 -  Install Hand Hole</t>
  </si>
  <si>
    <t>NGA-b22</t>
  </si>
  <si>
    <t>Code NGA-b22 - l2 traffic management (berm)</t>
  </si>
  <si>
    <t>NGA-b23</t>
  </si>
  <si>
    <t>Code NGA-b23 - l2 traffic management (road)</t>
  </si>
  <si>
    <t>NGA-c03</t>
  </si>
  <si>
    <t>Code NGA-c03 - install roadside equipment cabinet – passive/cross connect (any cabinet type)</t>
  </si>
  <si>
    <t>NGA-c04</t>
  </si>
  <si>
    <t>Code NGA-c04 - duct in grass</t>
  </si>
  <si>
    <t>NGA-c04a</t>
  </si>
  <si>
    <t>Code NGA-c04a - duct in footpath (seal)</t>
  </si>
  <si>
    <t>NGA-c04b</t>
  </si>
  <si>
    <t>Code NGA-c04b - duct in roadway</t>
  </si>
  <si>
    <t>NGA-c04c</t>
  </si>
  <si>
    <t>Code NGA-c04c - duct - thrusting</t>
  </si>
  <si>
    <t>NGA-733</t>
  </si>
  <si>
    <t>Code NGA-733 Install Surface Mounted Service Conduit</t>
  </si>
  <si>
    <t>NGA-734</t>
  </si>
  <si>
    <t>Code NGA-734 Connect Microduct and install Fibre ETP</t>
  </si>
  <si>
    <t>NGA-735</t>
  </si>
  <si>
    <t>Code NGA-735 Extend Communal Pole Infrastructure (ABF)</t>
  </si>
  <si>
    <t>NGA-736</t>
  </si>
  <si>
    <t>Code NGA-736 Extend Communal Pole Infrastructure (Aerial Fixed Fibre)</t>
  </si>
  <si>
    <t>NGA-703</t>
  </si>
  <si>
    <t>Code NGA-703 Install Aerial Lead In (1 Span)</t>
  </si>
  <si>
    <t>NGA-705</t>
  </si>
  <si>
    <t>Code NGA-705 Span Rate For Aerial Provisioning (&gt;1 Span)</t>
  </si>
  <si>
    <t>NGA-707</t>
  </si>
  <si>
    <t>Code NGA-707 Haul Fixed Fibre or Ruggedised Through Communal Network To Boundary</t>
  </si>
  <si>
    <t>NGA-741</t>
  </si>
  <si>
    <t>Code NGA-741 Haul Service Lead From End of Communal Network to Fibre ETP Location</t>
  </si>
  <si>
    <t>NGA-745</t>
  </si>
  <si>
    <t>Code NGA-745 Extra Rate for Hauling From End of Communal Network to Fibre ETP Location in Excess of 30 metres</t>
  </si>
  <si>
    <t>NGA-c12</t>
  </si>
  <si>
    <t>Code NGA-c12 - Haul through existing empty ducts</t>
  </si>
  <si>
    <t>NGA-c12a</t>
  </si>
  <si>
    <t>Code NGA-c12a - Overhaul through ducts containing existing network</t>
  </si>
  <si>
    <t>NGA-c12b</t>
  </si>
  <si>
    <t>Code NGA-c12b - haul subduct through existing ducts</t>
  </si>
  <si>
    <t>NGA-c12c</t>
  </si>
  <si>
    <t>Code NGA-c12c - haul extra subduct through existing ducts</t>
  </si>
  <si>
    <t>NGA-c12d</t>
  </si>
  <si>
    <t>Code NGA-c12d – fibre loops in manholes</t>
  </si>
  <si>
    <t>NGA-706</t>
  </si>
  <si>
    <t>Code NGA-706 Blow fibre through 5mm tube From FFP or ABFAT to Fibre ETP</t>
  </si>
  <si>
    <t>NGA-c12g</t>
  </si>
  <si>
    <t>Code NGA-c12g – blow air blown fibre cable through Microducts</t>
  </si>
  <si>
    <t>NGA-c12ga</t>
  </si>
  <si>
    <t>Code NGA-c12ga – blow air blown fibre cable through Microducts</t>
  </si>
  <si>
    <t>NGA-c12h</t>
  </si>
  <si>
    <t>Code NGA-c12h – air blown fibre loops in manholes</t>
  </si>
  <si>
    <t>NGA-C12M</t>
  </si>
  <si>
    <t>Code NGA-C12M – Joint single-Way Microduct</t>
  </si>
  <si>
    <t>NGA-c12i</t>
  </si>
  <si>
    <t>Code NGA-c12i – joint 2-4 way Microduct</t>
  </si>
  <si>
    <t>NGA-c12j</t>
  </si>
  <si>
    <t>Code NGA-c12j – joint 5-7 way Microduct</t>
  </si>
  <si>
    <t>NGA-C12L</t>
  </si>
  <si>
    <t>Code NGA-C12L – Joint 8-12 Way Microduct</t>
  </si>
  <si>
    <t>NGA-c12k</t>
  </si>
  <si>
    <t>Code NGA-c12k – joint 13-26 way Microduct</t>
  </si>
  <si>
    <t>NGA-c14</t>
  </si>
  <si>
    <t>Code NGA-c14 - joint fibre cables (1-12 splices)</t>
  </si>
  <si>
    <t>NGA-c14.1</t>
  </si>
  <si>
    <t>Code NGA-c14.1 - joint fibre cables (13-24 splices)</t>
  </si>
  <si>
    <t>NGA-c14.2</t>
  </si>
  <si>
    <t>Code NGA-c14.2 - joint fibre cables (25-48 splices)</t>
  </si>
  <si>
    <t>NGA-c14.3</t>
  </si>
  <si>
    <t>Code NGA-c14.3 - joint fibre cables (49-96 splices)</t>
  </si>
  <si>
    <t>NGA-c14.4</t>
  </si>
  <si>
    <t>Code NGA-c14.4 - joint fibre cables (97-144 splices)</t>
  </si>
  <si>
    <t>NGA-c14.5</t>
  </si>
  <si>
    <t>Code NGA-c14.5 - joint fibre cables (145-216 splices)</t>
  </si>
  <si>
    <t>NGA-c14.6</t>
  </si>
  <si>
    <t>Code NGA-c14.6 - joint fibre cables (217-312 splices)</t>
  </si>
  <si>
    <t>NGA-c14a</t>
  </si>
  <si>
    <t>Code NGA-c14a - install a fibre closure</t>
  </si>
  <si>
    <t>NGA-RO1</t>
  </si>
  <si>
    <t>Code NGA-RO1 – Inside Boundary Mobilisation (Civils)</t>
  </si>
  <si>
    <t>NGA-D01</t>
  </si>
  <si>
    <t>Code NGA-D01 - Inside Boundary Trenching - Base Rate</t>
  </si>
  <si>
    <t>NGA-D02</t>
  </si>
  <si>
    <t>Code NGA-D02 - Inside Boundary Trenching - Slot Trenching – Soft Surface</t>
  </si>
  <si>
    <t>NGA-D03</t>
  </si>
  <si>
    <t>Code NGA-D03 - Inside Boundary Trenching - Slot Trenching – Hard Surface</t>
  </si>
  <si>
    <t>NGA-E01</t>
  </si>
  <si>
    <t>Code NGA-E01 – Inside Boundary Drilling &amp; Thrusting – Base Rate</t>
  </si>
  <si>
    <t>NGA-G01</t>
  </si>
  <si>
    <t>NGA-G02</t>
  </si>
  <si>
    <t>NGA-G03</t>
  </si>
  <si>
    <t>Code NGA-G03 – Inside Boundary Reinstatement - Concrete Aggregate</t>
  </si>
  <si>
    <t>NGA-G04</t>
  </si>
  <si>
    <t>Code NGA-G04 – Inside Boundary Reinstatement - Gravel</t>
  </si>
  <si>
    <t>NGA-G05</t>
  </si>
  <si>
    <t>Code NGA-G05 – Inside Boundary Reinstatement - Rock</t>
  </si>
  <si>
    <t>NGA-G06</t>
  </si>
  <si>
    <t>Code NGA-G06 – Inside Boundary Reinstatement Gardens &amp; Decorative Areas</t>
  </si>
  <si>
    <t>NGA-MC21</t>
  </si>
  <si>
    <t>Code NGA-MC21 Inside Boundary Locate, Dig &amp; Repair Blocked or Damaged Duct</t>
  </si>
  <si>
    <t>NGA-757</t>
  </si>
  <si>
    <t>Design</t>
  </si>
  <si>
    <t>Code NGA-757 Network/Cable route plan - Non MDU</t>
  </si>
  <si>
    <t>NGA-757a</t>
  </si>
  <si>
    <t>Code NGA-757a Network/Cable route plan - Class 1 MDU/ROW 2-5</t>
  </si>
  <si>
    <t>NGA-757b</t>
  </si>
  <si>
    <t>Code NGA-757b Network/Cable route plan - Class 2 MDU/ROW 6-12</t>
  </si>
  <si>
    <t>NGA-757d</t>
  </si>
  <si>
    <t>Code NGA-757e Network/Cable route plan - Class 4 MDU/ROW 49+</t>
  </si>
  <si>
    <t>NGA-758</t>
  </si>
  <si>
    <t>Code NGA-758 Mobilisation - Non MDU</t>
  </si>
  <si>
    <t>NGA-758a</t>
  </si>
  <si>
    <t>Code NGA-758a Mobilisation - Class 1 MDU/ROW 2-5</t>
  </si>
  <si>
    <t>NGA-758b</t>
  </si>
  <si>
    <t>Code NGA-758b Mobilisation - Class 2 MDU/ROW 6-12</t>
  </si>
  <si>
    <t>NGA-758c</t>
  </si>
  <si>
    <t>Code NGA-758c Mobilisation - Class 3 MDU/ROW 13-48</t>
  </si>
  <si>
    <t>NGA-758d</t>
  </si>
  <si>
    <t>Code NGA-758d Mobilisation - Class 4 MDU/ROW 49+</t>
  </si>
  <si>
    <t>NGA-759</t>
  </si>
  <si>
    <t>Code NGA-759 Records &amp; Completion - Non MDU</t>
  </si>
  <si>
    <t>NGA-759a</t>
  </si>
  <si>
    <t>Code NGA-759a Records &amp; Completion - Class 1 MDU/ROW 2-5</t>
  </si>
  <si>
    <t>NGA-759b</t>
  </si>
  <si>
    <t>Code NGA-759b Records &amp; Completion - Class 2 MDU/ROW 6-12</t>
  </si>
  <si>
    <t>NGA-759c</t>
  </si>
  <si>
    <t>Code NGA-759c Records &amp; Completion - Class 3 MDU/ROW 13-48</t>
  </si>
  <si>
    <t>NGA-759d</t>
  </si>
  <si>
    <t>Code NGA-759d Records &amp; Completion- Class 4 MDU/ROW 49+</t>
  </si>
  <si>
    <t>NGA-Ia14a</t>
  </si>
  <si>
    <t>Code NGA-Ia14a – Install Building Cabling and/or Microduct</t>
  </si>
  <si>
    <t>NGA-Ia14b.1</t>
  </si>
  <si>
    <t>NGA-Ia14b.2</t>
  </si>
  <si>
    <t>NGA-Ia14b.3</t>
  </si>
  <si>
    <t>NGA-Ia14b.4</t>
  </si>
  <si>
    <t>NGA-Ia14b.5</t>
  </si>
  <si>
    <t>NGA-Ic14a.1</t>
  </si>
  <si>
    <t>NGA-Ic14a.2</t>
  </si>
  <si>
    <t>NGA-760</t>
  </si>
  <si>
    <t>Code NGA-760 – Standard Lateral</t>
  </si>
  <si>
    <t>NGA-761</t>
  </si>
  <si>
    <t>Code NGA-761 – Standard Lateral Extra Rate for additional tubes</t>
  </si>
  <si>
    <t>NGA-MA03</t>
  </si>
  <si>
    <t>Code NGA-MA03 - DC power supply for A03 MAR inclusive of a minimum ten MCB’s. “ Provide FUSE PANEL 20 circuit 19” where required</t>
  </si>
  <si>
    <t>NGA-MA14</t>
  </si>
  <si>
    <t>Code NGA-MA14 - 24 fibre cable tie</t>
  </si>
  <si>
    <t>NGA-MB07</t>
  </si>
  <si>
    <t>Code NGA-MB07 - 6 metre duct length</t>
  </si>
  <si>
    <t>NGA-MB08.1</t>
  </si>
  <si>
    <t>Code NGA-MB08.1 - Aluminium Manhole and lid 1.2x0.6x0.7</t>
  </si>
  <si>
    <t>NGA-MB08.2</t>
  </si>
  <si>
    <t>Code NGA-MB08.2 - Aluminium Manhole and lid 1.2x1.2x0.7</t>
  </si>
  <si>
    <t>NGA-MB08.3</t>
  </si>
  <si>
    <t>Code NGA-MB08.3 - Aluminium Manhole and lid 2.1x1.2x0.7</t>
  </si>
  <si>
    <t>NGA-MB08.4</t>
  </si>
  <si>
    <t>Code NGA-MB08.4 - Aluminium Manhole and lid 2.1x1.2x1.2</t>
  </si>
  <si>
    <t>NGA-MB08.5</t>
  </si>
  <si>
    <t>Code NGA-MB08.5 - Concrete Manhole with lids 1.2x0.6x0.6</t>
  </si>
  <si>
    <t>NGA-MB08.6</t>
  </si>
  <si>
    <t>Code NGA-MB08.6 - Concrete Manhole with lids 1.2x0.6x0.9</t>
  </si>
  <si>
    <t>NGA-MB08.7</t>
  </si>
  <si>
    <t>Code NGA-MB08.7 - Concrete Manhole with lids 1.2x1.2x0.9</t>
  </si>
  <si>
    <t>NGA-MB08.8</t>
  </si>
  <si>
    <t>Code NGA-MB08.8 - Concrete Manhole with lids 2.1x1.2x1.2</t>
  </si>
  <si>
    <t>NGA-MB08.9</t>
  </si>
  <si>
    <t>Code NGA-MB08.9 - Additional rate for rock(for manholes only)</t>
  </si>
  <si>
    <t>NGA-MB09.1</t>
  </si>
  <si>
    <t>Code NGA-MB09.1 - Aluminium Manhole and lid 1.2x0.6x0.7</t>
  </si>
  <si>
    <t>NGA-MB09.2</t>
  </si>
  <si>
    <t>Code NGA-MB09.2 - Aluminium Manhole and lid 1.2x1.2x0.7</t>
  </si>
  <si>
    <t>NGA-MB09.3</t>
  </si>
  <si>
    <t>Code NGA-MB09.3 - Aluminium Manhole and lid 2.1x1.2x0.7</t>
  </si>
  <si>
    <t>NGA-MB09.4</t>
  </si>
  <si>
    <t>Code NGA-MB09.4 - Aluminium Manhole and lid 2.1x0.6x0.7</t>
  </si>
  <si>
    <t>NGA-MB09.5</t>
  </si>
  <si>
    <t>Code NGA-MB09.5 - Concrete Manhole with lids 1.2x0.6x0.6</t>
  </si>
  <si>
    <t>NGA-MB09.6</t>
  </si>
  <si>
    <t>Code NGA-MB09.6 - Concrete Manhole with lids 1.2x1.2x0.9</t>
  </si>
  <si>
    <t>NGA-MB09.7</t>
  </si>
  <si>
    <t>Code NGA-MB09.7 - Concrete Manhole with lids 2.1x1.2x0.8</t>
  </si>
  <si>
    <t>NGA-MB09.8</t>
  </si>
  <si>
    <t>Code NGA-MB09.8 - Concrete Manhole with lids 2.1x1.2x1.2</t>
  </si>
  <si>
    <t>NGA-MB09.9</t>
  </si>
  <si>
    <t>Code NGA-MB09.9 - Plastic pit and lid</t>
  </si>
  <si>
    <t>NGA-MB10.1</t>
  </si>
  <si>
    <t>Code NGA-MB10.1 - Concrete pit and lid 0.6 x 0.6 x 0.6</t>
  </si>
  <si>
    <t>NGA-MB10.2</t>
  </si>
  <si>
    <t>Code NGA-MB10.2 - Aluminium pit and lid 0.6x 0.7x 0.6</t>
  </si>
  <si>
    <t>NGA-MB10.3</t>
  </si>
  <si>
    <t>Code NGA-Code NGA-MB10.3 - Channell Pit SGLB1730</t>
  </si>
  <si>
    <t>NGA-MB10.4</t>
  </si>
  <si>
    <t>Code NGA-Code NGA-MB10.4 - Channell Pit SGLB2436</t>
  </si>
  <si>
    <t>NGA-MB10.5</t>
  </si>
  <si>
    <t>Code NGA-Code NGA-MB10.5 - Channell Pit SGLB2448</t>
  </si>
  <si>
    <t>NGA-MB10.6</t>
  </si>
  <si>
    <t>Code NGA-Code NGA-MB10.6 - Channell Pit SGLB3048</t>
  </si>
  <si>
    <t>NGA-MB19.1</t>
  </si>
  <si>
    <t>Code NGA-Code NGA-MB19.1 - Hand Hold GLB912-T</t>
  </si>
  <si>
    <t>NGA-MB19.2</t>
  </si>
  <si>
    <t>Code NGA-Code NGA-MB19.2 - Hand Hold GLB912C</t>
  </si>
  <si>
    <t>NGA-MC2</t>
  </si>
  <si>
    <t>Code NGA-MC2 - 144 Fibre Verticasa Riser cable, including any bends &amp; riser break-outs and other consumables</t>
  </si>
  <si>
    <t>NGA-MP1</t>
  </si>
  <si>
    <t>Code NGA-MP1 - Connectorised fibre patchcord (all connector types)</t>
  </si>
  <si>
    <t>NGA-MP3</t>
  </si>
  <si>
    <t>Code NGA-MP3  - Supply of “Pass” FIP trace to Chorus</t>
  </si>
  <si>
    <t>NGA-MC04.1</t>
  </si>
  <si>
    <t>Code NGA-MC04.1 - Additional rate for rock</t>
  </si>
  <si>
    <t>NGA-MC04.2</t>
  </si>
  <si>
    <t>Code NGA-MC04.2 - Supply and install additional duct</t>
  </si>
  <si>
    <t>NGA-MC04A.1</t>
  </si>
  <si>
    <t>Code NGA-MC04A.1 - Extra rate for concrete (Footpath)</t>
  </si>
  <si>
    <t>NGA-MC04B.1</t>
  </si>
  <si>
    <t>Code NGA-MC04B.1 - Extra rate for concrete (Roadway)</t>
  </si>
  <si>
    <t>NGA-MC04C.1</t>
  </si>
  <si>
    <t>NGA-MC12</t>
  </si>
  <si>
    <t>Code NGA-MC12 - Repair blocked or damaged duct</t>
  </si>
  <si>
    <t>NGA-MC12A</t>
  </si>
  <si>
    <t>Code NGA-MC12A - Repair blocked or damaged duct</t>
  </si>
  <si>
    <t>NGA-MC12B</t>
  </si>
  <si>
    <t>Code NGA-MC12B - Repair blocked or damaged duct</t>
  </si>
  <si>
    <t>NGA-MC12C</t>
  </si>
  <si>
    <t>Code NGA-MC12C - Repair blocked or damaged duct</t>
  </si>
  <si>
    <t>NGA-MC14.1</t>
  </si>
  <si>
    <t>Code NGA-MC14.1 - OFDF drawers containing SFOs</t>
  </si>
  <si>
    <t>NGA-MC14A.1</t>
  </si>
  <si>
    <t>Code NGA-MC14A.1 - Large Fibre closure (Fist BD or BE)</t>
  </si>
  <si>
    <t>NGA-MC14A.2</t>
  </si>
  <si>
    <t>Code NGA-MC14A.2 - Medium Fibre closure (Fist BC)</t>
  </si>
  <si>
    <t>NGA-MC14A.3</t>
  </si>
  <si>
    <t>NGA-MC14A.4</t>
  </si>
  <si>
    <t>Code NGA-MC14A.4 - Fosc closure 400/B (A) check</t>
  </si>
  <si>
    <t>NGA-MC14A.5</t>
  </si>
  <si>
    <t>Code NGA-MC14A.5 - Fosc closure 400/C (B) check</t>
  </si>
  <si>
    <t>NGA-MC14A.6</t>
  </si>
  <si>
    <t>Code NGA-MC14A.6 - Fosc closure 400/D</t>
  </si>
  <si>
    <t>NGA-MC14.7</t>
  </si>
  <si>
    <t>Code NGA-MC14.7 - 24 fibre “D” series from cable well to MFODF and into fibrenet draw and SFOs (no splicing)</t>
  </si>
  <si>
    <t>NGA-MD1</t>
  </si>
  <si>
    <t>NGA-MD1a</t>
  </si>
  <si>
    <t>Code NGA-MD1a - 20mm HDPE pipe (surface mounted) including any bends &amp; glue, but excluding saddles &amp; screws</t>
  </si>
  <si>
    <t>NGA-MD1b</t>
  </si>
  <si>
    <t>Code NGA-MD1b - Marley 32mm uPVC 4m pipe (surface mounted) including any bends &amp; glue, but excluding saddles &amp; screws</t>
  </si>
  <si>
    <t>NGA-MD1c</t>
  </si>
  <si>
    <t>Code NGA-MD1c - Grey 32mm HDPE 5m pipe (surface mounted) including any bends &amp; glue, but excluding saddles &amp; screws</t>
  </si>
  <si>
    <t>NGA-MD2</t>
  </si>
  <si>
    <t>Code NGA-MD2 - 50mm duct – rubber ring join including any bends &amp; other consumables</t>
  </si>
  <si>
    <t>NGA-MD4</t>
  </si>
  <si>
    <t>Code NGA-MD4 - green 32mm continuous duct (below ground) including any bends &amp; other consumables</t>
  </si>
  <si>
    <t>NGA-MD5</t>
  </si>
  <si>
    <t>Code NGA-MD5 - 63mm continuous duct including any bends &amp; other consumables</t>
  </si>
  <si>
    <t>NGA-MC04.3</t>
  </si>
  <si>
    <t>Code NGA-MC04.3 - Additional Duct (labour only, consigned duct)</t>
  </si>
  <si>
    <t>NGA-MC04c.2</t>
  </si>
  <si>
    <t>Code NGA-MC04c.2 - Additional Duct (labour only, consigned duct e.g. Microduct)</t>
  </si>
  <si>
    <t>NGA-MB02.1</t>
  </si>
  <si>
    <t>Code NGA-MB02.1 - Pedestal</t>
  </si>
  <si>
    <t>NGA-MT1</t>
  </si>
  <si>
    <t>Code NGA-MT1  - T-Dux 50mm</t>
  </si>
  <si>
    <t>NGA-MT2</t>
  </si>
  <si>
    <t>Code NGA-MT2 - T-dux 100mm</t>
  </si>
  <si>
    <t>ZNGA560A</t>
  </si>
  <si>
    <t>NGA Aerial SDU Installation - Scope  VPL Managed Job</t>
  </si>
  <si>
    <t>ZNGA560B</t>
  </si>
  <si>
    <t>NGA Aerial SDU Installation - Build  VPL Managed Job</t>
  </si>
  <si>
    <t>ZNGA560C</t>
  </si>
  <si>
    <t>NGA Aerial SDU Installation - Connect  VPL Managed Job</t>
  </si>
  <si>
    <t>ZNGA560BC</t>
  </si>
  <si>
    <t>NGA Aerial SDU Installation - Build, Connect  Contractor manged job</t>
  </si>
  <si>
    <t>ZNGA561A</t>
  </si>
  <si>
    <t>NGA Haull SDU Installation - Scope  VPL Managed Job</t>
  </si>
  <si>
    <t>ZNGA561B</t>
  </si>
  <si>
    <t>NGA Haull SDU Installation - Build  VPL Managed Job</t>
  </si>
  <si>
    <t>ZNGA561C</t>
  </si>
  <si>
    <t>NGA Haull SDU Installation - Connect  VPL Managed Job</t>
  </si>
  <si>
    <t>ZNGA561BC</t>
  </si>
  <si>
    <t>NGA Haull SDU Installation - Build, Connect  Contractor manged job</t>
  </si>
  <si>
    <t>ZNGA562A</t>
  </si>
  <si>
    <t>NGASurface Mount SDU Installation - Scope  VPL Managed Job</t>
  </si>
  <si>
    <t>ZNGA562B</t>
  </si>
  <si>
    <t>NGASurface Mount SDU Installation - Build  VPL Managed Job</t>
  </si>
  <si>
    <t>ZNGA562C</t>
  </si>
  <si>
    <t>NGASurface Mount SDU Installation - Connect  VPL Managed Job</t>
  </si>
  <si>
    <t>ZNGA562BC</t>
  </si>
  <si>
    <t>NGASurface Mount SDU Installation - Build, Connect  Contractor manged job</t>
  </si>
  <si>
    <t>ZNGA563A</t>
  </si>
  <si>
    <t>NGAGrass trench SDU Installation - Scope  VPL Managed Job</t>
  </si>
  <si>
    <t>ZNGA563B</t>
  </si>
  <si>
    <t>NGAGrass trench SDU Installation - Build  VPL Managed Job</t>
  </si>
  <si>
    <t>ZNGA563C</t>
  </si>
  <si>
    <t>NGAGrass trench SDU Installation - Connect  VPL Managed Job</t>
  </si>
  <si>
    <t>ZNGA563BC</t>
  </si>
  <si>
    <t>NGAGrass trench SDU Installation - Build, Connect  Contractor manged job</t>
  </si>
  <si>
    <t>ZNGA564A</t>
  </si>
  <si>
    <t>NGA Drill SDU Installation - Scope  VPL Managed Job</t>
  </si>
  <si>
    <t>ZNGA564B</t>
  </si>
  <si>
    <t>NGA Drill SDU Installation - Build  VPL Managed Job</t>
  </si>
  <si>
    <t>ZNGA564C</t>
  </si>
  <si>
    <t>NGA Drill SDU Installation - Connect  VPL Managed Job</t>
  </si>
  <si>
    <t>ZNGA564BC</t>
  </si>
  <si>
    <t>NGA Drill SDU Installation - Build, Connect  Contractor manged job</t>
  </si>
  <si>
    <t>ZNGA565A</t>
  </si>
  <si>
    <t>NGA Concrete trench SDU Installation - Scope  VPL Managed Job</t>
  </si>
  <si>
    <t>ZNGA565B</t>
  </si>
  <si>
    <t>NGA Concrete trench SDU Installation - Build  VPL Managed Job</t>
  </si>
  <si>
    <t>ZNGA565C</t>
  </si>
  <si>
    <t>NGA Concrete trench SDU Installation - Connect  VPL Managed Job</t>
  </si>
  <si>
    <t>ZNGA565BC</t>
  </si>
  <si>
    <t>NGA Concrete trench SDU Installation - Build, Connect  Contractor manged job</t>
  </si>
  <si>
    <t>D</t>
  </si>
  <si>
    <t>C - Civil</t>
  </si>
  <si>
    <t>PAYMENT STATUS</t>
  </si>
  <si>
    <t>15B SAINSBURY ROAD, MOUNT ALBERT, AUCKLAND, 1025</t>
  </si>
  <si>
    <t>1D ALANBROOKE CRESCENT, AVONDALE, AUCKLAND, 0600</t>
  </si>
  <si>
    <t>AVD: A: Burnsall PL - AKL - 6A(NGA-ROW) - Vodafone (133226)</t>
  </si>
  <si>
    <t>Target Payment</t>
  </si>
  <si>
    <t>Actual Payment</t>
  </si>
  <si>
    <t>council property. Reinstatement need to be done</t>
  </si>
  <si>
    <t>INSTALLED IFDB ON 03/04/2018</t>
  </si>
  <si>
    <t>MOD</t>
  </si>
  <si>
    <t>MOD: CCLD A: The Drive - AKL - 44, Unit B (NGA-ROW) - My Republic (131049)</t>
  </si>
  <si>
    <t>NITHIN AND BABU DONE AND NCR REPORTED</t>
  </si>
  <si>
    <t>NLN: Reid RD - AKL - 18, Unit 4(NGA-ROW) - CallPlus (136635)</t>
  </si>
  <si>
    <t>NLN</t>
  </si>
  <si>
    <t>TMK</t>
  </si>
  <si>
    <t>TMK: A: Barrack RD - AKL - 180B(NGA-ROW) - Telecom Retail (136569)</t>
  </si>
  <si>
    <t>ELL</t>
  </si>
  <si>
    <t>ELL: A: Marua RD - AKL - 59A(NGA-ROW) - CallPlus (136617)</t>
  </si>
  <si>
    <t>TMK: A: James Walter PL - AKL - 13(NGA-ROW) - CallPlus (136620)</t>
  </si>
  <si>
    <t>TMK: A: Magma CRES - AKL - 78(NGA-ROW) - Telecom Retail (137184)</t>
  </si>
  <si>
    <t>RUE</t>
  </si>
  <si>
    <t>RUE: A: Wapiti AVE - AKL - 18, Unit 3(NGA-ROW) - Vodafone (136674)</t>
  </si>
  <si>
    <t>GDW: A: Cranbook PL - AKL - 33(NGA-ROW) - Vodafone (136763)</t>
  </si>
  <si>
    <t>FIELD MANAGER</t>
  </si>
  <si>
    <t>CUSTOMER REJECTED</t>
  </si>
  <si>
    <t>CUSTOMER CANCELLATION</t>
  </si>
  <si>
    <t>RESCOPING</t>
  </si>
  <si>
    <t>FM FOLLOWUP</t>
  </si>
  <si>
    <t>NP09</t>
  </si>
  <si>
    <t>HSN</t>
  </si>
  <si>
    <t>HSN: A: Mcleod RD - AKL - 179, Unit 1(NGA-ROW) - Vodafone (132082)</t>
  </si>
  <si>
    <t>CH - Civil and haul</t>
  </si>
  <si>
    <t>RB - Ribbonet</t>
  </si>
  <si>
    <t>FJ - Fibre Jointing</t>
  </si>
  <si>
    <t>NLN: A: Parker AVE - AKL - 35(NGA-ROW) - Telecom Retail (134017)</t>
  </si>
  <si>
    <t>AVD: A: Mead ST - AKL - 22, Unit N(NGA-ROW) - CallPlus (131644)</t>
  </si>
  <si>
    <t>CUSTOMER WILL LAY CONJUTE</t>
  </si>
  <si>
    <t>RUE: A: Norana AVE - AKL - 12B(NGA-ROW) - Telecom Retail (136749)</t>
  </si>
  <si>
    <t>BPASS</t>
  </si>
  <si>
    <t>Hiring Cherry Picker</t>
  </si>
  <si>
    <t>TIS</t>
  </si>
  <si>
    <t>TIS: A: Selwyn RD - AKL - 25A(NGA-ROW) - CallPlus (137338)</t>
  </si>
  <si>
    <t>MOD: A: Kakariki AVE - AKL - 13(NGA-ROW) - Layer 2 Co Ltd (133935)</t>
  </si>
  <si>
    <t>V-NBABF</t>
  </si>
  <si>
    <t>NLN: A: Croydon RD - AKL - 8A(NGA-ROW) - Vodafone (137470)</t>
  </si>
  <si>
    <t>MISPAY</t>
  </si>
  <si>
    <t>ON</t>
  </si>
  <si>
    <t>ON: A: Pleasant ST - AKL - 2, Unit 2(NGA-ROW) - CallPlus (137057)</t>
  </si>
  <si>
    <t>supply and install junction box</t>
  </si>
  <si>
    <t>Supply and install junction box</t>
  </si>
  <si>
    <t>SHB</t>
  </si>
  <si>
    <t>SHB: A: Lavender CT - AKL - 13(NGA-ROW) - Telecom Retail (137645)</t>
  </si>
  <si>
    <t>Reverted</t>
  </si>
  <si>
    <t>PAK: A: Short ST - AKL - 6A, Unit 2(NGA-ROW) - My Republic (138302)</t>
  </si>
  <si>
    <t>PAK: A: KERI VISTA RISE - AKL - 53(NGA-ROW) - Callplus (138350)</t>
  </si>
  <si>
    <t>PAK: A: Prictor ST - AKL - 5, Unit 1(NGA-ROW) - Telecom Retail (139304)</t>
  </si>
  <si>
    <t>ItemCode</t>
  </si>
  <si>
    <t>Code Description</t>
  </si>
  <si>
    <t>Code Unit</t>
  </si>
  <si>
    <t>NP03</t>
  </si>
  <si>
    <t>Design Time For Network Rearrangement-Chargeable To End Customer</t>
  </si>
  <si>
    <t>Time - 15 minute blocks</t>
  </si>
  <si>
    <t>Network Availability Investigation</t>
  </si>
  <si>
    <t>Per order</t>
  </si>
  <si>
    <t>Installation Of 20mm Green Pipe And/Or Service lead-In Aerial Or With An Open Trench</t>
  </si>
  <si>
    <t>One code per dwelling unit</t>
  </si>
  <si>
    <t>Provision new Move (Within Same Customer Service Area Boundary) Or Disconnect End Customer data Service</t>
  </si>
  <si>
    <t>Per TCData TLRD work order/ICMS order</t>
  </si>
  <si>
    <t>Provision Of new Or Rearrangement Of Complex Service For Business End Customer</t>
  </si>
  <si>
    <t>Per SOM or primary order</t>
  </si>
  <si>
    <t>Provision Or relinquish Network Link (Core network)</t>
  </si>
  <si>
    <t>Per MELO, TRCO, TCO order</t>
  </si>
  <si>
    <t>System Sign Off Of Melo/TRCO (Non Chargeable)</t>
  </si>
  <si>
    <t>Provision Of Service At Exchange Or Cabinet</t>
  </si>
  <si>
    <t>Provision Of Service At Exchange And Cabinet</t>
  </si>
  <si>
    <t>Provision Of Service From Exchange And/Or Cabinet To Chorus Network Demarcation</t>
  </si>
  <si>
    <t>Installation Of Simple Customer Premises Equipment</t>
  </si>
  <si>
    <t>Provision Of New VDSL Fibre Ready Service</t>
  </si>
  <si>
    <t>Per Site</t>
  </si>
  <si>
    <t>Provision Of New VDSL Service For Consumer Or Business End Customer</t>
  </si>
  <si>
    <t>Provision Of VDSL Service At VDSL Wired Premises</t>
  </si>
  <si>
    <t>Install Next generation CPE</t>
  </si>
  <si>
    <t>Failed Installation</t>
  </si>
  <si>
    <t>NULL</t>
  </si>
  <si>
    <t>No Fault Found (Failed Installation)</t>
  </si>
  <si>
    <t>Temporary Disconnect</t>
  </si>
  <si>
    <t>Customer Cancellation</t>
  </si>
  <si>
    <t>Miscellaneous Provision Job (Time) - Non Customer Charge</t>
  </si>
  <si>
    <t>Miscellaneous Provision Job (Materials) - Non Customer Charge</t>
  </si>
  <si>
    <t xml:space="preserve">Per order - materials </t>
  </si>
  <si>
    <t>Miscellaneous Provision Job - Bulk Jumpering</t>
  </si>
  <si>
    <t>Miscellaneous Provision Job (Time) - Customer Charge</t>
  </si>
  <si>
    <t>Miscellaneous Provision Job (Materials) - Customer Charge</t>
  </si>
  <si>
    <t>Per order - materials</t>
  </si>
  <si>
    <t>Miscellaneous Provision Job (Travel) - Non Customer Charging</t>
  </si>
  <si>
    <t>Installation Of An xDSL Splitter On Existing Wiring</t>
  </si>
  <si>
    <t>Per Splitter</t>
  </si>
  <si>
    <t>Installation Of CAT6 Or Better Wiring And An RJ45 Outlet</t>
  </si>
  <si>
    <t>Installation Of An xDSL Splitter With CAT6 Or Better Wiring And RJ45 Outlet</t>
  </si>
  <si>
    <t>Site Visit To Customer Premises</t>
  </si>
  <si>
    <t>Per SIte</t>
  </si>
  <si>
    <t>Temporary Disconnect Additional Aerial Lead-In Span</t>
  </si>
  <si>
    <t>UCLL Port Change</t>
  </si>
  <si>
    <t>Customer Cancelled/COCL</t>
  </si>
  <si>
    <t>296N</t>
  </si>
  <si>
    <t>NGA Customer cancelled/COCL</t>
  </si>
  <si>
    <t>Per Order</t>
  </si>
  <si>
    <t>Premises Fault</t>
  </si>
  <si>
    <t>297N</t>
  </si>
  <si>
    <t>NGA Premises fault</t>
  </si>
  <si>
    <t>Service Provider NGA CPE</t>
  </si>
  <si>
    <t>298N</t>
  </si>
  <si>
    <t>NGA Service Provider NGA CPE</t>
  </si>
  <si>
    <t>No Fault Found - Outside Plant</t>
  </si>
  <si>
    <t>299N</t>
  </si>
  <si>
    <t>NGA NO FAULT FOUND</t>
  </si>
  <si>
    <t>Above ground fault - from exchange EN to point of entry (POE)</t>
  </si>
  <si>
    <t>Below Ground Reported Damaged PE Or Lead Cable (Sheath Only)</t>
  </si>
  <si>
    <t>Below ground fault (locate and repair cable fault 1-100 pair) includes 20 metre overlays or less</t>
  </si>
  <si>
    <t>Below ground fault (locate and repair cable fault 101-400 pair)</t>
  </si>
  <si>
    <t>Replace pole and transfer plant and hardware onto new pole</t>
  </si>
  <si>
    <t>Per order (per pole)</t>
  </si>
  <si>
    <t>Change faulty cable pair (Uneconomic to repair)</t>
  </si>
  <si>
    <t>Above Ground Fault (Locate And Repair Cable Fault And/Or Sheath Damage</t>
  </si>
  <si>
    <t>NGA – Premises Located ONT (Chorus Demarcation)</t>
  </si>
  <si>
    <t>311N</t>
  </si>
  <si>
    <t>NGA - Premises located ONT (Chorus Demarcation)</t>
  </si>
  <si>
    <t>Below Ground Fault (Locate And Repair Ribbonet to 12-way capacity</t>
  </si>
  <si>
    <t>Time and Materials fault</t>
  </si>
  <si>
    <t>Time - 15 minute blocks and materials</t>
  </si>
  <si>
    <t>Pressure Time and Materials</t>
  </si>
  <si>
    <t>Fibre Restoration Time and Materials</t>
  </si>
  <si>
    <t>392N</t>
  </si>
  <si>
    <t>NGA Fibre Restoration Time and Materials</t>
  </si>
  <si>
    <t>T&amp;M</t>
  </si>
  <si>
    <t>Restoration of link systems 2 megabytes and greater (including Mux, AMR, DMR and IP Links)</t>
  </si>
  <si>
    <t>Restoration Of End-Customer Service On Dslam, Dstn, Pstn, Isdn, Atm, Ngn And Analogue Equipment Up To And Including Line Card</t>
  </si>
  <si>
    <t>Restoration Of End-Customer Service On DSLAM, DSTN, PSTN, ISDN, ATM, NGN And Analogue Equipment, Excluding The Line Card</t>
  </si>
  <si>
    <t>Change faulty port or reset port</t>
  </si>
  <si>
    <t>NGA - Up To And Including POLT Line Card</t>
  </si>
  <si>
    <t>Miscellaneous Inside Fault</t>
  </si>
  <si>
    <t xml:space="preserve">Time - 15 minute blocks and materials </t>
  </si>
  <si>
    <t>Inside Fault - Telehousing/ colocation</t>
  </si>
  <si>
    <t>Found OK inside faults - or refer to other party</t>
  </si>
  <si>
    <t>NMRs 281, 287 Rigging Inspection And Maintenance On Towers Up To 25 Metres (12 monthly)</t>
  </si>
  <si>
    <t>Per order (Per Structure)</t>
  </si>
  <si>
    <t>NMRS 291, 297 Rigging Inspection And Maintenance On Towers Over 25 Metres (12 Monthly)</t>
  </si>
  <si>
    <t>NMRS 282, 288 AND 290 Rigging Inspection And Maintenance On Towers Up To 25 Metres (Three Yearly)</t>
  </si>
  <si>
    <t>NMRS 292, 298 Rigging Inspection And Maintenance On Towers Over 25 Metres (Three Yearly)</t>
  </si>
  <si>
    <t>NMR 284 Rigging Inspection And Maintenance On Towers Up To 25 Metres (12 Monthly)</t>
  </si>
  <si>
    <t>NMR 294 Rigging Inspection And Maintenance On Towers Over 25 Metres (12 Monthly)</t>
  </si>
  <si>
    <t>NMR 285 Rigging Inspection And Maintenance On Towers To Up 25 Metres (Three Yearly)</t>
  </si>
  <si>
    <t>NMR 295 Rigging Inspection And Maintenance On Towers Over 25 Metres (Three Yearly)</t>
  </si>
  <si>
    <t>NMR 299 Rigging Inspection And Maintenance Antenna/Buildings (12 Monthly)</t>
  </si>
  <si>
    <t>Consultant Engineer Inspection And Maintenance</t>
  </si>
  <si>
    <t>NMR 141 TO 145 Alcatel-Lucent Air Filters Inspection And Replacement (6-12 Month)</t>
  </si>
  <si>
    <t>Per order (Per Device)</t>
  </si>
  <si>
    <t>NMR 216, CMAR (Customer Multi Access Radio) maintenance (1 yearly)</t>
  </si>
  <si>
    <t>Per order (Per CMAR Outstation)</t>
  </si>
  <si>
    <t>NMR 215, CMAR configuration backup and time setting (3 monthly)</t>
  </si>
  <si>
    <t>Per order (Per CMAR Central Station System)</t>
  </si>
  <si>
    <t>NMRs 201 and 260, digital microwave maintenance (twelve monthly)</t>
  </si>
  <si>
    <t>Per order (Per Transmit / Receive Pair at each site)</t>
  </si>
  <si>
    <t>NMRs 203 and 204, DMR links maintenance (12 Monthly)</t>
  </si>
  <si>
    <t>NMR 233 and 234 FOTS links maintenance (12 monthly)</t>
  </si>
  <si>
    <t>Per order (Per Transmit / Receive Pair)</t>
  </si>
  <si>
    <t>NMR 241, High-Order And Skip Multiplex (12 Monthly)</t>
  </si>
  <si>
    <t>Per order (Per MUX Block)</t>
  </si>
  <si>
    <t>NMR 247, Generic Clock Distribution (12 Monthly)</t>
  </si>
  <si>
    <t>Per order (Per Subrack or Functional Unit)</t>
  </si>
  <si>
    <t>NMR 273, air filters on SDH FOTs bearer (3 and 6 monthly)</t>
  </si>
  <si>
    <t>Per order (Per System)</t>
  </si>
  <si>
    <t>NMR 276 And 277, DWDM Air Filters And Alcatel-Lucent MPT Air Filters (3, 6 Or 12 Monthly)</t>
  </si>
  <si>
    <t>NMR 315, Alcatel-Lucent 7300 ASAM And 7340 FTTP (6 Or 12 Monthly)</t>
  </si>
  <si>
    <t>Per order (Per Rack)</t>
  </si>
  <si>
    <t>NMR 275 and 316, ATM, MAINSTREET and PACNET, ADSL Nokia RAN air filters (6 monthly)</t>
  </si>
  <si>
    <t>NMR 205, Digital Microwave (12 monthly)</t>
  </si>
  <si>
    <t>Install Aerial Fibre Service Lead (1 Span)</t>
  </si>
  <si>
    <t>Span Rate for Aerial Fibre Service Lead (&gt; 1 Span)</t>
  </si>
  <si>
    <t>Install Fibre Service Lead Through Communal Network to Boundary (non ABF)</t>
  </si>
  <si>
    <t>Install Surface Mounted Service Conduit</t>
  </si>
  <si>
    <t>Per M</t>
  </si>
  <si>
    <t>Install Fibre ETP</t>
  </si>
  <si>
    <t>Each</t>
  </si>
  <si>
    <t>Extend Communal Pole Infrastructure (ABF)</t>
  </si>
  <si>
    <t>Pole</t>
  </si>
  <si>
    <t xml:space="preserve">Extend Communal Poletop Infrastructure </t>
  </si>
  <si>
    <t>Per Equipment</t>
  </si>
  <si>
    <t>Install Service Lead From End of Communal Network to fibre ETP Location (non ABF)</t>
  </si>
  <si>
    <t>Extra Rate for Installing Fibre Service Lead From End of Communal Network to Fibre ETP (non ABF)</t>
  </si>
  <si>
    <t>Standard Lateral</t>
  </si>
  <si>
    <t>Per Lateral</t>
  </si>
  <si>
    <t>Standard Lateral – Extra Rate for Additional Tubes</t>
  </si>
  <si>
    <t>NMR 481 AC power plant: main switchboard inspection (2 yearly)</t>
  </si>
  <si>
    <t>Per order (Per Switchboard)</t>
  </si>
  <si>
    <t>NMR 409 DC Distribution Board, EOR Cabinet Inspection (24 Monthly)</t>
  </si>
  <si>
    <t>Per order (Per Distribution Board)</t>
  </si>
  <si>
    <t>NMR 401 Rack Power (2 Yearly)</t>
  </si>
  <si>
    <t>Per order (Per Rack Power Supply)</t>
  </si>
  <si>
    <t>NMR 402 DC Power Batteries: Full Discharge (12 Monthly)</t>
  </si>
  <si>
    <t>Per order (per String)</t>
  </si>
  <si>
    <t>NMR 405 DC Power Plant: Central DC Plant (2 Yearly)</t>
  </si>
  <si>
    <t>Per order (per Site)</t>
  </si>
  <si>
    <t>NMR 406 DC power batteries record and check battery readings (6 month and 2 yearly)</t>
  </si>
  <si>
    <t>Per order (Per String)</t>
  </si>
  <si>
    <t>NMR 410 DC power solar sites inspection (12 monthly)</t>
  </si>
  <si>
    <t>Per order (Per inspection of the Solar Array and associated Components only)</t>
  </si>
  <si>
    <t>NMR 411 DC power small remote site inspection: CMAR, PCM cabinet etc. (2 yearly)</t>
  </si>
  <si>
    <t>Per order (Per Site)</t>
  </si>
  <si>
    <t>NMR 412 – SITE INSPECTION WHISPER &amp; USC CABINETS FITTED WITH ISAM (5 yearly)</t>
  </si>
  <si>
    <t>NMR 447 450 Air Conditioning Filter Inspection</t>
  </si>
  <si>
    <t>NMR 451 air conditioning inspection of fresh air system (12 monthly)</t>
  </si>
  <si>
    <t>Per order (per Fresh Air Unit)</t>
  </si>
  <si>
    <t>NMR 452 inspection of air conditioning controls (2 yearly)</t>
  </si>
  <si>
    <t>Per order (per Control Unit)</t>
  </si>
  <si>
    <t>NMR 411 inspection DC power small remote site: CMAR, PCM Cabinet, double string battery, (2 yearly)</t>
  </si>
  <si>
    <t>NMR 491 Miscellaneous NMR</t>
  </si>
  <si>
    <t>Dry Air Machine NMR - NMR 462</t>
  </si>
  <si>
    <t>Per order (per Air Dryer)</t>
  </si>
  <si>
    <t>Wind Generation System – NMR 424 for Air-X and Ampair Wind Generators</t>
  </si>
  <si>
    <t>Wind Generation System – NMR 425 for Proven Wind Turbines</t>
  </si>
  <si>
    <t>No Service Company Payment</t>
  </si>
  <si>
    <t>A02</t>
  </si>
  <si>
    <t>Install Equipment Rack Or Enclosed Cabinet</t>
  </si>
  <si>
    <t>Per equipment rack or cabinet</t>
  </si>
  <si>
    <t>A04</t>
  </si>
  <si>
    <t>Install Rack Mounted Device Into Any Roadside Cabinet, Exchange Equipment Rack Or Enclosed Cabinet - EASY</t>
  </si>
  <si>
    <t>Per small (3RU or less) router or switch</t>
  </si>
  <si>
    <t>A04A</t>
  </si>
  <si>
    <t xml:space="preserve"> Install Rack Mounted Device Into Any Roadside Cabinet, Exchange Equipment Rack Or Enclosed Cabinet - MEDIUM</t>
  </si>
  <si>
    <t>Per equipment subrack or shelf</t>
  </si>
  <si>
    <t>A04B</t>
  </si>
  <si>
    <t xml:space="preserve"> Install Rack Mounted Device Into Any Roadside Cabinet, Exchange Equipment Rack Or Enclosed Cabinet - HARD</t>
  </si>
  <si>
    <t>Per large network router or switch</t>
  </si>
  <si>
    <t>A04C</t>
  </si>
  <si>
    <t xml:space="preserve"> Install Rack Mounted Device Into Any Roadside Cabinet, Exchange Equipment Rack Or Enclosed Cabinet - PASSIVE</t>
  </si>
  <si>
    <t>Per Rack</t>
  </si>
  <si>
    <t>A05</t>
  </si>
  <si>
    <t>Install and commission of up to ten cards per site</t>
  </si>
  <si>
    <t>Up to a maximum of ten cards</t>
  </si>
  <si>
    <t>A05A</t>
  </si>
  <si>
    <t xml:space="preserve"> Decommission and remove up to ten cards per site</t>
  </si>
  <si>
    <t>A06</t>
  </si>
  <si>
    <t>Install 120 Ohm 2DF Panel</t>
  </si>
  <si>
    <t>Per 2DF panel</t>
  </si>
  <si>
    <t>A07</t>
  </si>
  <si>
    <t>Install Twisted Pair Cables (Exchange Site)</t>
  </si>
  <si>
    <t>Per 16 pair groups</t>
  </si>
  <si>
    <t>A09E</t>
  </si>
  <si>
    <t xml:space="preserve"> DSL Migration - Active Cabinet (up to 48 ports)</t>
  </si>
  <si>
    <t>1st 48 ports</t>
  </si>
  <si>
    <t>A09F</t>
  </si>
  <si>
    <t xml:space="preserve"> DSL Migration - Active Cabinet For 1 Extra DSL card (up to an extra 48 Ports)</t>
  </si>
  <si>
    <t>extra DSL card or part thereof</t>
  </si>
  <si>
    <t>A09G</t>
  </si>
  <si>
    <t xml:space="preserve"> Retrofit Existing Whisper Active Cabinet - Replace an ASAM/DSLAM with an ISAM (with Fibre)</t>
  </si>
  <si>
    <t>Per Cabinet</t>
  </si>
  <si>
    <t>A09H</t>
  </si>
  <si>
    <t xml:space="preserve"> Retrofit Existing USC Active Cabinet - Replace an ASAM/DSLAM with an ISAM (with fibre)</t>
  </si>
  <si>
    <t>A1</t>
  </si>
  <si>
    <t>Per metre rate (includes running loops to a safe point below the power)</t>
  </si>
  <si>
    <t>linear metre</t>
  </si>
  <si>
    <t>A1.10A</t>
  </si>
  <si>
    <t>Manage and install 116f loop down and up pole and into Channel pit via split duct</t>
  </si>
  <si>
    <t>each</t>
  </si>
  <si>
    <t>A1.10B</t>
  </si>
  <si>
    <t>A1.10C</t>
  </si>
  <si>
    <t>A1.10D</t>
  </si>
  <si>
    <t>A1.11A</t>
  </si>
  <si>
    <t>Manage and install 116f single cable down pole and into Channel pit, control joint or any underground haul section.</t>
  </si>
  <si>
    <t>A1.11B</t>
  </si>
  <si>
    <t>A1.11C</t>
  </si>
  <si>
    <t>A1.11D</t>
  </si>
  <si>
    <t>A1.1A</t>
  </si>
  <si>
    <t>Install 1 attachment on pole</t>
  </si>
  <si>
    <t>A1.1B</t>
  </si>
  <si>
    <t>A1.1C</t>
  </si>
  <si>
    <t>A1.1D</t>
  </si>
  <si>
    <t>A1.2A</t>
  </si>
  <si>
    <t>Install 2 attachments on pole</t>
  </si>
  <si>
    <t>A1.2B</t>
  </si>
  <si>
    <t>A1.2C</t>
  </si>
  <si>
    <t>A1.2D</t>
  </si>
  <si>
    <t>A1.3A</t>
  </si>
  <si>
    <t>Install 3 attachments on pole</t>
  </si>
  <si>
    <t>A1.3B</t>
  </si>
  <si>
    <t>A1.3C</t>
  </si>
  <si>
    <t>A1.3D</t>
  </si>
  <si>
    <t>A1.4A</t>
  </si>
  <si>
    <t>Install 4 attachments on pole</t>
  </si>
  <si>
    <t>A1.4B</t>
  </si>
  <si>
    <t>A1.4C</t>
  </si>
  <si>
    <t>A1.4D</t>
  </si>
  <si>
    <t>A1.5A</t>
  </si>
  <si>
    <t>Span (pole to pole) per span - Includes running loops to a safe point below the power</t>
  </si>
  <si>
    <t>per metre</t>
  </si>
  <si>
    <t>A1.5B</t>
  </si>
  <si>
    <t>A1.5C</t>
  </si>
  <si>
    <t>A1.5D</t>
  </si>
  <si>
    <t>A1.6A</t>
  </si>
  <si>
    <t>Rearrange existing plant on pole - Quote</t>
  </si>
  <si>
    <t>A1.6B</t>
  </si>
  <si>
    <t>A1.6C</t>
  </si>
  <si>
    <t>A1.6D</t>
  </si>
  <si>
    <t>A1.7A</t>
  </si>
  <si>
    <t>Install complete A4 FAT on pole. Includes terminating on pigtails. (does not include any spur or other splicing.)</t>
  </si>
  <si>
    <t>A1.7B</t>
  </si>
  <si>
    <t>A1.7C</t>
  </si>
  <si>
    <t>A1.7D</t>
  </si>
  <si>
    <t>A1.8A</t>
  </si>
  <si>
    <t>Install complete B8 FAT on pole. Includes terminating on pigtails. (does not include any spur or other splicing.)</t>
  </si>
  <si>
    <t>A1.8B</t>
  </si>
  <si>
    <t>A1.8C</t>
  </si>
  <si>
    <t>A1.8D</t>
  </si>
  <si>
    <t>A1.9A</t>
  </si>
  <si>
    <t>Install complete C12 FAT on pole. Includes terminating on pigtails. (does not include any spur or other splicing.)</t>
  </si>
  <si>
    <t>A1.9B</t>
  </si>
  <si>
    <t>A1.9C</t>
  </si>
  <si>
    <t>A1.9D</t>
  </si>
  <si>
    <t>A10</t>
  </si>
  <si>
    <t>Install twisted pair cables (roadside cabinet or customer site)</t>
  </si>
  <si>
    <t>A11</t>
  </si>
  <si>
    <t>Install Fusion Spliced Optical In Line Attenuator Drawer</t>
  </si>
  <si>
    <t>Per attenuator drawer</t>
  </si>
  <si>
    <t>A14</t>
  </si>
  <si>
    <t>Install Internal Fibre Cable Up To 72 Fibres (Exchange Buildings)</t>
  </si>
  <si>
    <t>Per 24 fibre</t>
  </si>
  <si>
    <t>A15</t>
  </si>
  <si>
    <t>Copper Transmission Connection (2 Megabits, 8 Megabits, 34 Megabits, 140 Megabits, STM1, STM4, Ethernet) At A Single Site</t>
  </si>
  <si>
    <t>Per circuit</t>
  </si>
  <si>
    <t>A15A</t>
  </si>
  <si>
    <t xml:space="preserve"> Relinquishment Of Copper Transmission Connection (2 Megabits, 8 Megabits, 34 Megabits, 140 Megabits, STM1, STM4, Ethernet) At A Single Site</t>
  </si>
  <si>
    <t>A16</t>
  </si>
  <si>
    <t>Install PON Splitter (Connectorised)</t>
  </si>
  <si>
    <t>Per Bearer</t>
  </si>
  <si>
    <t>A16A</t>
  </si>
  <si>
    <t xml:space="preserve"> Install PON Splitter (Fusion Spliced)</t>
  </si>
  <si>
    <t>A17</t>
  </si>
  <si>
    <t>Fibre Transmission Connection (PDH, SDH, DWDM, Ethernet)</t>
  </si>
  <si>
    <t>Per bearer</t>
  </si>
  <si>
    <t>A17c</t>
  </si>
  <si>
    <t xml:space="preserve"> Fibre Transmission (RQ) Relinquishment (PDH, SDH, DWDM, Ethernet) Per Site</t>
  </si>
  <si>
    <t>Per bearer per site</t>
  </si>
  <si>
    <t>A18</t>
  </si>
  <si>
    <t>Rearrange standard circuits on copper pairs (MPF)</t>
  </si>
  <si>
    <t>Per Customer circuit</t>
  </si>
  <si>
    <t>A18a</t>
  </si>
  <si>
    <t>Rearrange enhanced circuits on copper pairs (MPF)</t>
  </si>
  <si>
    <t>Per business Customer circuit rearranged</t>
  </si>
  <si>
    <t>A19</t>
  </si>
  <si>
    <t>Fibre Reservation</t>
  </si>
  <si>
    <t>Per fibre reservation</t>
  </si>
  <si>
    <t>A23</t>
  </si>
  <si>
    <t xml:space="preserve"> Install Lightning Protection In Cabinet Or Exchange (Per 10 Circuits)</t>
  </si>
  <si>
    <t>10 circuits protected</t>
  </si>
  <si>
    <t>AFAT</t>
  </si>
  <si>
    <t xml:space="preserve">Install any complete FAT on pole. Includes terminating on pigtails (does not include any spur or other splicing). </t>
  </si>
  <si>
    <t>AIRSP.A</t>
  </si>
  <si>
    <t>Air-Spade trenching</t>
  </si>
  <si>
    <t>AIRSP.B</t>
  </si>
  <si>
    <t>ALP</t>
  </si>
  <si>
    <t>Manage and install 116f loop down and up pole and into channel pit via split duct.</t>
  </si>
  <si>
    <t>AMIX</t>
  </si>
  <si>
    <t>Rearrange exisiting plant on pole</t>
  </si>
  <si>
    <t>AP1</t>
  </si>
  <si>
    <t>Aerial 1 attachment on pole</t>
  </si>
  <si>
    <t>AP2</t>
  </si>
  <si>
    <t>Aerial 2 attachments on pole</t>
  </si>
  <si>
    <t>AP3</t>
  </si>
  <si>
    <t>Aerial 3 attachments on pole</t>
  </si>
  <si>
    <t>AP4</t>
  </si>
  <si>
    <t>Aerial 4 attachments on pole</t>
  </si>
  <si>
    <t>ASNGL</t>
  </si>
  <si>
    <t>Manage and install 116f single cable down pole and into channel pit, control joint or any underground cabinet.</t>
  </si>
  <si>
    <t>B01</t>
  </si>
  <si>
    <t>Reticulate New Greenfields Lots – Residential – Copper</t>
  </si>
  <si>
    <t>Per lot reticulated</t>
  </si>
  <si>
    <t>B01A</t>
  </si>
  <si>
    <t xml:space="preserve"> Reticulate New Greenfields Lots – ABF</t>
  </si>
  <si>
    <t>Per Lot</t>
  </si>
  <si>
    <t>B01B</t>
  </si>
  <si>
    <t xml:space="preserve"> Reticulate New Greenfields Lots – Commercial / Industrial – Ducts and Chambers (non ABF)</t>
  </si>
  <si>
    <t>B01C</t>
  </si>
  <si>
    <t xml:space="preserve"> Reticulate New Greenfields Lots – Fixed Fibre</t>
  </si>
  <si>
    <t>B01D</t>
  </si>
  <si>
    <t xml:space="preserve"> Reticulate New Greenfields MDU Rooms – Residential - Fibre</t>
  </si>
  <si>
    <t>B02</t>
  </si>
  <si>
    <t>Install Or Replace A New Distribution Point To Provide Access For Customer Connection</t>
  </si>
  <si>
    <t>Per distribution point</t>
  </si>
  <si>
    <t>B04</t>
  </si>
  <si>
    <t>Install, Replace or Expand a Cable Terminal on an Existing Pole</t>
  </si>
  <si>
    <t>Per terminal</t>
  </si>
  <si>
    <t>B05</t>
  </si>
  <si>
    <t>Regroup a Cable Terminal, Building Terminal, RLG or Distribution Point</t>
  </si>
  <si>
    <t>Per 50 pair cable group</t>
  </si>
  <si>
    <t>B06</t>
  </si>
  <si>
    <t>Install Road Crossing Duct From an Existing Network Element For New Connection</t>
  </si>
  <si>
    <t>Per road crossing</t>
  </si>
  <si>
    <t>B07</t>
  </si>
  <si>
    <t>Supply And Supervise Installation Of New Ducts and Chambers/Pits From One or More Buildings/Units Within an Industrial/Commercial Section</t>
  </si>
  <si>
    <t>Per site</t>
  </si>
  <si>
    <t>B08</t>
  </si>
  <si>
    <t>Install New Manhole and Lids in Roadway</t>
  </si>
  <si>
    <t>Per manhole and lids installed</t>
  </si>
  <si>
    <t>B09</t>
  </si>
  <si>
    <t>Install new manhole and lids in footway or Berm</t>
  </si>
  <si>
    <t>B10</t>
  </si>
  <si>
    <t>Install Turning Chamber And Lid Or Channell Plastic Pit And Lid In Footway or Berm</t>
  </si>
  <si>
    <t xml:space="preserve">Per small pit and lid installed </t>
  </si>
  <si>
    <t>B10A</t>
  </si>
  <si>
    <t xml:space="preserve"> Install Turning Chamber And Lid In Roadway</t>
  </si>
  <si>
    <t>Per Lid</t>
  </si>
  <si>
    <t>B10B</t>
  </si>
  <si>
    <t xml:space="preserve"> Install Small Pit and Lid</t>
  </si>
  <si>
    <t>B11</t>
  </si>
  <si>
    <t>Install New Building Frame (Up To 50 Pairs)</t>
  </si>
  <si>
    <t>Per new frame</t>
  </si>
  <si>
    <t>B12</t>
  </si>
  <si>
    <t>Install 2 Megabit Spanline With No Repeater</t>
  </si>
  <si>
    <t>Per 2 megabit spanline</t>
  </si>
  <si>
    <t>B13</t>
  </si>
  <si>
    <t>Install Repeated 2 Megabit Spanline (Existing Repeater Housing)</t>
  </si>
  <si>
    <t>Per repeater</t>
  </si>
  <si>
    <t>B14</t>
  </si>
  <si>
    <t>Install Repeated 2 Megabit Spanline And Repeater Housing</t>
  </si>
  <si>
    <t>B16</t>
  </si>
  <si>
    <t>Install New Poles and Changeover Plant</t>
  </si>
  <si>
    <t>Per pole and changeover plant</t>
  </si>
  <si>
    <t>B17</t>
  </si>
  <si>
    <t>Dismantle Terminal or Building Frame From Network</t>
  </si>
  <si>
    <t>B22</t>
  </si>
  <si>
    <t>L2 Traffic Management (Berm) On A L2 Road</t>
  </si>
  <si>
    <t>Per day</t>
  </si>
  <si>
    <t>B23</t>
  </si>
  <si>
    <t>L2 Traffic Management (Road) On A L2 Road</t>
  </si>
  <si>
    <t>BCAB</t>
  </si>
  <si>
    <t>Cabler</t>
  </si>
  <si>
    <t>Per Quote</t>
  </si>
  <si>
    <t>BCOW</t>
  </si>
  <si>
    <t>Clerk of Works</t>
  </si>
  <si>
    <t>Per 15 Minutes</t>
  </si>
  <si>
    <t>BDes</t>
  </si>
  <si>
    <t>BFIB</t>
  </si>
  <si>
    <t>Fibre Tech</t>
  </si>
  <si>
    <t>BHSC</t>
  </si>
  <si>
    <t>Contractor Design Scoping</t>
  </si>
  <si>
    <t>Per package of work</t>
  </si>
  <si>
    <t>BIP</t>
  </si>
  <si>
    <t>Build IP</t>
  </si>
  <si>
    <t>BJUMP</t>
  </si>
  <si>
    <t>Jumper Runner</t>
  </si>
  <si>
    <t>BLOC</t>
  </si>
  <si>
    <t>Cable Locater</t>
  </si>
  <si>
    <t>BMAT</t>
  </si>
  <si>
    <t>Material quote 5.26%</t>
  </si>
  <si>
    <t>BOP</t>
  </si>
  <si>
    <t>Build OP</t>
  </si>
  <si>
    <t>3rd Party pass through cost 5.26%</t>
  </si>
  <si>
    <t>BPMR</t>
  </si>
  <si>
    <t>Project Manager</t>
  </si>
  <si>
    <t>BPROV</t>
  </si>
  <si>
    <t>Provisioner</t>
  </si>
  <si>
    <t>BREC</t>
  </si>
  <si>
    <t>Records</t>
  </si>
  <si>
    <t>BRES</t>
  </si>
  <si>
    <t>Res/Bus</t>
  </si>
  <si>
    <t>BRIG</t>
  </si>
  <si>
    <t>Rigging</t>
  </si>
  <si>
    <t>BS ARB</t>
  </si>
  <si>
    <t>Standard Arboreal charges</t>
  </si>
  <si>
    <t>Per Tree Consent</t>
  </si>
  <si>
    <t>BSUB</t>
  </si>
  <si>
    <t>Subcontractor quote 11.1%</t>
  </si>
  <si>
    <t>C02</t>
  </si>
  <si>
    <t>Replace Battery in Roadside Cabinet or Small Site (Scheduled Replacements)</t>
  </si>
  <si>
    <t>Per battery</t>
  </si>
  <si>
    <t>C02A</t>
  </si>
  <si>
    <t xml:space="preserve"> Replace DC Power Plant in Roadside Cabinet – Any Cabinet Type (except STC Cabinet)</t>
  </si>
  <si>
    <t>C02B</t>
  </si>
  <si>
    <t xml:space="preserve"> Replace DC Power Plant in Roadside Cabinet – STC Cabinet</t>
  </si>
  <si>
    <t>C03</t>
  </si>
  <si>
    <t>Passive/Cross Connect Roadside Cabinet – Installation (Any Passive Cabinet Type)</t>
  </si>
  <si>
    <t>Per cabinet</t>
  </si>
  <si>
    <t>C03A</t>
  </si>
  <si>
    <t xml:space="preserve"> Active Roadside Cabinet - RMA Drawings</t>
  </si>
  <si>
    <t>per RMA</t>
  </si>
  <si>
    <t>C03B</t>
  </si>
  <si>
    <t xml:space="preserve"> Active Roadside Cabinet - Design (Any Active Cabinet Type)</t>
  </si>
  <si>
    <t>C03C</t>
  </si>
  <si>
    <t xml:space="preserve"> Active Roadside Cabinet - Base Install and Civils (Any Active Cabinet Type)</t>
  </si>
  <si>
    <t>per base installed</t>
  </si>
  <si>
    <t>C05</t>
  </si>
  <si>
    <t>Joint/Terminate Copper Cable (First 50 Pair)</t>
  </si>
  <si>
    <t>Per joint</t>
  </si>
  <si>
    <t>C05A</t>
  </si>
  <si>
    <t xml:space="preserve"> Joint/Terminate Copper Cable (Subsequent 50 Pair)</t>
  </si>
  <si>
    <t xml:space="preserve">Per additional 50 pair jointed or part thereof </t>
  </si>
  <si>
    <t>C06</t>
  </si>
  <si>
    <t>Haul Copper Cable Through Existing Duct</t>
  </si>
  <si>
    <t>Per duct metre</t>
  </si>
  <si>
    <t>C1.1</t>
  </si>
  <si>
    <t>Arborists-Consultation-Aborist consultation</t>
  </si>
  <si>
    <t>per day</t>
  </si>
  <si>
    <t>C1.2</t>
  </si>
  <si>
    <t>Arborists-Consultation-Tree consents</t>
  </si>
  <si>
    <t>C11</t>
  </si>
  <si>
    <t>Install Self Supporting Aerial Cable - Copper</t>
  </si>
  <si>
    <t>Per metre</t>
  </si>
  <si>
    <t>C11A</t>
  </si>
  <si>
    <t xml:space="preserve"> Install Self Supporting Aerial Cable - Fibre</t>
  </si>
  <si>
    <t>C12</t>
  </si>
  <si>
    <t>Haul Fibre Cable/Microduct Through Existing Empty Ducts (&lt;2000m)</t>
  </si>
  <si>
    <t>C12a</t>
  </si>
  <si>
    <t xml:space="preserve"> Haul Fibre Cable/Microduct Through Existing Empty Ducts (&gt;2000m)</t>
  </si>
  <si>
    <t>Per cable metre</t>
  </si>
  <si>
    <t>C12b</t>
  </si>
  <si>
    <t xml:space="preserve"> Overhaul Fibre Cable/Microduct Through Ducts Containing Existing Cables (&lt;2000m)</t>
  </si>
  <si>
    <t>C12c</t>
  </si>
  <si>
    <t xml:space="preserve"> Overhaul Fibre Cable/Microduct Through Ducts Containing Existing Cables (&gt;2000m)</t>
  </si>
  <si>
    <t>Per duct metre, used with Code MC12c</t>
  </si>
  <si>
    <t>C12d</t>
  </si>
  <si>
    <t xml:space="preserve"> Haul Subduct/Microduct Through Existing Ducts</t>
  </si>
  <si>
    <t>Per fibre loop managed</t>
  </si>
  <si>
    <t>C12E</t>
  </si>
  <si>
    <t xml:space="preserve"> Haul Extra Subduct Through Existing Ducts</t>
  </si>
  <si>
    <t>Per Meter</t>
  </si>
  <si>
    <t>C12F</t>
  </si>
  <si>
    <t xml:space="preserve"> Fibre Loops In Manholes</t>
  </si>
  <si>
    <t>Per Loop</t>
  </si>
  <si>
    <t>C12G</t>
  </si>
  <si>
    <t xml:space="preserve"> Blow ABF Cable Through Microduct (5mm)</t>
  </si>
  <si>
    <t>Per blow section</t>
  </si>
  <si>
    <t>C12GA</t>
  </si>
  <si>
    <t>: Blow ABF Cable Through Microduct (12mm)</t>
  </si>
  <si>
    <t>C12H</t>
  </si>
  <si>
    <t xml:space="preserve"> ABF Fibre Loops in Manholes</t>
  </si>
  <si>
    <t>C12I</t>
  </si>
  <si>
    <t xml:space="preserve"> Joint Single-Way Microduct (1 tube)</t>
  </si>
  <si>
    <t>C12J</t>
  </si>
  <si>
    <t xml:space="preserve"> Joint 4-Way Microduct (1-4 Tubes)</t>
  </si>
  <si>
    <t>C12K</t>
  </si>
  <si>
    <t xml:space="preserve"> Joint 7-Way Microduct (1-7 Tubes)</t>
  </si>
  <si>
    <t>C12L</t>
  </si>
  <si>
    <t xml:space="preserve"> Joint 12-Way Microduct (1-12 Tubes)</t>
  </si>
  <si>
    <t>C12M</t>
  </si>
  <si>
    <t xml:space="preserve"> Joint 12+3-Way Microduct (1-15 Tubes)</t>
  </si>
  <si>
    <t>Per Joint</t>
  </si>
  <si>
    <t>C12N</t>
  </si>
  <si>
    <t xml:space="preserve"> Joint 26-Way Microduct (1-26 Tubes)</t>
  </si>
  <si>
    <t>C14</t>
  </si>
  <si>
    <t xml:space="preserve"> Joint Fibre Cable (1-12 Splices)</t>
  </si>
  <si>
    <t>Per fibre optic joint from 1 to 12 splices per site</t>
  </si>
  <si>
    <t>C14.1</t>
  </si>
  <si>
    <t>Joint Fibre Cables - 13 to 24 splices</t>
  </si>
  <si>
    <t>Per fibre optic joint from 13 to 24 splices per site</t>
  </si>
  <si>
    <t>C14.2</t>
  </si>
  <si>
    <t>Joint Fibre Cables - 25 to 48 splices</t>
  </si>
  <si>
    <t>Per fibre optic joint from 25 to 48 splices per site</t>
  </si>
  <si>
    <t>C14.3</t>
  </si>
  <si>
    <t>Joint Fibre Cables - 49 to 96 splices</t>
  </si>
  <si>
    <t>Per fibre optic joint from 49 to 96 splices per site</t>
  </si>
  <si>
    <t>C14.4</t>
  </si>
  <si>
    <t>Joint Fibre Cables - 97 to 144 splices</t>
  </si>
  <si>
    <t>Per fibre optic joint from 97 to 144 splices per site</t>
  </si>
  <si>
    <t>C14.5</t>
  </si>
  <si>
    <t>Joint Fibre Cables - 145 to 216 splices</t>
  </si>
  <si>
    <t>Per fibre optic joint from 145 to 216 splices per site</t>
  </si>
  <si>
    <t>C14.6</t>
  </si>
  <si>
    <t>Joint Fibre Cables - 217 to 312 splices</t>
  </si>
  <si>
    <t>Per fibre optic joint from 217 to 312 splices per site</t>
  </si>
  <si>
    <t>C14A</t>
  </si>
  <si>
    <t>Install Fibre Closure</t>
  </si>
  <si>
    <t>Per fibre optic closure</t>
  </si>
  <si>
    <t>CREV</t>
  </si>
  <si>
    <t>Reimbursement for a constructability review that was done, but the job was not awarded to the contractor</t>
  </si>
  <si>
    <t>review</t>
  </si>
  <si>
    <t>D01</t>
  </si>
  <si>
    <t>Inside Boundary Trenching – Base Rate</t>
  </si>
  <si>
    <t>D01A</t>
  </si>
  <si>
    <t xml:space="preserve"> Outside Boundary Trenching – Base Rate</t>
  </si>
  <si>
    <t>D01B</t>
  </si>
  <si>
    <t xml:space="preserve"> Outside Boundary Trenching – Moleplough</t>
  </si>
  <si>
    <t>D02</t>
  </si>
  <si>
    <t>Trench 300mm cover conventional duct</t>
  </si>
  <si>
    <t>D03</t>
  </si>
  <si>
    <t>Trench 450mm cover conventional duct</t>
  </si>
  <si>
    <t>D04</t>
  </si>
  <si>
    <t>Trench 600mm cover conventional duct</t>
  </si>
  <si>
    <t>D05</t>
  </si>
  <si>
    <t>Trench 200mm cover air blown duct</t>
  </si>
  <si>
    <t>D06</t>
  </si>
  <si>
    <t>Trench 300mm cover air blown duct</t>
  </si>
  <si>
    <t>D07</t>
  </si>
  <si>
    <t>Trench 450mm cover air blown duct</t>
  </si>
  <si>
    <t>D08</t>
  </si>
  <si>
    <t>Trench 600mm cover air blown duct</t>
  </si>
  <si>
    <t>D1.1A</t>
  </si>
  <si>
    <t>63 mm continuous duct</t>
  </si>
  <si>
    <t>D1.1B</t>
  </si>
  <si>
    <t>D1.1C</t>
  </si>
  <si>
    <t>D1.1D</t>
  </si>
  <si>
    <t>D1.2A</t>
  </si>
  <si>
    <t>110 mm continuous duct</t>
  </si>
  <si>
    <t>D1.2B</t>
  </si>
  <si>
    <t>D1.2C</t>
  </si>
  <si>
    <t>D1.2D</t>
  </si>
  <si>
    <t>D1.3A</t>
  </si>
  <si>
    <t>Ribbonet / micronet</t>
  </si>
  <si>
    <t>D1.3B</t>
  </si>
  <si>
    <t>D1.3C</t>
  </si>
  <si>
    <t>D1.3D</t>
  </si>
  <si>
    <t>D1.A</t>
  </si>
  <si>
    <t>Drilling and thrusting 63mm (or smaller) continuous duct, ribbonet or micronet (includes prep). Includes any ribbonet and micronet jointing that is required throughout the length of the run.</t>
  </si>
  <si>
    <t>D1.B</t>
  </si>
  <si>
    <t>D2.1A</t>
  </si>
  <si>
    <t>D2.1B</t>
  </si>
  <si>
    <t>D2.1C</t>
  </si>
  <si>
    <t>D2.1D</t>
  </si>
  <si>
    <t>D2.2A</t>
  </si>
  <si>
    <t>D2.2B</t>
  </si>
  <si>
    <t>D2.2C</t>
  </si>
  <si>
    <t>D2.2D</t>
  </si>
  <si>
    <t>D2.3A</t>
  </si>
  <si>
    <t>D2.3B</t>
  </si>
  <si>
    <t>D2.3C</t>
  </si>
  <si>
    <t>D2.3D</t>
  </si>
  <si>
    <t>D2.A</t>
  </si>
  <si>
    <t>Drilling and thrusting 110mm continuous duct (includes prep). Does NOT include hauling the cable through the duct (claim the appropriate hauling code as well).</t>
  </si>
  <si>
    <t>D2.B</t>
  </si>
  <si>
    <t>D3.1A</t>
  </si>
  <si>
    <t>Seal</t>
  </si>
  <si>
    <t>per metre squared</t>
  </si>
  <si>
    <t>D3.1B</t>
  </si>
  <si>
    <t>D3.1C</t>
  </si>
  <si>
    <t>D3.1D</t>
  </si>
  <si>
    <t>D3.2A</t>
  </si>
  <si>
    <t>Concrete</t>
  </si>
  <si>
    <t>D3.2B</t>
  </si>
  <si>
    <t>D3.2C</t>
  </si>
  <si>
    <t>D3.2D</t>
  </si>
  <si>
    <t>D3.3A</t>
  </si>
  <si>
    <t>Special</t>
  </si>
  <si>
    <t>D3.3B</t>
  </si>
  <si>
    <t>D3.3C</t>
  </si>
  <si>
    <t>D3.3D</t>
  </si>
  <si>
    <t>D3.4A</t>
  </si>
  <si>
    <t>Road, seal</t>
  </si>
  <si>
    <t>D3.4B</t>
  </si>
  <si>
    <t>D3.4C</t>
  </si>
  <si>
    <t>D3.4D</t>
  </si>
  <si>
    <t>D3.5A</t>
  </si>
  <si>
    <t>Road / commercial driveway, concrete</t>
  </si>
  <si>
    <t>D3.5B</t>
  </si>
  <si>
    <t>D3.5C</t>
  </si>
  <si>
    <t>D3.5D</t>
  </si>
  <si>
    <t>D3.A</t>
  </si>
  <si>
    <t>Drilling and thrusting short distances, by grundomat, micro-drill or similar for use around cul-de-sacs or road-crossings. Includes any ribbonet and micronet jointing that is required throughout the length of the run.</t>
  </si>
  <si>
    <t>D3.B</t>
  </si>
  <si>
    <t>D4.1A</t>
  </si>
  <si>
    <t>Loose rock</t>
  </si>
  <si>
    <t>D4.1B</t>
  </si>
  <si>
    <t>D4.1C</t>
  </si>
  <si>
    <t>D4.1D</t>
  </si>
  <si>
    <t>D4.2A</t>
  </si>
  <si>
    <t>Hard rock</t>
  </si>
  <si>
    <t>D4.2B</t>
  </si>
  <si>
    <t>D4.2C</t>
  </si>
  <si>
    <t>D4.2D</t>
  </si>
  <si>
    <t>D5.1A</t>
  </si>
  <si>
    <t>Hand digging around trees</t>
  </si>
  <si>
    <t>D5.1B</t>
  </si>
  <si>
    <t>D5.1C</t>
  </si>
  <si>
    <t>D5.1D</t>
  </si>
  <si>
    <t>D5.2A</t>
  </si>
  <si>
    <t>Locating sewerage and stormwater housefeeds</t>
  </si>
  <si>
    <t>D5.2B</t>
  </si>
  <si>
    <t>D5.2C</t>
  </si>
  <si>
    <t>D5.2D</t>
  </si>
  <si>
    <t>DRYFFP</t>
  </si>
  <si>
    <t>Remedial work on a FFP that has no water ingress issues</t>
  </si>
  <si>
    <t>EACH</t>
  </si>
  <si>
    <t>E01</t>
  </si>
  <si>
    <t>Inside Boundary Drilling &amp; Thrusting – Base Rate</t>
  </si>
  <si>
    <t>E01A</t>
  </si>
  <si>
    <t>Outside Boundary Drilling &amp; Thrusting – up to 63mm</t>
  </si>
  <si>
    <t>E01B</t>
  </si>
  <si>
    <t>Outside Boundary Drilling &amp; Thrusting – 110mm</t>
  </si>
  <si>
    <t>E02</t>
  </si>
  <si>
    <t>Drill 20 mm continuous duct</t>
  </si>
  <si>
    <t>E03</t>
  </si>
  <si>
    <t>Drill Ribbonet / micronet</t>
  </si>
  <si>
    <t>E04</t>
  </si>
  <si>
    <t>Drill Surface E/O Seal</t>
  </si>
  <si>
    <t>per Lineal m</t>
  </si>
  <si>
    <t>E05</t>
  </si>
  <si>
    <t>Drill Surface E/O Concrete</t>
  </si>
  <si>
    <t>E06</t>
  </si>
  <si>
    <t>Drill Surface E/O Special</t>
  </si>
  <si>
    <t>E07</t>
  </si>
  <si>
    <t>Drill Surface E/O Road, seal</t>
  </si>
  <si>
    <t>E08</t>
  </si>
  <si>
    <t>Drill Surface E/O Road / commercial driveway, concrete</t>
  </si>
  <si>
    <t>E1.1</t>
  </si>
  <si>
    <t>Scoping</t>
  </si>
  <si>
    <t>per hour</t>
  </si>
  <si>
    <t>E1.10</t>
  </si>
  <si>
    <t>Chorus design review optimisation</t>
  </si>
  <si>
    <t>E1.11</t>
  </si>
  <si>
    <t>Other costs</t>
  </si>
  <si>
    <t>E1.2</t>
  </si>
  <si>
    <t>ICMS Check</t>
  </si>
  <si>
    <t>E1.3</t>
  </si>
  <si>
    <t>Premises database</t>
  </si>
  <si>
    <t>E1.4</t>
  </si>
  <si>
    <t>Civil &amp; distribution design</t>
  </si>
  <si>
    <t>E1.5</t>
  </si>
  <si>
    <t>Cabinet site</t>
  </si>
  <si>
    <t>E1.6</t>
  </si>
  <si>
    <t>Feeder design</t>
  </si>
  <si>
    <t>E1.7</t>
  </si>
  <si>
    <t>Netmap design entry</t>
  </si>
  <si>
    <t>E1.8</t>
  </si>
  <si>
    <t>Update tube allocations on construction plans</t>
  </si>
  <si>
    <t>E1.9</t>
  </si>
  <si>
    <t>Prepare BOM</t>
  </si>
  <si>
    <t>G01</t>
  </si>
  <si>
    <t>Reinstatement &amp; Extra/Over - Seal &amp; chip</t>
  </si>
  <si>
    <t>Per trench M</t>
  </si>
  <si>
    <t>G01A</t>
  </si>
  <si>
    <t>Trenching - Reinstatement - Seal (Standard up to 40mm) - Base Rate</t>
  </si>
  <si>
    <t>Per SQM</t>
  </si>
  <si>
    <t>G01B</t>
  </si>
  <si>
    <t>Reinstatement - Seal depth - 41 - 60mm - Res Driveways - E/O</t>
  </si>
  <si>
    <t>G01C</t>
  </si>
  <si>
    <t>Reinstatement - Seal depth - &gt;60mm - Commercial driveways and Roadways - E/O</t>
  </si>
  <si>
    <t>G02</t>
  </si>
  <si>
    <t>Reinstatement &amp; Extra/Over - Concrete GO2</t>
  </si>
  <si>
    <t>G02A</t>
  </si>
  <si>
    <t>Reinstatement &amp; Extra/Over - Concrete GO2A</t>
  </si>
  <si>
    <t>G02B</t>
  </si>
  <si>
    <t>Reinstatement - Concrete depth - 101 - 150mm - E/O</t>
  </si>
  <si>
    <t>G02C</t>
  </si>
  <si>
    <t>Reinstatement - Concrete depth - 151 - 200mm - E/O</t>
  </si>
  <si>
    <t>G02D</t>
  </si>
  <si>
    <t>Reinstatement - Concrete depth - &gt;200mm - E/O</t>
  </si>
  <si>
    <t>G03</t>
  </si>
  <si>
    <t>Reinstatement &amp; Extra/Over - Concrete aggregate GO3</t>
  </si>
  <si>
    <t>G03A</t>
  </si>
  <si>
    <t>Reinstatement &amp; Extra/Over - Concrete aggregate GO3A</t>
  </si>
  <si>
    <t>G03B</t>
  </si>
  <si>
    <t>Trenching - Reinstatement - Cobbles/Chip</t>
  </si>
  <si>
    <t>G04</t>
  </si>
  <si>
    <t>Reinstatement &amp; Extra/Over - Gravel</t>
  </si>
  <si>
    <t>G05</t>
  </si>
  <si>
    <t>Reinstatement &amp; Extra/Over - Rock</t>
  </si>
  <si>
    <t>G05A</t>
  </si>
  <si>
    <t>Reinstatement &amp; Extra/Over - Rocksaw</t>
  </si>
  <si>
    <t>G06</t>
  </si>
  <si>
    <t>Reinstatement &amp; Extra/Over - Gardens &amp; decorative</t>
  </si>
  <si>
    <t>G06A</t>
  </si>
  <si>
    <t>Reinstatement &amp; Extra/Over - Cobbles</t>
  </si>
  <si>
    <t>G07</t>
  </si>
  <si>
    <t>Reinstatement &amp; Extra/Over - Handling each extra component</t>
  </si>
  <si>
    <t>G08</t>
  </si>
  <si>
    <t>Reinstatement &amp; Extra/Over - Extra depth for trenching</t>
  </si>
  <si>
    <t>G08A</t>
  </si>
  <si>
    <t>Reinstatement &amp; Extra/Over - Extra depth for moleploughing</t>
  </si>
  <si>
    <t>H1.1A</t>
  </si>
  <si>
    <t>Hauling &amp; proving - Preparing duct for hauling - Base rate</t>
  </si>
  <si>
    <t>H1.1B</t>
  </si>
  <si>
    <t>H1.1C</t>
  </si>
  <si>
    <t>H1.1D</t>
  </si>
  <si>
    <t>H1.2A</t>
  </si>
  <si>
    <t>Install draw tape - base Rate</t>
  </si>
  <si>
    <t>H1.2B</t>
  </si>
  <si>
    <t>H1.2C</t>
  </si>
  <si>
    <t>H1.2D</t>
  </si>
  <si>
    <t>H1.3A</t>
  </si>
  <si>
    <t>Haul out copper &lt;= 400 pair /fibre cables - Base Rate</t>
  </si>
  <si>
    <t>H1.3B</t>
  </si>
  <si>
    <t>H1.3C</t>
  </si>
  <si>
    <t>H1.3D</t>
  </si>
  <si>
    <t>H1.4A</t>
  </si>
  <si>
    <t>Hauling &amp; proving - Haul out copper &gt; 400 pair - Base Rate</t>
  </si>
  <si>
    <t>H1.4B</t>
  </si>
  <si>
    <t>H1.4C</t>
  </si>
  <si>
    <t>H1.4D</t>
  </si>
  <si>
    <t>H1.5A</t>
  </si>
  <si>
    <t>Install 50/100mm T-Dux  - Base Rate</t>
  </si>
  <si>
    <t>Per T-Dux</t>
  </si>
  <si>
    <t>H1.5B</t>
  </si>
  <si>
    <t>H1.5C</t>
  </si>
  <si>
    <t>H1.5D</t>
  </si>
  <si>
    <t>H1.6A</t>
  </si>
  <si>
    <t>Prepare Asbestos duct for hauling - Install Tape or Rope - Base Rate</t>
  </si>
  <si>
    <t>H1.6B</t>
  </si>
  <si>
    <t>H1.6C</t>
  </si>
  <si>
    <t>H1.6D</t>
  </si>
  <si>
    <t>H1.A</t>
  </si>
  <si>
    <t>Hauling out &lt;= 400 pair / fibre cable</t>
  </si>
  <si>
    <t>H1.B</t>
  </si>
  <si>
    <t>H2.1A</t>
  </si>
  <si>
    <t>Repair blocked or damaged duct in grass</t>
  </si>
  <si>
    <t>per break</t>
  </si>
  <si>
    <t>H2.1B</t>
  </si>
  <si>
    <t>H2.1C</t>
  </si>
  <si>
    <t>H2.1D</t>
  </si>
  <si>
    <t>H2.2A</t>
  </si>
  <si>
    <t>Repair blocked or damaged duct in seal</t>
  </si>
  <si>
    <t>H2.2B</t>
  </si>
  <si>
    <t>H2.2C</t>
  </si>
  <si>
    <t>H2.2D</t>
  </si>
  <si>
    <t>H2.3A</t>
  </si>
  <si>
    <t>Repair blocked or damaged duct in concrete plain</t>
  </si>
  <si>
    <t>H2.3B</t>
  </si>
  <si>
    <t>H2.3C</t>
  </si>
  <si>
    <t>H2.3D</t>
  </si>
  <si>
    <t>H2.4A</t>
  </si>
  <si>
    <t>Repair blocked or damaged duct in concrete aggregate</t>
  </si>
  <si>
    <t>H2.4B</t>
  </si>
  <si>
    <t>H2.4C</t>
  </si>
  <si>
    <t>H2.4D</t>
  </si>
  <si>
    <t>H2.5A</t>
  </si>
  <si>
    <t>Repair blocked or damaged duct in special surface</t>
  </si>
  <si>
    <t>H2.5B</t>
  </si>
  <si>
    <t>H2.5C</t>
  </si>
  <si>
    <t>H2.5D</t>
  </si>
  <si>
    <t>H2.6A</t>
  </si>
  <si>
    <t>Repair blocked or damaged duct in roadway seal</t>
  </si>
  <si>
    <t>H2.6B</t>
  </si>
  <si>
    <t>H2.6C</t>
  </si>
  <si>
    <t>H2.6D</t>
  </si>
  <si>
    <t>H2.7A</t>
  </si>
  <si>
    <t>Repair blocked or damaged duct in roadway concrete</t>
  </si>
  <si>
    <t>H2.7B</t>
  </si>
  <si>
    <t>H2.7C</t>
  </si>
  <si>
    <t>H2.7D</t>
  </si>
  <si>
    <t>H2.8A</t>
  </si>
  <si>
    <t>Repair blocked or damaged duct excessive depth</t>
  </si>
  <si>
    <t>H2.8B</t>
  </si>
  <si>
    <t>H2.8C</t>
  </si>
  <si>
    <t>H2.8D</t>
  </si>
  <si>
    <t>H2.9A</t>
  </si>
  <si>
    <t>Clearing contaminated man hole</t>
  </si>
  <si>
    <t>per Manhole</t>
  </si>
  <si>
    <t>H2.9B</t>
  </si>
  <si>
    <t>H2.9C</t>
  </si>
  <si>
    <t>H2.9D</t>
  </si>
  <si>
    <t>H2.A</t>
  </si>
  <si>
    <t>Hauling out &gt; 400 pair cable</t>
  </si>
  <si>
    <t>H2.B</t>
  </si>
  <si>
    <t>H3.1A</t>
  </si>
  <si>
    <t>Hauling &amp; proving - Haul up to 1x26way ribbonet/Micronet duct - Base Rate</t>
  </si>
  <si>
    <t>H3.1B</t>
  </si>
  <si>
    <t>H3.1C</t>
  </si>
  <si>
    <t>H3.1D</t>
  </si>
  <si>
    <t>H3.2A</t>
  </si>
  <si>
    <t>Hauling &amp; proving - Haul 2x up to 26way ribbonnet/Micronet duct - Base Rate</t>
  </si>
  <si>
    <t>H3.2B</t>
  </si>
  <si>
    <t>H3.2C</t>
  </si>
  <si>
    <t>H3.2D</t>
  </si>
  <si>
    <t>H3.3A</t>
  </si>
  <si>
    <t>Hauling &amp; proving - Haul 3x up to 26way ribbonnet/Micronet duct - Base Rate</t>
  </si>
  <si>
    <t>H3.3B</t>
  </si>
  <si>
    <t>H3.3C</t>
  </si>
  <si>
    <t>H3.3D</t>
  </si>
  <si>
    <t>H3.4A</t>
  </si>
  <si>
    <t>Blow Micronet cable up to 48f into Micronet duct - Base Rate</t>
  </si>
  <si>
    <t>H3.4B</t>
  </si>
  <si>
    <t>H3.4C</t>
  </si>
  <si>
    <t>H3.4D</t>
  </si>
  <si>
    <t>H3.5A</t>
  </si>
  <si>
    <t>Blow Micronet 96f cable into Micronet duct - Base Rate</t>
  </si>
  <si>
    <t>H3.5B</t>
  </si>
  <si>
    <t>H3.5C</t>
  </si>
  <si>
    <t>H3.5D</t>
  </si>
  <si>
    <t>H3.6A</t>
  </si>
  <si>
    <t>Blow Micronet 144f cable into Micronet duct - Base Rate</t>
  </si>
  <si>
    <t>H3.6B</t>
  </si>
  <si>
    <t>H3.6C</t>
  </si>
  <si>
    <t>H3.6D</t>
  </si>
  <si>
    <t>H3.7A</t>
  </si>
  <si>
    <t xml:space="preserve"> OverHaul 1 x Micronet/Ribbonet into duct - Base Rate</t>
  </si>
  <si>
    <t>H3.7B</t>
  </si>
  <si>
    <t>H3.7C</t>
  </si>
  <si>
    <t>H3.7D</t>
  </si>
  <si>
    <t>H3.8A</t>
  </si>
  <si>
    <t>Blow EPFU into 3mm tube - Base Rate</t>
  </si>
  <si>
    <t>H3.8B</t>
  </si>
  <si>
    <t>H3.8C</t>
  </si>
  <si>
    <t>H3.8D</t>
  </si>
  <si>
    <t>H3.A</t>
  </si>
  <si>
    <t>Hauling and proving ribbonet/micronet duct</t>
  </si>
  <si>
    <t>H3.B</t>
  </si>
  <si>
    <t>H3EO.A</t>
  </si>
  <si>
    <t>Hauling Loose Tube cable E/O when H3 is used</t>
  </si>
  <si>
    <t>H3EO.B</t>
  </si>
  <si>
    <t>H4.10A</t>
  </si>
  <si>
    <t>Haul 1 x subduct / maxnet</t>
  </si>
  <si>
    <t>H4.10B</t>
  </si>
  <si>
    <t>H4.10C</t>
  </si>
  <si>
    <t>H4.10D</t>
  </si>
  <si>
    <t>H4.11A</t>
  </si>
  <si>
    <t>Haul 2 x subduct</t>
  </si>
  <si>
    <t>H4.11B</t>
  </si>
  <si>
    <t>H4.11C</t>
  </si>
  <si>
    <t>H4.11D</t>
  </si>
  <si>
    <t>H4.12A</t>
  </si>
  <si>
    <t>Haul 3 x subduct</t>
  </si>
  <si>
    <t>H4.12B</t>
  </si>
  <si>
    <t>H4.12C</t>
  </si>
  <si>
    <t>H4.12D</t>
  </si>
  <si>
    <t>H4.13A</t>
  </si>
  <si>
    <t>Haul 4 x subduct</t>
  </si>
  <si>
    <t>H4.13B</t>
  </si>
  <si>
    <t>H4.13C</t>
  </si>
  <si>
    <t>H4.13D</t>
  </si>
  <si>
    <t>H4.14A</t>
  </si>
  <si>
    <t>Haul ADSSloose tube fibre cable</t>
  </si>
  <si>
    <t>H4.14B</t>
  </si>
  <si>
    <t>H4.14C</t>
  </si>
  <si>
    <t>H4.14D</t>
  </si>
  <si>
    <t>H4.15A</t>
  </si>
  <si>
    <t>Overhaul ADSS loose tube fibre cable</t>
  </si>
  <si>
    <t>H4.15B</t>
  </si>
  <si>
    <t>H4.15C</t>
  </si>
  <si>
    <t>H4.15D</t>
  </si>
  <si>
    <t>H4.1A</t>
  </si>
  <si>
    <t>Cable running in exchange - Includes pigcables to AOFDF - Base Rate</t>
  </si>
  <si>
    <t>H4.1B</t>
  </si>
  <si>
    <t>H4.1C</t>
  </si>
  <si>
    <t>H4.1D</t>
  </si>
  <si>
    <t>H4.2A</t>
  </si>
  <si>
    <t>Haul 1 x loose tube fibre cable</t>
  </si>
  <si>
    <t>H4.2B</t>
  </si>
  <si>
    <t>H4.2C</t>
  </si>
  <si>
    <t>H4.2D</t>
  </si>
  <si>
    <t>H4.3A</t>
  </si>
  <si>
    <t>Haul 2 x loose tube fibre cable</t>
  </si>
  <si>
    <t>H4.3B</t>
  </si>
  <si>
    <t>H4.3C</t>
  </si>
  <si>
    <t>H4.3D</t>
  </si>
  <si>
    <t>H4.4A</t>
  </si>
  <si>
    <t>Haul 3 x loose tube fibre cable</t>
  </si>
  <si>
    <t>H4.4B</t>
  </si>
  <si>
    <t>H4.4C</t>
  </si>
  <si>
    <t>H4.4D</t>
  </si>
  <si>
    <t>H4.5A</t>
  </si>
  <si>
    <t>Haul 4 x loose tube fibre cable</t>
  </si>
  <si>
    <t>H4.5B</t>
  </si>
  <si>
    <t>H4.5C</t>
  </si>
  <si>
    <t>H4.5D</t>
  </si>
  <si>
    <t>H4.6A</t>
  </si>
  <si>
    <t>Overhaul 1 x loose tube fibre cable</t>
  </si>
  <si>
    <t>H4.6B</t>
  </si>
  <si>
    <t>H4.6C</t>
  </si>
  <si>
    <t>H4.6D</t>
  </si>
  <si>
    <t>H4.7A</t>
  </si>
  <si>
    <t>Overhaul 2 x loose tube fibre cable</t>
  </si>
  <si>
    <t>H4.7B</t>
  </si>
  <si>
    <t>H4.7C</t>
  </si>
  <si>
    <t>H4.7D</t>
  </si>
  <si>
    <t>H4.8A</t>
  </si>
  <si>
    <t>Overhaul 3 x loose tube fibre cable</t>
  </si>
  <si>
    <t>H4.8B</t>
  </si>
  <si>
    <t>H4.8C</t>
  </si>
  <si>
    <t>H4.8D</t>
  </si>
  <si>
    <t>H4.9A</t>
  </si>
  <si>
    <t>Overhaul 4 x loose tube fibre cable</t>
  </si>
  <si>
    <t>H4.9B</t>
  </si>
  <si>
    <t>H4.9C</t>
  </si>
  <si>
    <t>H4.9D</t>
  </si>
  <si>
    <t>H4.A</t>
  </si>
  <si>
    <t>Blowing micronet cable into duct</t>
  </si>
  <si>
    <t>H4.B</t>
  </si>
  <si>
    <t>H5.1A</t>
  </si>
  <si>
    <t>Run internal fibre from POE to server - Quoted - Base Rate</t>
  </si>
  <si>
    <t>per building</t>
  </si>
  <si>
    <t>H5.1B</t>
  </si>
  <si>
    <t>H5.1C</t>
  </si>
  <si>
    <t>H5.1D</t>
  </si>
  <si>
    <t>H6.A</t>
  </si>
  <si>
    <t>Cable running in exchange</t>
  </si>
  <si>
    <t>H6.B</t>
  </si>
  <si>
    <t>H7.A</t>
  </si>
  <si>
    <t>Haul loose-tube fibre cable. Includes overhauling and ADSS.</t>
  </si>
  <si>
    <t>H7.B</t>
  </si>
  <si>
    <t>HDIFF</t>
  </si>
  <si>
    <t>Extra/over code for hauling through difficult ducts. Must be approved by the deployment manager on a case-by-case basis.</t>
  </si>
  <si>
    <t>HTDUX</t>
  </si>
  <si>
    <t>Seal 50-100mm duct with T-Dux</t>
  </si>
  <si>
    <t>HYD.A</t>
  </si>
  <si>
    <t>Hydro trenching, includes any imported backfill that is required.</t>
  </si>
  <si>
    <t>HYD.B</t>
  </si>
  <si>
    <t>HYDL.A</t>
  </si>
  <si>
    <t>Hydro lancing, thrusting under hard surfaces to avoid cutting and reinstatement.</t>
  </si>
  <si>
    <t>HYDL.B</t>
  </si>
  <si>
    <t>I01</t>
  </si>
  <si>
    <t>Install Building Cabling and/or Microduct</t>
  </si>
  <si>
    <t>I02.1</t>
  </si>
  <si>
    <t>Install Support System for Cable and/or Microduct - Standard approved capping</t>
  </si>
  <si>
    <t>I02.2</t>
  </si>
  <si>
    <t>Install Support System for Cable and/or Microduct - Architrave capping</t>
  </si>
  <si>
    <t>I02.3</t>
  </si>
  <si>
    <t>Install Support System for Cable and/or Microduct - Catenary wire</t>
  </si>
  <si>
    <t>I02.4</t>
  </si>
  <si>
    <t>Install Support System for Cable and/or Microduct - Cable tray</t>
  </si>
  <si>
    <t>I02.5</t>
  </si>
  <si>
    <t>Install Support System for Cable and/or Microduct - uPVC Conduit</t>
  </si>
  <si>
    <t>I03.1</t>
  </si>
  <si>
    <t>Install Fibre Access Terminal (FAT) - Small / medium MDU</t>
  </si>
  <si>
    <t>Per FAT</t>
  </si>
  <si>
    <t>I03.2</t>
  </si>
  <si>
    <t>Install Fibre Access Terminal (FAT) - Large MDU (48+ DP)</t>
  </si>
  <si>
    <t>I03.3</t>
  </si>
  <si>
    <t>Install Fibre Access Terminal (FAT) - External</t>
  </si>
  <si>
    <t>IDT.A</t>
  </si>
  <si>
    <t>Installing draw tape and/or sub-ducts</t>
  </si>
  <si>
    <t>IDT.B</t>
  </si>
  <si>
    <t>IM1a</t>
  </si>
  <si>
    <t>ASAM to ISAM migration cable preparation</t>
  </si>
  <si>
    <t>Per ASAM shelf migrated (384 ports), cable distance up to 10 metres</t>
  </si>
  <si>
    <t>IM1b</t>
  </si>
  <si>
    <t>ASAM to FD-ISAM Migration additional cable</t>
  </si>
  <si>
    <t>Additional metres of consigned cable installed over 10 metres (32 x 24 pair cables)</t>
  </si>
  <si>
    <t>IM2</t>
  </si>
  <si>
    <t>Install ASAM bypass cables to MDF block</t>
  </si>
  <si>
    <t>Per ASAM shelf migrated (384 ports)</t>
  </si>
  <si>
    <t>IM3</t>
  </si>
  <si>
    <t>Bulk Customer Migration</t>
  </si>
  <si>
    <t>IM4</t>
  </si>
  <si>
    <t>Post Migration Clean up</t>
  </si>
  <si>
    <t>Per ASAM/Nokia DSLAM rack recovered</t>
  </si>
  <si>
    <t>IM5</t>
  </si>
  <si>
    <t>Return recovered line cards to Telecom logistics</t>
  </si>
  <si>
    <t>Per line card set (line and splitter board) returned to stock</t>
  </si>
  <si>
    <t>Internal-OP</t>
  </si>
  <si>
    <t>Internal OP contractor payment</t>
  </si>
  <si>
    <t>Per unit</t>
  </si>
  <si>
    <t>Internal-PS</t>
  </si>
  <si>
    <t>Internal PS contractor payment</t>
  </si>
  <si>
    <t>J02</t>
  </si>
  <si>
    <t>– Design and Quote Completed - Customer Fibre Build Request Cancelled by the Customer after Quote Provided - CAT1</t>
  </si>
  <si>
    <t>Per Design</t>
  </si>
  <si>
    <t>J02A</t>
  </si>
  <si>
    <t xml:space="preserve"> – Design and Quote Completed - Customer Fibre Build Request Cancelled by the Customer after Quote Provided - CAT2</t>
  </si>
  <si>
    <t>J02B</t>
  </si>
  <si>
    <t xml:space="preserve"> – Design and Quote Completed - Customer Fibre Build Request Cancelled by the Customer after Quote Provided- CAT3</t>
  </si>
  <si>
    <t>J02C</t>
  </si>
  <si>
    <t xml:space="preserve"> – Design and Quote Completed - Customer Fibre Build Request Cancelled by the Customer after Quote Provided- CAT4</t>
  </si>
  <si>
    <t>J02D</t>
  </si>
  <si>
    <t xml:space="preserve"> – Design and Quote Completed – Inside Boundary Trenching Request Cancelled by the Customer after Quote Provided.</t>
  </si>
  <si>
    <t>J02E</t>
  </si>
  <si>
    <t xml:space="preserve"> – Design and Quote Completed – Network Relocation Request Cancelled by the Customer after Quote Provided.</t>
  </si>
  <si>
    <t>J02F</t>
  </si>
  <si>
    <t xml:space="preserve"> – Design and Quote Completed – Copper Network Extension / Augmentation Request Cancelled by the Customer after Quote Provided.</t>
  </si>
  <si>
    <t>J02G</t>
  </si>
  <si>
    <t xml:space="preserve"> – Design and Quote Completed – Demolition / Network Removal Request Cancelled by the Customer after Quote Provided.</t>
  </si>
  <si>
    <t>J02H</t>
  </si>
  <si>
    <t xml:space="preserve"> – Design and Quote Completed – Overhead to Underground (OHUG) Network Removal Request Cancelled by the Customer after Quote Provided.</t>
  </si>
  <si>
    <t>J1.10A</t>
  </si>
  <si>
    <t>Straight joint up to 4w Micronet</t>
  </si>
  <si>
    <t>per connection</t>
  </si>
  <si>
    <t>J1.10B</t>
  </si>
  <si>
    <t>J1.10C</t>
  </si>
  <si>
    <t>J1.10D</t>
  </si>
  <si>
    <t>J1.11A</t>
  </si>
  <si>
    <t>Straight joint up to 7w Micronet</t>
  </si>
  <si>
    <t>J1.11B</t>
  </si>
  <si>
    <t>J1.11C</t>
  </si>
  <si>
    <t>J1.11D</t>
  </si>
  <si>
    <t>J1.12A</t>
  </si>
  <si>
    <t>Splice up to 12F Loose Tube fibre cable</t>
  </si>
  <si>
    <t>J1.12B</t>
  </si>
  <si>
    <t>J1.12C</t>
  </si>
  <si>
    <t>J1.12D</t>
  </si>
  <si>
    <t>J1.13A</t>
  </si>
  <si>
    <t>Splice up to 24FLoose Tube fibre cable</t>
  </si>
  <si>
    <t>J1.13B</t>
  </si>
  <si>
    <t>J1.13C</t>
  </si>
  <si>
    <t>J1.13D</t>
  </si>
  <si>
    <t>J1.14A</t>
  </si>
  <si>
    <t>Splice up to 48FLoose Tube fibre cable</t>
  </si>
  <si>
    <t>J1.14B</t>
  </si>
  <si>
    <t>J1.14C</t>
  </si>
  <si>
    <t>J1.14D</t>
  </si>
  <si>
    <t>J1.15A</t>
  </si>
  <si>
    <t>Splice up to 96FLoose Tube fibre cable</t>
  </si>
  <si>
    <t>J1.15B</t>
  </si>
  <si>
    <t>J1.15C</t>
  </si>
  <si>
    <t>J1.15D</t>
  </si>
  <si>
    <t>J1.16A</t>
  </si>
  <si>
    <t>Splice up to 144FLoose Tube fibre cable</t>
  </si>
  <si>
    <t>J1.16B</t>
  </si>
  <si>
    <t>J1.16C</t>
  </si>
  <si>
    <t>J1.16D</t>
  </si>
  <si>
    <t>J1.17A</t>
  </si>
  <si>
    <t>Splice up to 312F loose tube fibre cable</t>
  </si>
  <si>
    <t>J1.17B</t>
  </si>
  <si>
    <t>J1.17C</t>
  </si>
  <si>
    <t>J1.17D</t>
  </si>
  <si>
    <t>J1.18A</t>
  </si>
  <si>
    <t>Splice up to 312F loose tube fibre cable gateway joint</t>
  </si>
  <si>
    <t>J1.18B</t>
  </si>
  <si>
    <t>J1.18C</t>
  </si>
  <si>
    <t>J1.18D</t>
  </si>
  <si>
    <t>J1.19A</t>
  </si>
  <si>
    <t>Splice up to 12F Micronet cable</t>
  </si>
  <si>
    <t>J1.19B</t>
  </si>
  <si>
    <t>J1.19C</t>
  </si>
  <si>
    <t>J1.19D</t>
  </si>
  <si>
    <t>J1.1A</t>
  </si>
  <si>
    <t>Standard exchange work (GPON connection to port on existing card, pigtails, patchcords etc)</t>
  </si>
  <si>
    <t>per exchange</t>
  </si>
  <si>
    <t>J1.1B</t>
  </si>
  <si>
    <t>J1.1C</t>
  </si>
  <si>
    <t>J1.1D</t>
  </si>
  <si>
    <t>J1.20A</t>
  </si>
  <si>
    <t>Splice up to 24F Micronet cable</t>
  </si>
  <si>
    <t>J1.20B</t>
  </si>
  <si>
    <t>J1.20C</t>
  </si>
  <si>
    <t>J1.20D</t>
  </si>
  <si>
    <t>J1.21A</t>
  </si>
  <si>
    <t>Splice up to 48F Micronet cable</t>
  </si>
  <si>
    <t>J1.21B</t>
  </si>
  <si>
    <t>J1.21C</t>
  </si>
  <si>
    <t>J1.21D</t>
  </si>
  <si>
    <t>J1.22A</t>
  </si>
  <si>
    <t>Splice up to 96F Micronet cable</t>
  </si>
  <si>
    <t>J1.22B</t>
  </si>
  <si>
    <t>J1.22C</t>
  </si>
  <si>
    <t>J1.22D</t>
  </si>
  <si>
    <t>J1.23A</t>
  </si>
  <si>
    <t>Splice up to 144F Micronet cable</t>
  </si>
  <si>
    <t>J1.23B</t>
  </si>
  <si>
    <t>J1.23C</t>
  </si>
  <si>
    <t>J1.23D</t>
  </si>
  <si>
    <t>J1.24A</t>
  </si>
  <si>
    <t>Splice up to 192F Micronet cable</t>
  </si>
  <si>
    <t>J1.24B</t>
  </si>
  <si>
    <t>J1.24C</t>
  </si>
  <si>
    <t>J1.24D</t>
  </si>
  <si>
    <t>J1.25A</t>
  </si>
  <si>
    <t>Treadplate closure protection</t>
  </si>
  <si>
    <t>Per Treadplate installed</t>
  </si>
  <si>
    <t>J1.25B</t>
  </si>
  <si>
    <t>J1.25C</t>
  </si>
  <si>
    <t>J1.25D</t>
  </si>
  <si>
    <t>J1.26A</t>
  </si>
  <si>
    <t xml:space="preserve">New Cable loop management Includes multiple cables. </t>
  </si>
  <si>
    <t>Per loops managed</t>
  </si>
  <si>
    <t>J1.26B</t>
  </si>
  <si>
    <t>J1.26C</t>
  </si>
  <si>
    <t>J1.26D</t>
  </si>
  <si>
    <t>J1.27A</t>
  </si>
  <si>
    <t>Cable protection in pits and M/Hs. Can be split subduct and M/H bracketry if required.</t>
  </si>
  <si>
    <t>Per Cable protected</t>
  </si>
  <si>
    <t>J1.27B</t>
  </si>
  <si>
    <t>J1.27C</t>
  </si>
  <si>
    <t>J1.27D</t>
  </si>
  <si>
    <t>J1.28A</t>
  </si>
  <si>
    <t>Installing splice closure</t>
  </si>
  <si>
    <t>Per Closure installed</t>
  </si>
  <si>
    <t>J1.28B</t>
  </si>
  <si>
    <t>J1.28C</t>
  </si>
  <si>
    <t>J1.28D</t>
  </si>
  <si>
    <t>J1.29A</t>
  </si>
  <si>
    <t>Seal and protect 12/26 way ribbonet duct ends</t>
  </si>
  <si>
    <t>per item</t>
  </si>
  <si>
    <t>J1.29B</t>
  </si>
  <si>
    <t>J1.29C</t>
  </si>
  <si>
    <t>J1.29D</t>
  </si>
  <si>
    <t>J1.2A</t>
  </si>
  <si>
    <t>Lay up fibres in control joint/ABFFP/Exchange - per 12f</t>
  </si>
  <si>
    <t>per 12F</t>
  </si>
  <si>
    <t>J1.2B</t>
  </si>
  <si>
    <t>J1.2C</t>
  </si>
  <si>
    <t>J1.2D</t>
  </si>
  <si>
    <t>J1.30A</t>
  </si>
  <si>
    <t>Seal and protect 4/7 way micronet duct ends</t>
  </si>
  <si>
    <t>J1.30B</t>
  </si>
  <si>
    <t>J1.30C</t>
  </si>
  <si>
    <t>J1.30D</t>
  </si>
  <si>
    <t>J1.3A</t>
  </si>
  <si>
    <t>Install first splitter installation in ABFFPor FFFFP - Includes connection to feeder fibre.</t>
  </si>
  <si>
    <t>per cabinet</t>
  </si>
  <si>
    <t>J1.3B</t>
  </si>
  <si>
    <t>J1.3C</t>
  </si>
  <si>
    <t>J1.3D</t>
  </si>
  <si>
    <t>J1.4A</t>
  </si>
  <si>
    <t>Straight joint up to 1w ribbonet</t>
  </si>
  <si>
    <t>J1.4B</t>
  </si>
  <si>
    <t>J1.4C</t>
  </si>
  <si>
    <t>J1.4D</t>
  </si>
  <si>
    <t>J1.5A</t>
  </si>
  <si>
    <t>Straight joint up to 4w ribbonet</t>
  </si>
  <si>
    <t>J1.5B</t>
  </si>
  <si>
    <t>J1.5C</t>
  </si>
  <si>
    <t>J1.5D</t>
  </si>
  <si>
    <t>J1.6A</t>
  </si>
  <si>
    <t>Straight joint up to 7w ribbonet</t>
  </si>
  <si>
    <t>J1.6B</t>
  </si>
  <si>
    <t>J1.6C</t>
  </si>
  <si>
    <t>J1.6D</t>
  </si>
  <si>
    <t>J1.7A</t>
  </si>
  <si>
    <t>Straight joint up to 12w ribbonet</t>
  </si>
  <si>
    <t>J1.7B</t>
  </si>
  <si>
    <t>J1.7C</t>
  </si>
  <si>
    <t>J1.7D</t>
  </si>
  <si>
    <t>J1.8A</t>
  </si>
  <si>
    <t>Straight joint up to 26w ribbonet</t>
  </si>
  <si>
    <t>J1.8B</t>
  </si>
  <si>
    <t>J1.8C</t>
  </si>
  <si>
    <t>J1.8D</t>
  </si>
  <si>
    <t>J1.9A</t>
  </si>
  <si>
    <t>Straight joint up to 1w Micronet</t>
  </si>
  <si>
    <t>J1.9B</t>
  </si>
  <si>
    <t>J1.9C</t>
  </si>
  <si>
    <t>J1.9D</t>
  </si>
  <si>
    <t>J12.A</t>
  </si>
  <si>
    <t>Splice up to 12F fibre cable</t>
  </si>
  <si>
    <t>J12.B</t>
  </si>
  <si>
    <t>J144.A</t>
  </si>
  <si>
    <t>Splice up to 144F fibre cable</t>
  </si>
  <si>
    <t>J144.B</t>
  </si>
  <si>
    <t>J192.A</t>
  </si>
  <si>
    <t>Splice up to 192F micronet fibre cable</t>
  </si>
  <si>
    <t>J192.B</t>
  </si>
  <si>
    <t>J24.A</t>
  </si>
  <si>
    <t>Splice up to 24F fibre cable</t>
  </si>
  <si>
    <t>J24.B</t>
  </si>
  <si>
    <t>J312.A</t>
  </si>
  <si>
    <t>Splice up to 312F loose-tube fibre cable</t>
  </si>
  <si>
    <t>J312.B</t>
  </si>
  <si>
    <t>J312G.A</t>
  </si>
  <si>
    <t>Splice up to 312F loose-tube fibre cable gateway joint</t>
  </si>
  <si>
    <t>J312G.B</t>
  </si>
  <si>
    <t>J48.A</t>
  </si>
  <si>
    <t>Splice up to 48F fibre cable</t>
  </si>
  <si>
    <t>J48.B</t>
  </si>
  <si>
    <t>J96.A</t>
  </si>
  <si>
    <t>Splice up to 96F fibre cable</t>
  </si>
  <si>
    <t>J96.B</t>
  </si>
  <si>
    <t>JCLS.A</t>
  </si>
  <si>
    <t>Installing splice closure and/or set up to splice</t>
  </si>
  <si>
    <t>closure</t>
  </si>
  <si>
    <t>JCLS.B</t>
  </si>
  <si>
    <t>JCONT.A</t>
  </si>
  <si>
    <t>Splicing and Jointing, lay up fibres in control joint/ABFFP/exchange per 12f</t>
  </si>
  <si>
    <t>JCONT.B</t>
  </si>
  <si>
    <t>JCPP.A</t>
  </si>
  <si>
    <t>Cable protection in pits and manholes. Can be split subduct and manhole bracketry if required.</t>
  </si>
  <si>
    <t>connection</t>
  </si>
  <si>
    <t>JCPP.B</t>
  </si>
  <si>
    <t>JLP.A</t>
  </si>
  <si>
    <t>New cable loop management. Includes multiple cables.</t>
  </si>
  <si>
    <t>JLP.B</t>
  </si>
  <si>
    <t>JPTRD.A</t>
  </si>
  <si>
    <t>JPTRD.B</t>
  </si>
  <si>
    <t>JREG.A</t>
  </si>
  <si>
    <t>Regroup working fibre</t>
  </si>
  <si>
    <t>Per CCt</t>
  </si>
  <si>
    <t>JREG.B</t>
  </si>
  <si>
    <t>JSPLT.A</t>
  </si>
  <si>
    <t>Splicing and Jointing, install first splitter installation in ABFFP or FFFFP. Includes connection to feeder fibre, exchange work and any testing or certification that is required.</t>
  </si>
  <si>
    <t>JSPLT.B</t>
  </si>
  <si>
    <t>L1</t>
  </si>
  <si>
    <t>Location Of Underground Plant At A Specific Location</t>
  </si>
  <si>
    <t>L1.1A</t>
  </si>
  <si>
    <t>1.5m fixed fibre</t>
  </si>
  <si>
    <t>per lateral</t>
  </si>
  <si>
    <t>L1.1B</t>
  </si>
  <si>
    <t>L1.1C</t>
  </si>
  <si>
    <t>L1.1D</t>
  </si>
  <si>
    <t>L1.2A</t>
  </si>
  <si>
    <t>3m fixed fibre</t>
  </si>
  <si>
    <t>L1.2B</t>
  </si>
  <si>
    <t>L1.2C</t>
  </si>
  <si>
    <t>L1.2D</t>
  </si>
  <si>
    <t>L1.3A</t>
  </si>
  <si>
    <t>1.5m air blown fibre</t>
  </si>
  <si>
    <t>L1.3B</t>
  </si>
  <si>
    <t>L1.3C</t>
  </si>
  <si>
    <t>L1.3D</t>
  </si>
  <si>
    <t>L1.4A</t>
  </si>
  <si>
    <t>3m air blown fibre</t>
  </si>
  <si>
    <t>L1.4B</t>
  </si>
  <si>
    <t>L1.4C</t>
  </si>
  <si>
    <t>L1.4D</t>
  </si>
  <si>
    <t>L1.A</t>
  </si>
  <si>
    <t>Laterals base rate (fixed and air-blown), includes an allowance for excessive depths. Up to 1.5m lengths, any extensions use the normal trenching code (T1)</t>
  </si>
  <si>
    <t>L1.B</t>
  </si>
  <si>
    <t>L2</t>
  </si>
  <si>
    <t>Location Of Underground Plant Along A Linear Path Or Multiple Visit Site</t>
  </si>
  <si>
    <t>L2.1A</t>
  </si>
  <si>
    <t>L2.1B</t>
  </si>
  <si>
    <t>L2.1C</t>
  </si>
  <si>
    <t>L2.1D</t>
  </si>
  <si>
    <t>L2.2A</t>
  </si>
  <si>
    <t>L2.2B</t>
  </si>
  <si>
    <t>L2.2C</t>
  </si>
  <si>
    <t>L2.2D</t>
  </si>
  <si>
    <t>L2.3A</t>
  </si>
  <si>
    <t>L2.3B</t>
  </si>
  <si>
    <t>L2.3C</t>
  </si>
  <si>
    <t>L2.3D</t>
  </si>
  <si>
    <t>L2P</t>
  </si>
  <si>
    <t>Laterals, terminate (3.5m) up a pole</t>
  </si>
  <si>
    <t>L3</t>
  </si>
  <si>
    <t>Standovers</t>
  </si>
  <si>
    <t>L3.1A</t>
  </si>
  <si>
    <t>L3.1B</t>
  </si>
  <si>
    <t>L3.1C</t>
  </si>
  <si>
    <t>L3.1D</t>
  </si>
  <si>
    <t>L3.2A</t>
  </si>
  <si>
    <t>L3.2B</t>
  </si>
  <si>
    <t>L3.2C</t>
  </si>
  <si>
    <t>L3.2D</t>
  </si>
  <si>
    <t>L4</t>
  </si>
  <si>
    <t>High Load Escorts</t>
  </si>
  <si>
    <t>Use Codes 191 &amp; 192 as set out</t>
  </si>
  <si>
    <t>L4.1A</t>
  </si>
  <si>
    <t>terminate at pole</t>
  </si>
  <si>
    <t>L4.1B</t>
  </si>
  <si>
    <t>L4.1C</t>
  </si>
  <si>
    <t>L4.1D</t>
  </si>
  <si>
    <t>L4.2A</t>
  </si>
  <si>
    <t>terminate 3.5m up pole</t>
  </si>
  <si>
    <t>L4.2B</t>
  </si>
  <si>
    <t>L4.2C</t>
  </si>
  <si>
    <t>L4.2D</t>
  </si>
  <si>
    <t>L5</t>
  </si>
  <si>
    <t>External Customer and civil contractor education</t>
  </si>
  <si>
    <t>Per order (Per presentation)</t>
  </si>
  <si>
    <t>L5.1A</t>
  </si>
  <si>
    <t>Lateral extension</t>
  </si>
  <si>
    <t>L5.1B</t>
  </si>
  <si>
    <t>L5.1C</t>
  </si>
  <si>
    <t>L5.1D</t>
  </si>
  <si>
    <t>L6</t>
  </si>
  <si>
    <t>Evaluation Only</t>
  </si>
  <si>
    <t>Per order (Per evaluation)</t>
  </si>
  <si>
    <t>L6.1A</t>
  </si>
  <si>
    <t>Lateral at excessive depth</t>
  </si>
  <si>
    <t>L6.1B</t>
  </si>
  <si>
    <t>L6.1C</t>
  </si>
  <si>
    <t>L6.1D</t>
  </si>
  <si>
    <t>L7.1A</t>
  </si>
  <si>
    <t>Hydrovacing laterals</t>
  </si>
  <si>
    <t>L7.1B</t>
  </si>
  <si>
    <t>L7.1C</t>
  </si>
  <si>
    <t>L7.1D</t>
  </si>
  <si>
    <t>L8.1A</t>
  </si>
  <si>
    <t>Asbestos Duct</t>
  </si>
  <si>
    <t>Per lateral</t>
  </si>
  <si>
    <t>L8.1B</t>
  </si>
  <si>
    <t>L8.1C</t>
  </si>
  <si>
    <t>L8.1D</t>
  </si>
  <si>
    <t>L8.2A</t>
  </si>
  <si>
    <t>Steel duct</t>
  </si>
  <si>
    <t>L8.2B</t>
  </si>
  <si>
    <t>L8.2C</t>
  </si>
  <si>
    <t>L8.2D</t>
  </si>
  <si>
    <t>L9.1A</t>
  </si>
  <si>
    <t>Pedestal 200x80</t>
  </si>
  <si>
    <t>Per Item</t>
  </si>
  <si>
    <t>L9.1B</t>
  </si>
  <si>
    <t>L9.1C</t>
  </si>
  <si>
    <t>L9.1D</t>
  </si>
  <si>
    <t>L9.2A</t>
  </si>
  <si>
    <t>BDD Pit and Lid</t>
  </si>
  <si>
    <t>L9.2B</t>
  </si>
  <si>
    <t>L9.2C</t>
  </si>
  <si>
    <t>L9.2D</t>
  </si>
  <si>
    <t>L9.3A</t>
  </si>
  <si>
    <t>BDD pit extension</t>
  </si>
  <si>
    <t>L9.3B</t>
  </si>
  <si>
    <t>L9.3C</t>
  </si>
  <si>
    <t>L9.3D</t>
  </si>
  <si>
    <t>L9.4A</t>
  </si>
  <si>
    <t>HandHoles</t>
  </si>
  <si>
    <t>L9.4B</t>
  </si>
  <si>
    <t>L9.4C</t>
  </si>
  <si>
    <t>L9.4D</t>
  </si>
  <si>
    <t>LASB</t>
  </si>
  <si>
    <t>Laterals, asbestos duct</t>
  </si>
  <si>
    <t>LHH.A</t>
  </si>
  <si>
    <t>Laterals, hand holes</t>
  </si>
  <si>
    <t>LHH.B</t>
  </si>
  <si>
    <t>LPB.A</t>
  </si>
  <si>
    <t>Lateral Pole to Boundary base rate. Includes up to 1.5m of distance, any further distance can be claimed with T1/D1/D3 codes.</t>
  </si>
  <si>
    <t>LPB.B</t>
  </si>
  <si>
    <t>LPED.A</t>
  </si>
  <si>
    <t>Laterals, pedestal 200x80</t>
  </si>
  <si>
    <t>LPED.B</t>
  </si>
  <si>
    <t>LSTL</t>
  </si>
  <si>
    <t>Laterals, steel duct</t>
  </si>
  <si>
    <t>M&amp;P-Damage_Build</t>
  </si>
  <si>
    <t>PER UNIT</t>
  </si>
  <si>
    <t>M&amp;P-Damage_NGA</t>
  </si>
  <si>
    <t>M&amp;P-Damage_RBI</t>
  </si>
  <si>
    <t>M&amp;P-Damage_UFB</t>
  </si>
  <si>
    <t>M&amp;P-Retro_Build</t>
  </si>
  <si>
    <t>M&amp;P-ServCoAssist</t>
  </si>
  <si>
    <t>M&amp;P Service Company Assist</t>
  </si>
  <si>
    <t>M1.1</t>
  </si>
  <si>
    <t>Pole miscellaneous non consigned aerial cable materials</t>
  </si>
  <si>
    <t>M3.1</t>
  </si>
  <si>
    <t>Steel duct (up to 100mm)</t>
  </si>
  <si>
    <t>M3.10</t>
  </si>
  <si>
    <t>100mm bend</t>
  </si>
  <si>
    <t>M3.11</t>
  </si>
  <si>
    <t>Maxcell for hauling</t>
  </si>
  <si>
    <t>M3.12</t>
  </si>
  <si>
    <t>50/100mm duct tee clear</t>
  </si>
  <si>
    <t>M3.13</t>
  </si>
  <si>
    <t>2pr location wire</t>
  </si>
  <si>
    <t>M3.14</t>
  </si>
  <si>
    <t>Pull tape</t>
  </si>
  <si>
    <t>M3.15</t>
  </si>
  <si>
    <t>20mm duct bend</t>
  </si>
  <si>
    <t>M3.16</t>
  </si>
  <si>
    <t>T-dux 50 mm</t>
  </si>
  <si>
    <t>M3.17</t>
  </si>
  <si>
    <t>T-dux 100 mm</t>
  </si>
  <si>
    <t>M3.2</t>
  </si>
  <si>
    <t>20mm duct green - 6m Length</t>
  </si>
  <si>
    <t>M3.3</t>
  </si>
  <si>
    <t>20mm duct white - 6m Length</t>
  </si>
  <si>
    <t>M3.4</t>
  </si>
  <si>
    <t>50mm PVC Duct - 6m Length</t>
  </si>
  <si>
    <t>M3.5</t>
  </si>
  <si>
    <t>50mm PE continuous duct</t>
  </si>
  <si>
    <t>M3.6</t>
  </si>
  <si>
    <t>50mm duct bend</t>
  </si>
  <si>
    <t>M3.7</t>
  </si>
  <si>
    <t>100mm PVC duct - 6m Length</t>
  </si>
  <si>
    <t>M3.8</t>
  </si>
  <si>
    <t>100mm PE continuous duct</t>
  </si>
  <si>
    <t>M3.9</t>
  </si>
  <si>
    <t>32mm PE continuous duct (sub duct)</t>
  </si>
  <si>
    <t>M4.1</t>
  </si>
  <si>
    <t>FIST GC02 BD closure</t>
  </si>
  <si>
    <t>M4.2</t>
  </si>
  <si>
    <t>FIST GC02 BE closure</t>
  </si>
  <si>
    <t>M4.3</t>
  </si>
  <si>
    <t>FIST GC02 BC closure</t>
  </si>
  <si>
    <t>M4.4</t>
  </si>
  <si>
    <t>FOSC 400d5 closure for transition joint</t>
  </si>
  <si>
    <t>M4.5</t>
  </si>
  <si>
    <t>FIST GC02 FD closure</t>
  </si>
  <si>
    <t>M4.7</t>
  </si>
  <si>
    <t>Mini FAT</t>
  </si>
  <si>
    <t>M5.1</t>
  </si>
  <si>
    <t>1200x1200mmx700mm Sika aluminium modular manhole footway</t>
  </si>
  <si>
    <t>M5.10</t>
  </si>
  <si>
    <t>Sika pit extension 1200x1200x200mm</t>
  </si>
  <si>
    <t>M5.11</t>
  </si>
  <si>
    <t>1200x1200mm concrete modular manhole roadway</t>
  </si>
  <si>
    <t>M5.12</t>
  </si>
  <si>
    <t>1200x600mm concrete modular manhole roadway</t>
  </si>
  <si>
    <t>M5.13</t>
  </si>
  <si>
    <t>600x600mm concrete manhole</t>
  </si>
  <si>
    <t>M5.14</t>
  </si>
  <si>
    <t>Modular chamber 600X 1200 X 775D - 5 layer package complete kit</t>
  </si>
  <si>
    <t>M5.15</t>
  </si>
  <si>
    <t>Modular chamber 1200 X 1200 X 775D – 5 layer package complete kit</t>
  </si>
  <si>
    <t>M5.16</t>
  </si>
  <si>
    <t>Modular chamber wall layer 600X 1200 X 155 155mm extention</t>
  </si>
  <si>
    <t>M5.17</t>
  </si>
  <si>
    <t>Modular chamber wall layer 1200 X 1200 X 155 155mm extention</t>
  </si>
  <si>
    <t>M5.2</t>
  </si>
  <si>
    <t>1200x600mmx700 Sika aluminium modular manhole footway</t>
  </si>
  <si>
    <t>M5.3</t>
  </si>
  <si>
    <t>600x600mm Sika aluminium modular manhole</t>
  </si>
  <si>
    <t>M5.4</t>
  </si>
  <si>
    <t>1200x1200mm concrete modular manhole</t>
  </si>
  <si>
    <t>M5.5</t>
  </si>
  <si>
    <t>1200x600mm concrete modular manhole</t>
  </si>
  <si>
    <t>M5.6</t>
  </si>
  <si>
    <t>1200x1200mmx700mm Sika aluminium modular manhole roadway</t>
  </si>
  <si>
    <t>M5.7</t>
  </si>
  <si>
    <t>1200x600mmx700mm Sika aluminium modular manhole roadway</t>
  </si>
  <si>
    <t>M5.8</t>
  </si>
  <si>
    <t>600x600mm Sika aluminium modular manhole roadway</t>
  </si>
  <si>
    <t>M5.9</t>
  </si>
  <si>
    <t>Sika pit extension 1200x600x200mm</t>
  </si>
  <si>
    <t>M6.1</t>
  </si>
  <si>
    <t>Cable terminal (UFB empty box)</t>
  </si>
  <si>
    <t>M6.2</t>
  </si>
  <si>
    <t>Aborist materials</t>
  </si>
  <si>
    <t>M6.3</t>
  </si>
  <si>
    <t>Consumables</t>
  </si>
  <si>
    <t>M6.4</t>
  </si>
  <si>
    <t>Warning tape</t>
  </si>
  <si>
    <t>M6.5</t>
  </si>
  <si>
    <t>Cable pole protection</t>
  </si>
  <si>
    <t>M6.6</t>
  </si>
  <si>
    <t>Warning tape 2500m</t>
  </si>
  <si>
    <t>M6.7</t>
  </si>
  <si>
    <t>50mm adapters</t>
  </si>
  <si>
    <t>M6.8</t>
  </si>
  <si>
    <t>20 mm adapters</t>
  </si>
  <si>
    <t>M7.1</t>
  </si>
  <si>
    <t>M7.2</t>
  </si>
  <si>
    <t>Fibre cable management bracket for channel pit</t>
  </si>
  <si>
    <t>M7.3</t>
  </si>
  <si>
    <t>Channell 2436 plastic pit and polymer concrete lid 900x600x600mm with swingarm</t>
  </si>
  <si>
    <t>M7.4</t>
  </si>
  <si>
    <t>Extension for channel pit 250mm</t>
  </si>
  <si>
    <t>M7.5</t>
  </si>
  <si>
    <t>BDD pit</t>
  </si>
  <si>
    <t>M7.6</t>
  </si>
  <si>
    <t>M7.7</t>
  </si>
  <si>
    <t>Hand holes</t>
  </si>
  <si>
    <t>M7.8</t>
  </si>
  <si>
    <t>Pillars</t>
  </si>
  <si>
    <t>M7.9</t>
  </si>
  <si>
    <t>Channel pit and poly concrete lid 610x762x432 (SGLB1730PC)</t>
  </si>
  <si>
    <t>M8.1</t>
  </si>
  <si>
    <t xml:space="preserve">Misc non consigned fibre jointing materials </t>
  </si>
  <si>
    <t>M8.2</t>
  </si>
  <si>
    <t>Non consigned materials for ribbonet joints</t>
  </si>
  <si>
    <t>M8.3</t>
  </si>
  <si>
    <t>Loop management hardware for loops &amp; joints</t>
  </si>
  <si>
    <t>M8.4</t>
  </si>
  <si>
    <t>Misc non consigned materials associated with fibre hauling</t>
  </si>
  <si>
    <t>M8.5</t>
  </si>
  <si>
    <t>Non consigned materials for micronet joints</t>
  </si>
  <si>
    <t>MA03</t>
  </si>
  <si>
    <t>DC Power Supply for A03 MAR inclusive of a minimum ten MCB’s. “ Provide FUSE PANEL 20 circuit 19” where required</t>
  </si>
  <si>
    <t>Per rack</t>
  </si>
  <si>
    <t>MA04.1</t>
  </si>
  <si>
    <t>Commissioning time</t>
  </si>
  <si>
    <t>MA04.2</t>
  </si>
  <si>
    <t>Supply 19” shelf</t>
  </si>
  <si>
    <t>MA07</t>
  </si>
  <si>
    <t>Twisted Pair Cables 16 pair</t>
  </si>
  <si>
    <t>Per 5 metres multiples of length</t>
  </si>
  <si>
    <t>MA07.1</t>
  </si>
  <si>
    <t>Install Twisted Pair Cable</t>
  </si>
  <si>
    <t>Per Cable</t>
  </si>
  <si>
    <t>MA07.2</t>
  </si>
  <si>
    <t>Supply and installation of connector</t>
  </si>
  <si>
    <t>Per Connector</t>
  </si>
  <si>
    <t>MA07.3</t>
  </si>
  <si>
    <t>Cable termination on a block</t>
  </si>
  <si>
    <t>MA07.4</t>
  </si>
  <si>
    <t>Supply block and associated mounting hardware and mount block – any type excluding Seimens</t>
  </si>
  <si>
    <t>MA07.5</t>
  </si>
  <si>
    <t>Supply block and associated mounting hardware and mount block – Seimens only</t>
  </si>
  <si>
    <t>MA08</t>
  </si>
  <si>
    <t>MA09a</t>
  </si>
  <si>
    <t>Install 16mm Power Cable for ASAM/ISAM including MCB's</t>
  </si>
  <si>
    <t>Per single DC supply and circuit breaker</t>
  </si>
  <si>
    <t>MA10.1</t>
  </si>
  <si>
    <t>Supply Conklin Cable set for USC cabinet</t>
  </si>
  <si>
    <t>Per Conklin Cable set</t>
  </si>
  <si>
    <t>MA10.2</t>
  </si>
  <si>
    <t>Supply Conklin Cable set for Main and expansion shelf</t>
  </si>
  <si>
    <t>MA13</t>
  </si>
  <si>
    <t>2x Single core coax cable</t>
  </si>
  <si>
    <t xml:space="preserve">Per 5 metres multiples of length </t>
  </si>
  <si>
    <t>MA14</t>
  </si>
  <si>
    <t>24 fibre cable tie</t>
  </si>
  <si>
    <t>MA14.1</t>
  </si>
  <si>
    <t>Install 24/48/72 fibre internal cable</t>
  </si>
  <si>
    <t>MA14.2</t>
  </si>
  <si>
    <t>Install CO-POS drawer or CNSP equivalent</t>
  </si>
  <si>
    <t>MA14.3</t>
  </si>
  <si>
    <t>Supply CO-POS drawer </t>
  </si>
  <si>
    <t>MA14.4</t>
  </si>
  <si>
    <t>Supply and  install TE  HD drawer  </t>
  </si>
  <si>
    <t>Per Drawer</t>
  </si>
  <si>
    <t>MA14.5</t>
  </si>
  <si>
    <t>Order and installation of Managed passive shelf/drawer</t>
  </si>
  <si>
    <t>MA14.6</t>
  </si>
  <si>
    <t>Laying up of fibres in SFO bags for  all drawer installations</t>
  </si>
  <si>
    <t>MA14.7</t>
  </si>
  <si>
    <t>Labelling cable runs at 1m intervals if required</t>
  </si>
  <si>
    <t>Per Label</t>
  </si>
  <si>
    <t>MA14B</t>
  </si>
  <si>
    <t>24 fibre OM3 cable tie</t>
  </si>
  <si>
    <t>MA17.1</t>
  </si>
  <si>
    <t>Supply of FIP Test Result</t>
  </si>
  <si>
    <t>MA17.2</t>
  </si>
  <si>
    <t>Supply and installation of fusion splice link</t>
  </si>
  <si>
    <t>Per Link</t>
  </si>
  <si>
    <t>MA17.3</t>
  </si>
  <si>
    <t>Supply and installation of connectorised link</t>
  </si>
  <si>
    <t>MA17.4</t>
  </si>
  <si>
    <t>Installation of connectorised link</t>
  </si>
  <si>
    <t>MA17.5</t>
  </si>
  <si>
    <t>Supply and installation of Attenuators</t>
  </si>
  <si>
    <t>MA17.6</t>
  </si>
  <si>
    <t>Installation of SFP and Media Converters</t>
  </si>
  <si>
    <t>MA17.7</t>
  </si>
  <si>
    <t>Installation of MINT</t>
  </si>
  <si>
    <t>MA18.1</t>
  </si>
  <si>
    <t>Rearrangements from a minimum of 2 to a combined maximum of 10 standard circuits for the same site in the same schedule of work</t>
  </si>
  <si>
    <t>MA18.2</t>
  </si>
  <si>
    <t>Rearrangements from a minimum of 2 to a combined maximum of 50 (but greater than 10) standard circuits for the same site in the same schedule of work</t>
  </si>
  <si>
    <t>MA18.3</t>
  </si>
  <si>
    <t>Rearrangements a combined total in excess of 50 standard circuits for the same site in the same schedule of work</t>
  </si>
  <si>
    <t>MA18.4</t>
  </si>
  <si>
    <t>Breaking down intacts on allocated spare ports to allow circuit rearrangements onto those ports</t>
  </si>
  <si>
    <t>MA18A.1</t>
  </si>
  <si>
    <t>Rearrangements from a minimum of 2 to a combined maximum of 10 enhanced circuits for the same site in the same schedule of work</t>
  </si>
  <si>
    <t>MA18A.2</t>
  </si>
  <si>
    <t>Rearrangements from a minimum of 2 to a combined maximum of 50 (but greater than 10) enhanced circuits for the same site in the same schedule of work</t>
  </si>
  <si>
    <t>MA18A.3</t>
  </si>
  <si>
    <t>Rearrangements from a combined total in excess of 50 enhanced circuits for the same site in the same schedule of work</t>
  </si>
  <si>
    <t>MA206</t>
  </si>
  <si>
    <t>Supply extension for Channell UFB plastic pit</t>
  </si>
  <si>
    <t>MA207</t>
  </si>
  <si>
    <t>Supply Fibre cable management bracket for Channel UFB plastic pit</t>
  </si>
  <si>
    <t>MA208</t>
  </si>
  <si>
    <t>Supply earth Rod and connection consumables</t>
  </si>
  <si>
    <t>MA350</t>
  </si>
  <si>
    <t>Supply 50mm stick duct per 6 meters. INCLUDES % FOR BENDS</t>
  </si>
  <si>
    <t>Per 6m</t>
  </si>
  <si>
    <t>MA351</t>
  </si>
  <si>
    <t>Supply 50mm continuous duct, Includes % for bends and couplers. per m</t>
  </si>
  <si>
    <t>MA352</t>
  </si>
  <si>
    <t>Supply 100mm stick duct per 6 meters includes % for bends</t>
  </si>
  <si>
    <t>MA353</t>
  </si>
  <si>
    <t>Supply 100mm continuous duct,Includes % for bends and couplers per m</t>
  </si>
  <si>
    <t>MA354</t>
  </si>
  <si>
    <t>Supply 32mm continuous duct per m</t>
  </si>
  <si>
    <t>MA355</t>
  </si>
  <si>
    <t>Supply Clear duct t, bends and 50mm duct</t>
  </si>
  <si>
    <t>Per Boundary drop</t>
  </si>
  <si>
    <t>MA389</t>
  </si>
  <si>
    <t>Vector - Supply 50mm ducting from Communual infrastructure to Vector pole, for ribbonet.</t>
  </si>
  <si>
    <t>Per Pole</t>
  </si>
  <si>
    <t>MA390</t>
  </si>
  <si>
    <t>Chorus - Supply 20mm ducting from Communual infrastructure to Chorusr pole, for ribbonet.</t>
  </si>
  <si>
    <t>MA50</t>
  </si>
  <si>
    <t>Supply 50mm stick per 6m</t>
  </si>
  <si>
    <t>Per 6 metre length</t>
  </si>
  <si>
    <t>MA51</t>
  </si>
  <si>
    <t>Supply 50mm continuous per metre</t>
  </si>
  <si>
    <t>Per Metre</t>
  </si>
  <si>
    <t>MA52</t>
  </si>
  <si>
    <t>supply 100mm stick per 6m</t>
  </si>
  <si>
    <t>MA53</t>
  </si>
  <si>
    <t>Supply 100mm continuous per metre</t>
  </si>
  <si>
    <t>MA54</t>
  </si>
  <si>
    <t>Supply 32mm subduct per metre</t>
  </si>
  <si>
    <t>MA55</t>
  </si>
  <si>
    <t>Supply 50/100mm duct tee clear</t>
  </si>
  <si>
    <t>MA56</t>
  </si>
  <si>
    <t>Supply Pedestal</t>
  </si>
  <si>
    <t>MA57</t>
  </si>
  <si>
    <t>Footway Concrete Turning pit 0.6 x 0.6 x 0.6</t>
  </si>
  <si>
    <t>MA58</t>
  </si>
  <si>
    <t>Footway Concrete M/H with lidset 1.2 x 0.6 x 0.6</t>
  </si>
  <si>
    <t>MA59</t>
  </si>
  <si>
    <t>Footway Concrete M/H with lidset 1.2 x 1.2 x 0.9</t>
  </si>
  <si>
    <t>MA60</t>
  </si>
  <si>
    <t>Footway Concrete M/H with lidset 2.1 x 1.2 x 0.8</t>
  </si>
  <si>
    <t>MA61</t>
  </si>
  <si>
    <t>Footway Concrete M/H with lidset 2.1 x 1.2 x 1.2</t>
  </si>
  <si>
    <t>MA62</t>
  </si>
  <si>
    <t>Roadway Concrete Turning pit 0.6 x 0.6 x 0.6</t>
  </si>
  <si>
    <t>MA63</t>
  </si>
  <si>
    <t>Roadway Concrete M/H with lidset 1.2 x 0.6 x 0.6</t>
  </si>
  <si>
    <t>MA64</t>
  </si>
  <si>
    <t>Roadway Concrete M/H with lidset 1.2 x 0.6 x 0.9</t>
  </si>
  <si>
    <t>MA65</t>
  </si>
  <si>
    <t>Roadway Concrete M/H with lidset 1.2 x 1.2 x 0.9</t>
  </si>
  <si>
    <t>MA66</t>
  </si>
  <si>
    <t>Roadway Concrete M/H with lidset 2.1 x 1.2 x 1.2</t>
  </si>
  <si>
    <t>MA67</t>
  </si>
  <si>
    <t>Supply BDD pit and lid Footway</t>
  </si>
  <si>
    <t>MA68</t>
  </si>
  <si>
    <t>Supply new plastic pit 0.9 X 0.6 X 0.8</t>
  </si>
  <si>
    <t>MA69</t>
  </si>
  <si>
    <t>Supply 2pr location wire per metre</t>
  </si>
  <si>
    <t>MA70</t>
  </si>
  <si>
    <t>15* 0.4 cable per metre</t>
  </si>
  <si>
    <t>MA71</t>
  </si>
  <si>
    <t>15* 0.63 cable per metre</t>
  </si>
  <si>
    <t>MA72</t>
  </si>
  <si>
    <t>50* 0.4 cable per metre</t>
  </si>
  <si>
    <t>MA73</t>
  </si>
  <si>
    <t>50* 0.63 cable per metre</t>
  </si>
  <si>
    <t>MA74</t>
  </si>
  <si>
    <t>100* 0.4 cable per metre</t>
  </si>
  <si>
    <t>MA75</t>
  </si>
  <si>
    <t>100* 0.63 cable per metre</t>
  </si>
  <si>
    <t>MA76</t>
  </si>
  <si>
    <t>200* 0.4 cable per metre</t>
  </si>
  <si>
    <t>MA77</t>
  </si>
  <si>
    <t>200* 0.63 cable per metre</t>
  </si>
  <si>
    <t>MA79</t>
  </si>
  <si>
    <t>Supply FIST GC02 BD closure</t>
  </si>
  <si>
    <t>MA80</t>
  </si>
  <si>
    <t>Supply FIST GC02 BE closure</t>
  </si>
  <si>
    <t>MA81</t>
  </si>
  <si>
    <t>Supply FOSC 400d5 closure for transition joint includes oval and round ports for up to 312 cable</t>
  </si>
  <si>
    <t>MA82</t>
  </si>
  <si>
    <t>Supply FIST GC02 BC closure</t>
  </si>
  <si>
    <t>MA83</t>
  </si>
  <si>
    <t>Supply Loop Management hardware for maintenance loops. To be done in conjunction with hauling only.</t>
  </si>
  <si>
    <t>MA84</t>
  </si>
  <si>
    <t>Supply FFP plinth - Humes</t>
  </si>
  <si>
    <t>MA87</t>
  </si>
  <si>
    <t>Supply Eaton Microduct kit for FFP</t>
  </si>
  <si>
    <t>MA88</t>
  </si>
  <si>
    <t>SUPPLY FOOTWAY CONCRETE M/H AND LIDSET 1.2 x 0.6 x 0.9</t>
  </si>
  <si>
    <t>MB01</t>
  </si>
  <si>
    <t>Small  subdivision site investigation</t>
  </si>
  <si>
    <t>MB01B.1</t>
  </si>
  <si>
    <t>Supply 100mm to 50mm tee</t>
  </si>
  <si>
    <t>Per Tee</t>
  </si>
  <si>
    <t>MB01B.2</t>
  </si>
  <si>
    <t>Supply and install 25 pair Minirocker ‘A’ series terminal’, including jointing tail into main cable</t>
  </si>
  <si>
    <t>MB07</t>
  </si>
  <si>
    <t>6 Metre Duct Length</t>
  </si>
  <si>
    <t xml:space="preserve">Per duct length </t>
  </si>
  <si>
    <t>MB08.1</t>
  </si>
  <si>
    <t>Supply Aluminium Manhole and lid 1.2x0.6x0.7</t>
  </si>
  <si>
    <t>Per Manhole and lid</t>
  </si>
  <si>
    <t>MB08.2</t>
  </si>
  <si>
    <t>Supply Aluminium Manhole and lid 1.2x1.2x0.7</t>
  </si>
  <si>
    <t>MB08.3</t>
  </si>
  <si>
    <t>Supply Aluminium Manhole and lid 2.1x1.2x0.7</t>
  </si>
  <si>
    <t>MB08.4</t>
  </si>
  <si>
    <t>Supply Aluminium Manhole and lid 2.1x1.2x1.2</t>
  </si>
  <si>
    <t>MB08.5</t>
  </si>
  <si>
    <t>Supply Concrete Manhole with lids 1.2x0.6x0.6</t>
  </si>
  <si>
    <t>MB08.6</t>
  </si>
  <si>
    <t>Supply Concrete Manhole with lids 1.2x0.6x0.9</t>
  </si>
  <si>
    <t>MB08.7</t>
  </si>
  <si>
    <t>Supply Concrete Manhole with lids 1.2x1.2x0.9</t>
  </si>
  <si>
    <t>MB08.8</t>
  </si>
  <si>
    <t>Supply Concrete Manhole with lids 2.1x1.2x1.2</t>
  </si>
  <si>
    <t>MB09.1</t>
  </si>
  <si>
    <t>MB09.2</t>
  </si>
  <si>
    <t>MB09.3</t>
  </si>
  <si>
    <t>MB09.4</t>
  </si>
  <si>
    <t>Supply Aluminium Manhole and lid 2.1x0.6x0.7</t>
  </si>
  <si>
    <t>MB09.5</t>
  </si>
  <si>
    <t>MB09.6</t>
  </si>
  <si>
    <t>MB09.7</t>
  </si>
  <si>
    <t>Supply Concrete Manhole with lids 2.1x1.2x0.8</t>
  </si>
  <si>
    <t>MB09.8</t>
  </si>
  <si>
    <t>MB09.9</t>
  </si>
  <si>
    <t>Supply Humes Modular Manhole with lids</t>
  </si>
  <si>
    <t>MB10.1</t>
  </si>
  <si>
    <t>Supply Concrete TC and lid 0.6x0.6x0.6</t>
  </si>
  <si>
    <t>Per pit and lid</t>
  </si>
  <si>
    <t>MB10.2</t>
  </si>
  <si>
    <t>Supply Aluminium TC and lid 0.6x 0.7x 0.6</t>
  </si>
  <si>
    <t>MB10.3</t>
  </si>
  <si>
    <t>Supply Plastic Channell pit and lid 24”x36”</t>
  </si>
  <si>
    <t>MB10A.1</t>
  </si>
  <si>
    <t>MB10A.2</t>
  </si>
  <si>
    <t>Supply Aluminium TC and lid 0.6x0.7x0.6</t>
  </si>
  <si>
    <t>MB10B.2</t>
  </si>
  <si>
    <t>Supply Fibre handhole and lid</t>
  </si>
  <si>
    <t>MB10B.3</t>
  </si>
  <si>
    <t>Supply Plastic Channell pit and lid 17”x30”</t>
  </si>
  <si>
    <t>MB10B.4</t>
  </si>
  <si>
    <t>Supply Plastic Channell pit and lid 12”x30”</t>
  </si>
  <si>
    <t>MB16.1</t>
  </si>
  <si>
    <t>Supply Pole – 6m -6kN</t>
  </si>
  <si>
    <t>MB16.2</t>
  </si>
  <si>
    <t>Supply Pole – 8m -6kN</t>
  </si>
  <si>
    <t>MB16.3</t>
  </si>
  <si>
    <t>Supply Pole – 8.5m -6kN</t>
  </si>
  <si>
    <t>MB16.4</t>
  </si>
  <si>
    <t>Supply Pole – 9m -9kN</t>
  </si>
  <si>
    <t>MB9.10</t>
  </si>
  <si>
    <t>Supply Plastic Channell pit and lid 24”x48”</t>
  </si>
  <si>
    <t>MB9.11</t>
  </si>
  <si>
    <t>Supply Plastic Channell pit and lid 30”x48”</t>
  </si>
  <si>
    <t>MBREAK1</t>
  </si>
  <si>
    <t>Access known duct break for hauling of cable or ducting (no repair required) -</t>
  </si>
  <si>
    <t>MBREAK2</t>
  </si>
  <si>
    <t>Access unknown duct break OR unknown blocked or damaged duct for hauling of cable or ducting (and repair as appropriate) -</t>
  </si>
  <si>
    <t>MC01</t>
  </si>
  <si>
    <t>Supply and Freight cabinet base if not consigned</t>
  </si>
  <si>
    <t>Per cabinet base</t>
  </si>
  <si>
    <t>MC02.1</t>
  </si>
  <si>
    <t>Ethernet connection</t>
  </si>
  <si>
    <t>Per Connection</t>
  </si>
  <si>
    <t>MC02.2</t>
  </si>
  <si>
    <t>Installation of bell housing</t>
  </si>
  <si>
    <t>MC02.3</t>
  </si>
  <si>
    <t>Installation of battery stand or support frame</t>
  </si>
  <si>
    <t>MC03C</t>
  </si>
  <si>
    <t>Supply and freight cabinet base if not consigned</t>
  </si>
  <si>
    <t>MC04.01</t>
  </si>
  <si>
    <t>Additional rate for rock</t>
  </si>
  <si>
    <t>Per linear trench metre</t>
  </si>
  <si>
    <t>MC04.02</t>
  </si>
  <si>
    <t>Supply and install additional duct</t>
  </si>
  <si>
    <t>MC04a.1</t>
  </si>
  <si>
    <t>Extra rate for concrete (Footpath)</t>
  </si>
  <si>
    <t>MC04b.1</t>
  </si>
  <si>
    <t>Extra rate for concrete (Roadway)</t>
  </si>
  <si>
    <t>MC04c.1</t>
  </si>
  <si>
    <t>Additional duct</t>
  </si>
  <si>
    <t>Per linear metre</t>
  </si>
  <si>
    <t>MC06.01</t>
  </si>
  <si>
    <t>Repair blocked or damaged duct</t>
  </si>
  <si>
    <t>Per blockage or damage</t>
  </si>
  <si>
    <t>MC06.02</t>
  </si>
  <si>
    <t>Access duct breaks</t>
  </si>
  <si>
    <t>Per duct break</t>
  </si>
  <si>
    <t>MC07</t>
  </si>
  <si>
    <t>Additional Rate for rock</t>
  </si>
  <si>
    <t>MC08</t>
  </si>
  <si>
    <t>MC09</t>
  </si>
  <si>
    <t>MC14.1</t>
  </si>
  <si>
    <t>Lay-up spare fibres in splice tray for any  tube not being jointed (as required)</t>
  </si>
  <si>
    <t>Per supply and installed 24 fibre lot</t>
  </si>
  <si>
    <t>MC14.2</t>
  </si>
  <si>
    <t>Joint/cutover working fibre(s) – extra requirements over and above splicing activities for handling fibre(s) that are part of a working circuit</t>
  </si>
  <si>
    <t>MC14A</t>
  </si>
  <si>
    <t>Install additional cable into or remove cable out of an existing closure</t>
  </si>
  <si>
    <t>Per closure</t>
  </si>
  <si>
    <t>MC14a.1</t>
  </si>
  <si>
    <t>Supply Large Fibre closure (Fist BD or BE)</t>
  </si>
  <si>
    <t>MC14a.2</t>
  </si>
  <si>
    <t xml:space="preserve">Supply Medium Fibre closure (Fist BC) </t>
  </si>
  <si>
    <t>Per Closure</t>
  </si>
  <si>
    <t>MC14a.3</t>
  </si>
  <si>
    <t xml:space="preserve">Supply Small Fibre closure (Fist FD) </t>
  </si>
  <si>
    <t>MC14a.4</t>
  </si>
  <si>
    <t>Supply FOSC closure 400 A4 </t>
  </si>
  <si>
    <t>MC14a.5</t>
  </si>
  <si>
    <t>Supply FOSC closure 400 B4 </t>
  </si>
  <si>
    <t>MC14a.6</t>
  </si>
  <si>
    <t>Supply FOSC closure 400 D5 </t>
  </si>
  <si>
    <t>MC2</t>
  </si>
  <si>
    <t>Mcable.2 – Supply Verticasa Riser Cable</t>
  </si>
  <si>
    <t>MC21</t>
  </si>
  <si>
    <t>MC22</t>
  </si>
  <si>
    <t>MC23</t>
  </si>
  <si>
    <t>MC24</t>
  </si>
  <si>
    <t>Repair blocked or damaged duct in concrete Aggregate</t>
  </si>
  <si>
    <t>MC25</t>
  </si>
  <si>
    <t>MC26</t>
  </si>
  <si>
    <t>MC27</t>
  </si>
  <si>
    <t>MC28</t>
  </si>
  <si>
    <t>MCABLE1</t>
  </si>
  <si>
    <t>Supply 2 pair /0.63 PEFUT</t>
  </si>
  <si>
    <t>MCABLE10</t>
  </si>
  <si>
    <t>Supply 100 pair /0.4 PEFUT Cable</t>
  </si>
  <si>
    <t>MCABLE11</t>
  </si>
  <si>
    <t>Supply 100 pair /0.63 PEFUT Cable</t>
  </si>
  <si>
    <t>MCABLE12</t>
  </si>
  <si>
    <t>Supply 200 pair /0.4 PEFUT Cable</t>
  </si>
  <si>
    <t>MCABLE13</t>
  </si>
  <si>
    <t>Supply 200 pair /0.63 PEFUT Cable</t>
  </si>
  <si>
    <t>MCABLE14</t>
  </si>
  <si>
    <t>Supply 15 pair /0.63 PEFUT SSA Cable</t>
  </si>
  <si>
    <t>MCABLE15</t>
  </si>
  <si>
    <t>Supply 25 pair /0.63 PEFUT SSA Cable</t>
  </si>
  <si>
    <t>MCABLE16</t>
  </si>
  <si>
    <t>Supply 50 pair /0.63 PEFUT SSA Cable</t>
  </si>
  <si>
    <t>MCABLE17</t>
  </si>
  <si>
    <t>Supply 100 pair /0.63 PEFUT SSA Cable</t>
  </si>
  <si>
    <t>MCABLE18</t>
  </si>
  <si>
    <t>Supply Twisted Pair Cable – 16 pair</t>
  </si>
  <si>
    <t>MCABLE19</t>
  </si>
  <si>
    <t>Supply 24F internal cable</t>
  </si>
  <si>
    <t>MCABLE2</t>
  </si>
  <si>
    <t>Supply 4 pair /0.63 PEFUT</t>
  </si>
  <si>
    <t>MCABLE20</t>
  </si>
  <si>
    <t>Supply 48F internal cable</t>
  </si>
  <si>
    <t>MCABLE21</t>
  </si>
  <si>
    <t>Supply 144F Verticasa Riser Cable</t>
  </si>
  <si>
    <t>MCABLE22</t>
  </si>
  <si>
    <t>Supply Hard Drawn location wire</t>
  </si>
  <si>
    <t>MCABLE3</t>
  </si>
  <si>
    <t>Supply 5 pair /0.63 PEFUT</t>
  </si>
  <si>
    <t>MCABLE4</t>
  </si>
  <si>
    <t>Supply 7 pair /0.63 PEFUT</t>
  </si>
  <si>
    <t>MCABLE5</t>
  </si>
  <si>
    <t>Supply 15 pair /0.4 PEFUT</t>
  </si>
  <si>
    <t>MCABLE6</t>
  </si>
  <si>
    <t>Supply 15 pair /0.63 PEFUT</t>
  </si>
  <si>
    <t>MCABLE7</t>
  </si>
  <si>
    <t>Supply 25 pair /0.63 PEFUT Cable</t>
  </si>
  <si>
    <t>MCABLE8</t>
  </si>
  <si>
    <t>Supply 50 pair /0.4 PEFUT Cable</t>
  </si>
  <si>
    <t>MCABLE9</t>
  </si>
  <si>
    <t>Supply 50 pair /0.63 PEFUT Cable</t>
  </si>
  <si>
    <t>MCABLEMISC</t>
  </si>
  <si>
    <t>Supply Misc Specialised Cable</t>
  </si>
  <si>
    <t>MD1</t>
  </si>
  <si>
    <t>Mduct1 – Supply 20mm Duct - Glued</t>
  </si>
  <si>
    <t>6m Length</t>
  </si>
  <si>
    <t>MD1B</t>
  </si>
  <si>
    <t>Mduct1b – Supply 32mm Upvc</t>
  </si>
  <si>
    <t>MD2</t>
  </si>
  <si>
    <t>Mduct2 – Supply 50mm Duct – Rubber Ring Join</t>
  </si>
  <si>
    <t>MD4</t>
  </si>
  <si>
    <t>Mduct4 – Supply 32mm Duct – Continuous</t>
  </si>
  <si>
    <t>MD5</t>
  </si>
  <si>
    <t>Mduct5 – Supply 63mm Duct – Continuous</t>
  </si>
  <si>
    <t>MDUCT1</t>
  </si>
  <si>
    <t>Supply 20mm Duct – glued </t>
  </si>
  <si>
    <t>Per Duct</t>
  </si>
  <si>
    <t>MDUCT2</t>
  </si>
  <si>
    <t>Supply 50mm Duct - rubber ring joined</t>
  </si>
  <si>
    <t>MDUCT3</t>
  </si>
  <si>
    <t>Supply 100mm Duct - rubber ring joined</t>
  </si>
  <si>
    <t>MDUCT4</t>
  </si>
  <si>
    <t>Supply 32mm Duct – subduct</t>
  </si>
  <si>
    <t>MDUCT5</t>
  </si>
  <si>
    <t>Supply 63mm Duct - continuous</t>
  </si>
  <si>
    <t>MDUCT6</t>
  </si>
  <si>
    <t>Supply 110mm Duct - continuous</t>
  </si>
  <si>
    <t>MDUCT7</t>
  </si>
  <si>
    <t>Supply 16mm  HDPE Duct – continuous (surfaced mounted)</t>
  </si>
  <si>
    <t>MDUCT8</t>
  </si>
  <si>
    <t>Supply 32mm HDPE Duct (surfaced mounted)</t>
  </si>
  <si>
    <t>MDUCT9</t>
  </si>
  <si>
    <t>Supply Marley 32mm uPVC Duct (surfaced mounted)</t>
  </si>
  <si>
    <t>MIP</t>
  </si>
  <si>
    <t>Maintenance IP</t>
  </si>
  <si>
    <t>MLOCATE</t>
  </si>
  <si>
    <t>Establish location point</t>
  </si>
  <si>
    <t>MMHPIT</t>
  </si>
  <si>
    <t>Supply and install buried joint pit and lid</t>
  </si>
  <si>
    <t>MMHROCK</t>
  </si>
  <si>
    <t>MOP</t>
  </si>
  <si>
    <t>Maintenance OP</t>
  </si>
  <si>
    <t>MP1</t>
  </si>
  <si>
    <t>Mpatch1 - Connectorised fibre patchcord (all connector types)</t>
  </si>
  <si>
    <t>Per patchcord</t>
  </si>
  <si>
    <t>MP3</t>
  </si>
  <si>
    <t>Mpatch3 –Supply of “Pass” FIP trace to Chorus</t>
  </si>
  <si>
    <t>MRACK1</t>
  </si>
  <si>
    <t>Supply and installation of equipment rack top bracing where the rack is 2200mm high or less and the row is 2600mm high or greater</t>
  </si>
  <si>
    <t>MRACK10</t>
  </si>
  <si>
    <t>Supply  ETSI aluminium MAR</t>
  </si>
  <si>
    <t>Per MAR</t>
  </si>
  <si>
    <t>MRACK2</t>
  </si>
  <si>
    <t>Supply and installation of W&amp;B drop-off from existing W&amp;B row trunking - includes supply of connectors, drop off, duct, flexihose to main W&amp;B fibre runway.</t>
  </si>
  <si>
    <t>MRACK3</t>
  </si>
  <si>
    <t>Supply and fitting of Fibrenet troughs and cable guides to provide the full fit out of a 19” MAR to create a fusion MOFDF/IOFDF.</t>
  </si>
  <si>
    <t>MRACK4</t>
  </si>
  <si>
    <t>Widening of plinth by up to 200mm</t>
  </si>
  <si>
    <t>Per Plinth</t>
  </si>
  <si>
    <t>MRACK4.1</t>
  </si>
  <si>
    <t>MRACK5</t>
  </si>
  <si>
    <t>Single connection from the equipment or RTDU to either 50v A or B distribution MCB on the EOR board on the same row as the device to be connected.</t>
  </si>
  <si>
    <t>MRACK5.1</t>
  </si>
  <si>
    <t>Supply 16mm2 power cable</t>
  </si>
  <si>
    <t>MRACK5.2</t>
  </si>
  <si>
    <t>Supply and install additional new MCB, or change out of existing MCB on the EOR power board</t>
  </si>
  <si>
    <t>MRACK6</t>
  </si>
  <si>
    <t>MRACK6.1</t>
  </si>
  <si>
    <t>Supply 17mm2 to 35mm2 power cable</t>
  </si>
  <si>
    <t>MRACK7</t>
  </si>
  <si>
    <t>Assembly of TE GR3 rack (for GPON and AOFDF)</t>
  </si>
  <si>
    <t>MRACK8</t>
  </si>
  <si>
    <t>Supply  19” aluminium MAR</t>
  </si>
  <si>
    <t>MRACK9</t>
  </si>
  <si>
    <t>Supply  23” aluminium MAR</t>
  </si>
  <si>
    <t>MS06E</t>
  </si>
  <si>
    <t>Copper jointing and termination of more 510 pairs</t>
  </si>
  <si>
    <t>MS1.1</t>
  </si>
  <si>
    <t>MS3.1</t>
  </si>
  <si>
    <t>MS3.10</t>
  </si>
  <si>
    <t>MS3.11</t>
  </si>
  <si>
    <t>MS3.12</t>
  </si>
  <si>
    <t>MS3.13</t>
  </si>
  <si>
    <t>MS3.14</t>
  </si>
  <si>
    <t>Pull tape per metre</t>
  </si>
  <si>
    <t>MS3.15</t>
  </si>
  <si>
    <t>MS3.16</t>
  </si>
  <si>
    <t>MS3.17</t>
  </si>
  <si>
    <t>MS3.18</t>
  </si>
  <si>
    <t>20mm Pressure Duct Cap</t>
  </si>
  <si>
    <t>MS3.19</t>
  </si>
  <si>
    <t>50mm Pressure Duct Cap</t>
  </si>
  <si>
    <t>MS3.2</t>
  </si>
  <si>
    <t>MS3.20</t>
  </si>
  <si>
    <t>63mm Pressure Duct Cap</t>
  </si>
  <si>
    <t>MS3.21</t>
  </si>
  <si>
    <t>100mm Pressure Duct Cap</t>
  </si>
  <si>
    <t>MS3.3</t>
  </si>
  <si>
    <t>MS3.4</t>
  </si>
  <si>
    <t>MS3.5</t>
  </si>
  <si>
    <t>MS3.6</t>
  </si>
  <si>
    <t>MS3.7</t>
  </si>
  <si>
    <t>MS3.8</t>
  </si>
  <si>
    <t>MS3.9</t>
  </si>
  <si>
    <t>MS4.1</t>
  </si>
  <si>
    <t>MS4.2</t>
  </si>
  <si>
    <t>MS4.3</t>
  </si>
  <si>
    <t>MS4.4</t>
  </si>
  <si>
    <t>MS4.5</t>
  </si>
  <si>
    <t>MS4.7</t>
  </si>
  <si>
    <t>MS5.1</t>
  </si>
  <si>
    <t>MS5.10</t>
  </si>
  <si>
    <t>MS5.11</t>
  </si>
  <si>
    <t>MS5.12</t>
  </si>
  <si>
    <t>MS5.13</t>
  </si>
  <si>
    <t>MS5.14</t>
  </si>
  <si>
    <t>MS5.15</t>
  </si>
  <si>
    <t>MS5.16</t>
  </si>
  <si>
    <t>MS5.17</t>
  </si>
  <si>
    <t>MS5.2</t>
  </si>
  <si>
    <t>MS5.3</t>
  </si>
  <si>
    <t>MS5.4</t>
  </si>
  <si>
    <t>MS5.5</t>
  </si>
  <si>
    <t>MS5.6</t>
  </si>
  <si>
    <t>MS5.7</t>
  </si>
  <si>
    <t>MS5.8</t>
  </si>
  <si>
    <t>MS5.9</t>
  </si>
  <si>
    <t>MS6.1</t>
  </si>
  <si>
    <t>Cable terminal (UFB empty box) Includes all materials to run ribbonet up pole ie 20mmduct saddles etc</t>
  </si>
  <si>
    <t>MS6.2</t>
  </si>
  <si>
    <t>MS6.3</t>
  </si>
  <si>
    <t>MS6.4</t>
  </si>
  <si>
    <t>Warning tape, charged per metre</t>
  </si>
  <si>
    <t>MS6.5</t>
  </si>
  <si>
    <t>MS6.7</t>
  </si>
  <si>
    <t>MS6.8</t>
  </si>
  <si>
    <t>MS7.1</t>
  </si>
  <si>
    <t>MS7.2</t>
  </si>
  <si>
    <t>MS7.3</t>
  </si>
  <si>
    <t>MS7.4</t>
  </si>
  <si>
    <t>MS7.5</t>
  </si>
  <si>
    <t>MS7.6</t>
  </si>
  <si>
    <t>MS7.7</t>
  </si>
  <si>
    <t>MS7.8</t>
  </si>
  <si>
    <t>MS7.9</t>
  </si>
  <si>
    <t>MS8.1</t>
  </si>
  <si>
    <t>MS8.2</t>
  </si>
  <si>
    <t>MS8.3</t>
  </si>
  <si>
    <t>MS8.4</t>
  </si>
  <si>
    <t>MS8.5</t>
  </si>
  <si>
    <t>MTDUX1</t>
  </si>
  <si>
    <t>Supply and  install T-Dux for 50mm duct</t>
  </si>
  <si>
    <t>Per TDUX</t>
  </si>
  <si>
    <t>MTDUX2</t>
  </si>
  <si>
    <t>Supply and  install T-Dux for 100mm duct</t>
  </si>
  <si>
    <t>MTONE</t>
  </si>
  <si>
    <t>Toning for cable jointing</t>
  </si>
  <si>
    <t>N2.1A</t>
  </si>
  <si>
    <t>FAT</t>
  </si>
  <si>
    <t>N2.1B</t>
  </si>
  <si>
    <t>N2.1C</t>
  </si>
  <si>
    <t>N2.1D</t>
  </si>
  <si>
    <t>N2.3A</t>
  </si>
  <si>
    <t xml:space="preserve">ABFFP - below gorund (in Channel pit and includes pit installation and multiduct joining) </t>
  </si>
  <si>
    <t>N2.3B</t>
  </si>
  <si>
    <t>N2.3C</t>
  </si>
  <si>
    <t>N2.3D</t>
  </si>
  <si>
    <t>N2.4A</t>
  </si>
  <si>
    <t>Mini FAT - For use in existing BDDS (where applicable)</t>
  </si>
  <si>
    <t>N2.4B</t>
  </si>
  <si>
    <t>N2.4C</t>
  </si>
  <si>
    <t>N2.4D</t>
  </si>
  <si>
    <t>N2.5A</t>
  </si>
  <si>
    <t>IFFP Install - large</t>
  </si>
  <si>
    <t>N2.5B</t>
  </si>
  <si>
    <t>N2.5C</t>
  </si>
  <si>
    <t>N2.5D</t>
  </si>
  <si>
    <t>N2.6A</t>
  </si>
  <si>
    <t>IFFP Install - small</t>
  </si>
  <si>
    <t>N2.6B</t>
  </si>
  <si>
    <t>N2.6C</t>
  </si>
  <si>
    <t>N2.6D</t>
  </si>
  <si>
    <t>N3.10A</t>
  </si>
  <si>
    <t>N3.10B</t>
  </si>
  <si>
    <t>N3.10C</t>
  </si>
  <si>
    <t>N3.10D</t>
  </si>
  <si>
    <t>N3.11A</t>
  </si>
  <si>
    <t>N3.11B</t>
  </si>
  <si>
    <t>N3.11C</t>
  </si>
  <si>
    <t>N3.11D</t>
  </si>
  <si>
    <t>N3.12A</t>
  </si>
  <si>
    <t>N3.12B</t>
  </si>
  <si>
    <t>N3.12C</t>
  </si>
  <si>
    <t>N3.12D</t>
  </si>
  <si>
    <t>N3.13A</t>
  </si>
  <si>
    <t>N3.13B</t>
  </si>
  <si>
    <t>N3.13C</t>
  </si>
  <si>
    <t>N3.13D</t>
  </si>
  <si>
    <t>N3.14A</t>
  </si>
  <si>
    <t>Modular chamber 600x 1200 x 775D - 5 layer package complete kit</t>
  </si>
  <si>
    <t>N3.14B</t>
  </si>
  <si>
    <t>N3.14C</t>
  </si>
  <si>
    <t>N3.14D</t>
  </si>
  <si>
    <t>N3.15A</t>
  </si>
  <si>
    <t>Modular chamber 1200 x 1200 x 775D - 5 layer package complete kit</t>
  </si>
  <si>
    <t>N3.15B</t>
  </si>
  <si>
    <t>N3.15C</t>
  </si>
  <si>
    <t>N3.15D</t>
  </si>
  <si>
    <t>N3.16A</t>
  </si>
  <si>
    <t xml:space="preserve">Modular chamber wall layer 600x 1200 x 155 155mm extension </t>
  </si>
  <si>
    <t>N3.16B</t>
  </si>
  <si>
    <t>N3.16C</t>
  </si>
  <si>
    <t>N3.16D</t>
  </si>
  <si>
    <t>N3.17A</t>
  </si>
  <si>
    <t>Modular chamber wall layer 1200 x 1200 x 155 155mm extension</t>
  </si>
  <si>
    <t>N3.17B</t>
  </si>
  <si>
    <t>N3.17C</t>
  </si>
  <si>
    <t>N3.17D</t>
  </si>
  <si>
    <t>N3.1A</t>
  </si>
  <si>
    <t>N3.1B</t>
  </si>
  <si>
    <t>N3.1C</t>
  </si>
  <si>
    <t>N3.1D</t>
  </si>
  <si>
    <t>N3.2A</t>
  </si>
  <si>
    <t>1200x600mmx700 Sika aluminium modular mahole footway</t>
  </si>
  <si>
    <t>N3.2B</t>
  </si>
  <si>
    <t>N3.2C</t>
  </si>
  <si>
    <t>N3.2D</t>
  </si>
  <si>
    <t>N3.3A</t>
  </si>
  <si>
    <t>N3.3B</t>
  </si>
  <si>
    <t>N3.3C</t>
  </si>
  <si>
    <t>N3.3D</t>
  </si>
  <si>
    <t>N3.4A</t>
  </si>
  <si>
    <t>N3.4B</t>
  </si>
  <si>
    <t>N3.4C</t>
  </si>
  <si>
    <t>N3.4D</t>
  </si>
  <si>
    <t>N3.5A</t>
  </si>
  <si>
    <t>N3.5B</t>
  </si>
  <si>
    <t>N3.5C</t>
  </si>
  <si>
    <t>N3.5D</t>
  </si>
  <si>
    <t>N3.6A</t>
  </si>
  <si>
    <t>N3.6B</t>
  </si>
  <si>
    <t>N3.6C</t>
  </si>
  <si>
    <t>N3.6D</t>
  </si>
  <si>
    <t>N3.7A</t>
  </si>
  <si>
    <t>N3.7B</t>
  </si>
  <si>
    <t>N3.7C</t>
  </si>
  <si>
    <t>N3.7D</t>
  </si>
  <si>
    <t>N3.8A</t>
  </si>
  <si>
    <t>600x600mm sika aluminium modular manhole roadway</t>
  </si>
  <si>
    <t>N3.8B</t>
  </si>
  <si>
    <t>N3.8C</t>
  </si>
  <si>
    <t>N3.8D</t>
  </si>
  <si>
    <t>N3.9A</t>
  </si>
  <si>
    <t>N3.9B</t>
  </si>
  <si>
    <t>N3.9C</t>
  </si>
  <si>
    <t>N3.9D</t>
  </si>
  <si>
    <t>N4.1A</t>
  </si>
  <si>
    <t>Specifically manufactured components - Quoted</t>
  </si>
  <si>
    <t>N4.1B</t>
  </si>
  <si>
    <t>N4.1C</t>
  </si>
  <si>
    <t>N4.1D</t>
  </si>
  <si>
    <t>N4.4A</t>
  </si>
  <si>
    <t>N4.4B</t>
  </si>
  <si>
    <t>N4.4C</t>
  </si>
  <si>
    <t>N4.4D</t>
  </si>
  <si>
    <t>N5.1A</t>
  </si>
  <si>
    <t>N5.1B</t>
  </si>
  <si>
    <t>N5.1C</t>
  </si>
  <si>
    <t>N5.1D</t>
  </si>
  <si>
    <t>N5.2A</t>
  </si>
  <si>
    <t>N5.2B</t>
  </si>
  <si>
    <t>N5.2C</t>
  </si>
  <si>
    <t>N5.2D</t>
  </si>
  <si>
    <t>N5.3A</t>
  </si>
  <si>
    <t>BDD pit and lid</t>
  </si>
  <si>
    <t>N5.3B</t>
  </si>
  <si>
    <t>N5.3C</t>
  </si>
  <si>
    <t>N5.3D</t>
  </si>
  <si>
    <t>N5.4A</t>
  </si>
  <si>
    <t>N5.4B</t>
  </si>
  <si>
    <t>N5.4C</t>
  </si>
  <si>
    <t>N5.4D</t>
  </si>
  <si>
    <t>N5.5A</t>
  </si>
  <si>
    <t>Channel pit and Poly Concrete lid 610x762x432 (sglb1730pc)</t>
  </si>
  <si>
    <t>N5.5B</t>
  </si>
  <si>
    <t>N5.5C</t>
  </si>
  <si>
    <t>N5.5D</t>
  </si>
  <si>
    <t>N6.1A</t>
  </si>
  <si>
    <t>N6.1B</t>
  </si>
  <si>
    <t>N6.1C</t>
  </si>
  <si>
    <t>N6.1D</t>
  </si>
  <si>
    <t>N6.2A</t>
  </si>
  <si>
    <t>N6.2B</t>
  </si>
  <si>
    <t>N6.2C</t>
  </si>
  <si>
    <t>N6.2D</t>
  </si>
  <si>
    <t>N6.3A</t>
  </si>
  <si>
    <t>N6.3B</t>
  </si>
  <si>
    <t>N6.3C</t>
  </si>
  <si>
    <t>N6.3D</t>
  </si>
  <si>
    <t>N7.1A</t>
  </si>
  <si>
    <t>N7.1B</t>
  </si>
  <si>
    <t>N7.1C</t>
  </si>
  <si>
    <t>N7.1D</t>
  </si>
  <si>
    <t>N7.2A</t>
  </si>
  <si>
    <t>N7.2B</t>
  </si>
  <si>
    <t>N7.2C</t>
  </si>
  <si>
    <t>N7.2D</t>
  </si>
  <si>
    <t>NABFFP.A</t>
  </si>
  <si>
    <t>Install an ABFFP below ground (in channel pit, which includes the pit installation and multiduct joining).</t>
  </si>
  <si>
    <t>NABFFP.B</t>
  </si>
  <si>
    <t>NBDDP.A</t>
  </si>
  <si>
    <t>Install BDD pit and lid</t>
  </si>
  <si>
    <t>NBDDP.B</t>
  </si>
  <si>
    <t>NCHAN.A</t>
  </si>
  <si>
    <t>Install channel pit and poly concrete lid, or 600x600 manhole</t>
  </si>
  <si>
    <t>NCHAN.B</t>
  </si>
  <si>
    <t>NDFDF</t>
  </si>
  <si>
    <t>Installation of RU drawers into AOFDF (per 1RU or 3RU drawer)</t>
  </si>
  <si>
    <t>per drawer</t>
  </si>
  <si>
    <t>NFAT.A</t>
  </si>
  <si>
    <t>Install a FAT (excludes any FATs on a pole)</t>
  </si>
  <si>
    <t>NFAT.B</t>
  </si>
  <si>
    <t>NGA Complex Internal Wiring</t>
  </si>
  <si>
    <t>15mins</t>
  </si>
  <si>
    <t>NGA Non-Standard Build</t>
  </si>
  <si>
    <t>NGA Outside Boundary Remediation/Build</t>
  </si>
  <si>
    <t>NGA-560</t>
  </si>
  <si>
    <t>NGA Aerial SDU Installation  Chorus</t>
  </si>
  <si>
    <t>NGA-561</t>
  </si>
  <si>
    <t>NGA Haull SDU Installation  Chorus</t>
  </si>
  <si>
    <t>NGA-562</t>
  </si>
  <si>
    <t>NGASurface Mount SDU Installation  Chorus</t>
  </si>
  <si>
    <t>NGA-563</t>
  </si>
  <si>
    <t>NGAGrass trench SDU Installation  Chorus</t>
  </si>
  <si>
    <t>NGA-564</t>
  </si>
  <si>
    <t>NGA Drill SDU Installation  Chorus</t>
  </si>
  <si>
    <t>NGA-565</t>
  </si>
  <si>
    <t>NGA Concrete trench SDU Installation  Chorus</t>
  </si>
  <si>
    <t>NGA-566</t>
  </si>
  <si>
    <t>NGA - Build IP</t>
  </si>
  <si>
    <t>NGA-567</t>
  </si>
  <si>
    <t>NGA - Build OP</t>
  </si>
  <si>
    <t>NGA-568</t>
  </si>
  <si>
    <t>NGA - Cable Locater</t>
  </si>
  <si>
    <t>NGA-569</t>
  </si>
  <si>
    <t>NGA - Cabler</t>
  </si>
  <si>
    <t>NGA-570</t>
  </si>
  <si>
    <t>NGA - Clerk of Works</t>
  </si>
  <si>
    <t>NGA-571</t>
  </si>
  <si>
    <t>NGA - Design</t>
  </si>
  <si>
    <t>NGA-572</t>
  </si>
  <si>
    <t>NGA - Fibre Tech</t>
  </si>
  <si>
    <t>NGA-573</t>
  </si>
  <si>
    <t>NGA - Jumper Runner</t>
  </si>
  <si>
    <t>NGA-574</t>
  </si>
  <si>
    <t>NGA - Maintenance IP</t>
  </si>
  <si>
    <t>NGA-575</t>
  </si>
  <si>
    <t>NGA - Maintenance OP</t>
  </si>
  <si>
    <t>NGA-576</t>
  </si>
  <si>
    <t>NGA - Project Manager</t>
  </si>
  <si>
    <t>NGA-577</t>
  </si>
  <si>
    <t>NGA - Provisioner</t>
  </si>
  <si>
    <t>NGA-578</t>
  </si>
  <si>
    <t>NGA - Records</t>
  </si>
  <si>
    <t>NGA-579</t>
  </si>
  <si>
    <t>NGA - Res/Bus</t>
  </si>
  <si>
    <t>NGA-580</t>
  </si>
  <si>
    <t>NGA - Rigging</t>
  </si>
  <si>
    <t>NGA-a03a</t>
  </si>
  <si>
    <t xml:space="preserve">Code NGA-G01 – Inside Boundary Reinstatement - Seal &amp; Chip Seal </t>
  </si>
  <si>
    <t xml:space="preserve">Code NGA-G02 – Inside Boundary Reinstatement - Concrete </t>
  </si>
  <si>
    <t>Code NGA-Ia14b.1 – Install Support System for Cable And/Or Microduct</t>
  </si>
  <si>
    <t>Code NGA-Ia14b.2 – Install Support System for Cable And/Or Microduct</t>
  </si>
  <si>
    <t>Code NGA-Ia14b.3 – Install Support System for Cable And/Or Microduct</t>
  </si>
  <si>
    <t>Code NGA-Ia14b.4 – Install Support System for Cable And/Or Microduct</t>
  </si>
  <si>
    <t>Code NGA-Ia14b.5 – Install Support System for Cable And/Or Microduct</t>
  </si>
  <si>
    <t>Code NGA-Ic14a.1 – Install Fibre Access Terminal</t>
  </si>
  <si>
    <t>Code NGA-Ic14a.2 – Install Fibre Access Terminal</t>
  </si>
  <si>
    <t xml:space="preserve">Code NGA-MC04C.1 - Additional duct </t>
  </si>
  <si>
    <t xml:space="preserve">Code NGA-MC14A.3 - Small Fibre closure (Fist FD) </t>
  </si>
  <si>
    <t xml:space="preserve">Code NGA-MD1 - green 20mm pipe – glued (below ground) including any bends, glue &amp; other consumables </t>
  </si>
  <si>
    <t>NGA1</t>
  </si>
  <si>
    <t>NGA Aerial SDU Installation</t>
  </si>
  <si>
    <t>NGA2</t>
  </si>
  <si>
    <t>NGA Haull SDU Installation</t>
  </si>
  <si>
    <t>NGA3</t>
  </si>
  <si>
    <t>NGASurface Mount SDU Installation</t>
  </si>
  <si>
    <t>NGA4</t>
  </si>
  <si>
    <t>NGAGrass trench SDU Installation</t>
  </si>
  <si>
    <t>NGA5</t>
  </si>
  <si>
    <t>NGA Drill SDU Installation</t>
  </si>
  <si>
    <t>NGA552</t>
  </si>
  <si>
    <t>Code N-552 SDU Connection off an MDU build - Existing Lead-in</t>
  </si>
  <si>
    <t>NGA554</t>
  </si>
  <si>
    <t>Code N-554 SDU Connection off an MDU build</t>
  </si>
  <si>
    <t>NGA6</t>
  </si>
  <si>
    <t>NGA Concrete trench SDU Installation</t>
  </si>
  <si>
    <t>NGAMDUDES2</t>
  </si>
  <si>
    <t>NGA MDU Design less than 22 premises</t>
  </si>
  <si>
    <t>15min</t>
  </si>
  <si>
    <t>NGAMDUDES3</t>
  </si>
  <si>
    <t>NGA MDU Design More than 22 premises</t>
  </si>
  <si>
    <t>NGAMDUDESK</t>
  </si>
  <si>
    <t>NGA MDU Desktop design</t>
  </si>
  <si>
    <t>NHOLE.A</t>
  </si>
  <si>
    <t>Install any roadway manhole</t>
  </si>
  <si>
    <t>NHOLE.B</t>
  </si>
  <si>
    <t>NMFAT.A</t>
  </si>
  <si>
    <t>Install Mini-FAT, for use in existing BDDS (where applicable)</t>
  </si>
  <si>
    <t>NMFAT.B</t>
  </si>
  <si>
    <t>NMOD.A</t>
  </si>
  <si>
    <t>Install any footway manhole 1.2m or larger</t>
  </si>
  <si>
    <t>NMOD.B</t>
  </si>
  <si>
    <t>NPPRO</t>
  </si>
  <si>
    <t>Install cable pole protection</t>
  </si>
  <si>
    <t>NSCMP</t>
  </si>
  <si>
    <t>Install specifically manufactured components</t>
  </si>
  <si>
    <t>O1.1</t>
  </si>
  <si>
    <t>End to end fibre testing (connectorised) Uni Directional</t>
  </si>
  <si>
    <t>per fibre</t>
  </si>
  <si>
    <t>O1.2</t>
  </si>
  <si>
    <t>Testing Micronet/ribbonet duct</t>
  </si>
  <si>
    <t>per tube</t>
  </si>
  <si>
    <t>O1.3</t>
  </si>
  <si>
    <t>Birth certificate - Bi directional testing nominated fibres from the exchange OFDF to the ABFFP</t>
  </si>
  <si>
    <t>per certificate</t>
  </si>
  <si>
    <t>O1.4</t>
  </si>
  <si>
    <t>End to End fibre testing ( Non connectorised) per fibre when a temp pigtail needs to be spliced onto fibres for testing per fibre - Uni Directional</t>
  </si>
  <si>
    <t>P1.1</t>
  </si>
  <si>
    <t>Supervisors</t>
  </si>
  <si>
    <t>P1.2</t>
  </si>
  <si>
    <t>Technical Specialist</t>
  </si>
  <si>
    <t>P1.3</t>
  </si>
  <si>
    <t>Administrators</t>
  </si>
  <si>
    <t>P1.4</t>
  </si>
  <si>
    <t>P2.1</t>
  </si>
  <si>
    <t>Letter drops</t>
  </si>
  <si>
    <t>per premise</t>
  </si>
  <si>
    <t>P2.2</t>
  </si>
  <si>
    <t>General records adminstration</t>
  </si>
  <si>
    <t>P2.3</t>
  </si>
  <si>
    <t>Complete underground plans in Netmap</t>
  </si>
  <si>
    <t>P2.4</t>
  </si>
  <si>
    <t>Update records in Netmap</t>
  </si>
  <si>
    <t>P2.5</t>
  </si>
  <si>
    <t>Update / creation of records in ICMS</t>
  </si>
  <si>
    <t>P2.6</t>
  </si>
  <si>
    <t>Update / creation of records in TLRD &amp; FAIMS</t>
  </si>
  <si>
    <t>P2.7</t>
  </si>
  <si>
    <t>Other records costs</t>
  </si>
  <si>
    <t>PASB.A</t>
  </si>
  <si>
    <t>Prepare asbestos duct for hauling (installing tape or rope)</t>
  </si>
  <si>
    <t>PASB.B</t>
  </si>
  <si>
    <t>PM01</t>
  </si>
  <si>
    <t>Proactive Pressure</t>
  </si>
  <si>
    <t>PM02</t>
  </si>
  <si>
    <t>Slippery Manholes</t>
  </si>
  <si>
    <t>PM05</t>
  </si>
  <si>
    <t>Cabinet Rehabilitation</t>
  </si>
  <si>
    <t>PM06</t>
  </si>
  <si>
    <t>Group Proactive Batch Testing</t>
  </si>
  <si>
    <t>PM07</t>
  </si>
  <si>
    <t>Individual Proactive Batch Testing</t>
  </si>
  <si>
    <t>PM09</t>
  </si>
  <si>
    <t>Proactive pole  - tag and update records only</t>
  </si>
  <si>
    <t>Per pole</t>
  </si>
  <si>
    <t>R01</t>
  </si>
  <si>
    <t>Single Truck Roll (Civils)</t>
  </si>
  <si>
    <t>Per Project</t>
  </si>
  <si>
    <t>R01A</t>
  </si>
  <si>
    <t>R01E:  Civil  Mobilisation - up to 50mm</t>
  </si>
  <si>
    <t>R01B</t>
  </si>
  <si>
    <t>R01E:  Civil  Mobilisation - 51m to 250m</t>
  </si>
  <si>
    <t>R01C</t>
  </si>
  <si>
    <t>R01E:  Civil  Mobilisation - 251m to 500m</t>
  </si>
  <si>
    <t>R01D</t>
  </si>
  <si>
    <t>R01E:  Civil  Mobilisation - 500m to 1000m</t>
  </si>
  <si>
    <t>R01E</t>
  </si>
  <si>
    <t>R01E:  Reinstatement Mobilisation</t>
  </si>
  <si>
    <t>R1</t>
  </si>
  <si>
    <t>Replace an ASAM/DSLAM With ISAM in an existing active cabinet with Fibre- Design and quote</t>
  </si>
  <si>
    <t>R1.1A</t>
  </si>
  <si>
    <t>R1.1B</t>
  </si>
  <si>
    <t>R1.1C</t>
  </si>
  <si>
    <t>R1.1D</t>
  </si>
  <si>
    <t>R1.2A</t>
  </si>
  <si>
    <t>Trenching - Reinstatement - Concrete plain (Standard up to 100mm) - Base Rate</t>
  </si>
  <si>
    <t>R1.2B</t>
  </si>
  <si>
    <t>R1.2C</t>
  </si>
  <si>
    <t>R1.2D</t>
  </si>
  <si>
    <t>R1.3A</t>
  </si>
  <si>
    <t xml:space="preserve">Trenching - Reinstatement - Concrete aggregate (up to 100mm) </t>
  </si>
  <si>
    <t>R1.3B</t>
  </si>
  <si>
    <t>R1.3C</t>
  </si>
  <si>
    <t>R1.3D</t>
  </si>
  <si>
    <t>R1.4A</t>
  </si>
  <si>
    <t>R1.4B</t>
  </si>
  <si>
    <t>R1.4C</t>
  </si>
  <si>
    <t>R1.4D</t>
  </si>
  <si>
    <t>R1.5A</t>
  </si>
  <si>
    <t>Trenching - Reinstatement - Bluestone special surface</t>
  </si>
  <si>
    <t>R1.5B</t>
  </si>
  <si>
    <t>R1.5C</t>
  </si>
  <si>
    <t>R1.5D</t>
  </si>
  <si>
    <t>R1.6A</t>
  </si>
  <si>
    <t>Trenching - Reinstatement - Other (special surfaces ie specilised coloured concrete</t>
  </si>
  <si>
    <t>R1.6B</t>
  </si>
  <si>
    <t>R1.6C</t>
  </si>
  <si>
    <t>R1.6D</t>
  </si>
  <si>
    <t>R2</t>
  </si>
  <si>
    <t>Replace an ASAM/DSLAM With ISAM in an existing active cabinet with Fibre- Pre-Work WRC</t>
  </si>
  <si>
    <t>R2.1A</t>
  </si>
  <si>
    <t xml:space="preserve">Drilling - Reinstatement - Seal (Standard up to 40mm) </t>
  </si>
  <si>
    <t>R2.1B</t>
  </si>
  <si>
    <t>R2.1C</t>
  </si>
  <si>
    <t>R2.1D</t>
  </si>
  <si>
    <t>R2.2A</t>
  </si>
  <si>
    <t xml:space="preserve">Drilling - Reinstatement - Concrete plain (Standard up to 100mm) </t>
  </si>
  <si>
    <t>R2.2B</t>
  </si>
  <si>
    <t>R2.2C</t>
  </si>
  <si>
    <t>R2.2D</t>
  </si>
  <si>
    <t>R2.3A</t>
  </si>
  <si>
    <t xml:space="preserve">Drilling - Reinstatement - Concrete aggregate (up to 100mm) </t>
  </si>
  <si>
    <t>R2.3B</t>
  </si>
  <si>
    <t>R2.3C</t>
  </si>
  <si>
    <t>R2.3D</t>
  </si>
  <si>
    <t>R2.4A</t>
  </si>
  <si>
    <t>Drilling - Reinstatement - Special</t>
  </si>
  <si>
    <t>R2.4B</t>
  </si>
  <si>
    <t>R2.4C</t>
  </si>
  <si>
    <t>R2.4D</t>
  </si>
  <si>
    <t>R3</t>
  </si>
  <si>
    <t>Replace an ASAM/DSLAM With ISAM in an existing active cabinet with Fibre- Work USC</t>
  </si>
  <si>
    <t>R3.1A</t>
  </si>
  <si>
    <t>laterals - Reinstatement - Seal (Standard up to 40mm) - Base Rate</t>
  </si>
  <si>
    <t>R3.1B</t>
  </si>
  <si>
    <t>R3.1C</t>
  </si>
  <si>
    <t>R3.1D</t>
  </si>
  <si>
    <t>R3.2A</t>
  </si>
  <si>
    <t>Laterals - Reinstatement - Concrete plain (Standard up to 100mm) - Base Rate</t>
  </si>
  <si>
    <t>R3.2B</t>
  </si>
  <si>
    <t>R3.2C</t>
  </si>
  <si>
    <t>R3.2D</t>
  </si>
  <si>
    <t>R3.3A</t>
  </si>
  <si>
    <t>Laterals - Reinstatement - Concrete aggregate (up to 100mm) Base Rate</t>
  </si>
  <si>
    <t>R3.3B</t>
  </si>
  <si>
    <t>R3.3C</t>
  </si>
  <si>
    <t>R3.3D</t>
  </si>
  <si>
    <t>R3.4A</t>
  </si>
  <si>
    <t>Laterals - Reinstatement - Special Base Rate</t>
  </si>
  <si>
    <t>R3.4B</t>
  </si>
  <si>
    <t>R3.4C</t>
  </si>
  <si>
    <t>R3.4D</t>
  </si>
  <si>
    <t>R4</t>
  </si>
  <si>
    <t>Replace an ASAM/DSLAM With ISAM in an existing active cabinet with Fibre- Pre-Work Relocate ACM2 form 4th Bin</t>
  </si>
  <si>
    <t>R4.1A</t>
  </si>
  <si>
    <t>Reinstatement - Temporary - Seal (Standard up to 40mm) E/O</t>
  </si>
  <si>
    <t>R4.1B</t>
  </si>
  <si>
    <t>R4.1C</t>
  </si>
  <si>
    <t>R4.1D</t>
  </si>
  <si>
    <t>R5</t>
  </si>
  <si>
    <t>Replace an ASAM/DSLAM With ISAM in an existing active cabinet with Fibre- Retro Fit Migration</t>
  </si>
  <si>
    <t>R5.1A</t>
  </si>
  <si>
    <t>R5.1B</t>
  </si>
  <si>
    <t>R5.1C</t>
  </si>
  <si>
    <t>R5.1D</t>
  </si>
  <si>
    <t>R5.2A</t>
  </si>
  <si>
    <t>R5.2B</t>
  </si>
  <si>
    <t>R5.2C</t>
  </si>
  <si>
    <t>R5.2D</t>
  </si>
  <si>
    <t>R5.3A</t>
  </si>
  <si>
    <t>R5.3B</t>
  </si>
  <si>
    <t>R5.3C</t>
  </si>
  <si>
    <t>R5.3D</t>
  </si>
  <si>
    <t>R6.1A</t>
  </si>
  <si>
    <t>R6.1B</t>
  </si>
  <si>
    <t>R6.1C</t>
  </si>
  <si>
    <t>R6.1D</t>
  </si>
  <si>
    <t>R6.2A</t>
  </si>
  <si>
    <t>R6.2B</t>
  </si>
  <si>
    <t>R6.2C</t>
  </si>
  <si>
    <t>R6.2D</t>
  </si>
  <si>
    <t>R7.1A</t>
  </si>
  <si>
    <t>Contaminated waste - Per Tonne - E/O</t>
  </si>
  <si>
    <t>Per Tonne</t>
  </si>
  <si>
    <t>R7.1B</t>
  </si>
  <si>
    <t>R7.1C</t>
  </si>
  <si>
    <t>R7.1D</t>
  </si>
  <si>
    <t>R7.2A</t>
  </si>
  <si>
    <t>Imported backfill - Per L M - E/O</t>
  </si>
  <si>
    <t>per metres squared</t>
  </si>
  <si>
    <t>R7.2B</t>
  </si>
  <si>
    <t>R7.2C</t>
  </si>
  <si>
    <t>R7.2D</t>
  </si>
  <si>
    <t>RBLU</t>
  </si>
  <si>
    <t>Reinstatement, bluestone and other non-specified special surfaces, import, prepare and compact (if applicable)</t>
  </si>
  <si>
    <t>square metre</t>
  </si>
  <si>
    <t>RCK1.A</t>
  </si>
  <si>
    <t>Trenching/Drilling loose rock code (to be claimed on top of any other civil rates)</t>
  </si>
  <si>
    <t>RCK1.B</t>
  </si>
  <si>
    <t>RCK2.A</t>
  </si>
  <si>
    <t>Trenching/Drilliing hard rock code (to be claimed on top of any other civil rates)</t>
  </si>
  <si>
    <t>RCK2.B</t>
  </si>
  <si>
    <t>RCOB.A</t>
  </si>
  <si>
    <t>Reinstatement, cobbles/pavers/tiles (any surface with reusable materials, excluding bluestone), import, prepare and compact (if applicable)</t>
  </si>
  <si>
    <t>RCOB.B</t>
  </si>
  <si>
    <t>RCOL.A</t>
  </si>
  <si>
    <t>Reinstatement, coloured concrete aggregates, non-exposed (up to 100mm), import, prepare and compact (if applicable)</t>
  </si>
  <si>
    <t>RCOL.B</t>
  </si>
  <si>
    <t>RCON.A</t>
  </si>
  <si>
    <t>Reinstatement, concrete plain (up to 100mm), import, prepare and compact (if applicable)</t>
  </si>
  <si>
    <t>RCON.B</t>
  </si>
  <si>
    <t>RCOND1.A</t>
  </si>
  <si>
    <t>Reinstatement, concrete depth 101-150mm (to be claimed on top of any other concrete reinstatement code), import, prepare and compact (if applicable)</t>
  </si>
  <si>
    <t>RCOND1.B</t>
  </si>
  <si>
    <t>RCOND2.A</t>
  </si>
  <si>
    <t>Reinstatement, concrete depth &gt;151mm (to be claimed on top of any other concrete reinstatement code), import, prepare and compact (if applicable). Includes reinforcing and pinning as required.</t>
  </si>
  <si>
    <t>RCOND2.B</t>
  </si>
  <si>
    <t>RCONE.A</t>
  </si>
  <si>
    <t>Reinstatement, exposed black-oxide and all other coloured or uncoloured concrete exposed aggregates (including McCallums) up to 100mm. Import, prepare and compact (if applicable)</t>
  </si>
  <si>
    <t>RCONE.B</t>
  </si>
  <si>
    <t>RCONT.A</t>
  </si>
  <si>
    <t>Contaminated Spoil. Removal of any materials with carcinogenic properties.</t>
  </si>
  <si>
    <t>tonne</t>
  </si>
  <si>
    <t>RCONT.B</t>
  </si>
  <si>
    <t>RDUCT.A</t>
  </si>
  <si>
    <t>Repair blocked or damaged duct, reinstatement codes to be claimed separately. Includes an allowance for excessive depth.</t>
  </si>
  <si>
    <t>RDUCT.B</t>
  </si>
  <si>
    <t>REWP1</t>
  </si>
  <si>
    <t>Rat install requiring EWP/Scaffold</t>
  </si>
  <si>
    <t>Per RAT</t>
  </si>
  <si>
    <t>RHOLE.A</t>
  </si>
  <si>
    <t>Clearing contaminated manhole</t>
  </si>
  <si>
    <t>RHOLE.B</t>
  </si>
  <si>
    <t>RIMP.A</t>
  </si>
  <si>
    <t>Reinstatement, imported backfill (to be claimed on top of any other reinstatement code), import, prepare and compact (if applicable). Where not already covered by existing surface rates.</t>
  </si>
  <si>
    <t>RIMP.B</t>
  </si>
  <si>
    <t>RPC1</t>
  </si>
  <si>
    <t>RAT Install Plug n play in Communal Build phase</t>
  </si>
  <si>
    <t>RPR2</t>
  </si>
  <si>
    <t>RAT Install Plug n play Retrospective Build</t>
  </si>
  <si>
    <t>RSC1</t>
  </si>
  <si>
    <t>RAT Install - Spliced over 40m in Communal Build phase</t>
  </si>
  <si>
    <t>RSE.A</t>
  </si>
  <si>
    <t>Reinstatement, seal (up to 40mm), import, prepare and compact (if applicable)</t>
  </si>
  <si>
    <t>RSE.B</t>
  </si>
  <si>
    <t>RSED1.A</t>
  </si>
  <si>
    <t>Reinstatement, seal depth 41-60mm (to be claimed on top of any other seal reinstatement code), import, prepare and compact (if applicable)</t>
  </si>
  <si>
    <t>RSED1.B</t>
  </si>
  <si>
    <t>RSED2.A</t>
  </si>
  <si>
    <t>Reinstatement, seal depth &gt;60mm (to be claimed on top of any other seal reinstatement code), import, prepare and compact (if applicable)</t>
  </si>
  <si>
    <t>RSED2.B</t>
  </si>
  <si>
    <t>RSR2</t>
  </si>
  <si>
    <t>RAT Install - Spliced over 40m Retrospective Build</t>
  </si>
  <si>
    <t>RTEMP.A</t>
  </si>
  <si>
    <t>Reinstatement, temporary reinstatement where required by regulation</t>
  </si>
  <si>
    <t>RTEMP.B</t>
  </si>
  <si>
    <t>S01</t>
  </si>
  <si>
    <t>RMA Drawings</t>
  </si>
  <si>
    <t>Per cabinet or building</t>
  </si>
  <si>
    <t>S02</t>
  </si>
  <si>
    <t>Design Quote</t>
  </si>
  <si>
    <t>S03</t>
  </si>
  <si>
    <t>Large Civil Feeder</t>
  </si>
  <si>
    <t>S04</t>
  </si>
  <si>
    <t>Haul Fibre Feeder</t>
  </si>
  <si>
    <t>S05</t>
  </si>
  <si>
    <t>Cabinet Base install and civils</t>
  </si>
  <si>
    <t>S05A</t>
  </si>
  <si>
    <t>CODE S05A - CABINET BASE INSTALL AND CIVILS</t>
  </si>
  <si>
    <t>S06a-1</t>
  </si>
  <si>
    <t>Cabinet Install Single Bay - Joint / Terminate per Pair in cluding cabinet audit. Includes material.</t>
  </si>
  <si>
    <t>S06a-2</t>
  </si>
  <si>
    <t>Cabinet Install Single Bay - Haul fibre from intermediate manhole, pit to cabinet.</t>
  </si>
  <si>
    <t>S06a-3</t>
  </si>
  <si>
    <t>Cabinet Install Single Bay - Integrate - Commission ISAM, typically 1 gig E.</t>
  </si>
  <si>
    <t>S06a-4</t>
  </si>
  <si>
    <t>Cabinet Install Single Bay - Provide A/C Power connection 10m to existing plinth - pole.</t>
  </si>
  <si>
    <t>S06a-5</t>
  </si>
  <si>
    <t>Cabinet Install Single Bay - Cabinet install, place onsite, connect DC earth and batteries.</t>
  </si>
  <si>
    <t>S06a-6</t>
  </si>
  <si>
    <t>Cabinet Install Single Bay - Removals old Network Equipment, cabinet, base following the scrap and recovery process.</t>
  </si>
  <si>
    <t>S06a-Power</t>
  </si>
  <si>
    <t>Single Bay Power Connection</t>
  </si>
  <si>
    <t>S06b-1</t>
  </si>
  <si>
    <t>Cabinet Install Double Bay - Joint / Terminate per Pair in cluding cabinet audit. Includes material.</t>
  </si>
  <si>
    <t>S06b-2</t>
  </si>
  <si>
    <t>Cabinet Install Double Bay - Haul fibre from intermediate manhole, pit to cabinet.</t>
  </si>
  <si>
    <t>S06b-3</t>
  </si>
  <si>
    <t>Cabinet Install Double Bay - Integrate - Commission ISAM, typically 1 gig E.</t>
  </si>
  <si>
    <t>S06b-4</t>
  </si>
  <si>
    <t>Cabinet Install Double Bay - Provide A/C Power connection 10m to existing plinth - pole.</t>
  </si>
  <si>
    <t>S06b-5</t>
  </si>
  <si>
    <t>Cabinet Install Double Bay - Cabinet install, place onsite, connect DC earth and batteries.</t>
  </si>
  <si>
    <t>S06b-6</t>
  </si>
  <si>
    <t>Cabinet Install Double Bay - Removals old Network Equipment, cabinet, base following the scrap and recovery process.</t>
  </si>
  <si>
    <t>S06b-7</t>
  </si>
  <si>
    <t>Decommission power and remove batteries</t>
  </si>
  <si>
    <t>S06b-Power</t>
  </si>
  <si>
    <t>Double bay Power Connection</t>
  </si>
  <si>
    <t>S06c-1</t>
  </si>
  <si>
    <t>Cabinet Install Single Bay (Growth) - Cabinet Civil Site Works</t>
  </si>
  <si>
    <t>S06c-2</t>
  </si>
  <si>
    <t>Cabinet Install Single Bay (Growth) - Haul fibre from intermediate manhole, pit to cabinet.</t>
  </si>
  <si>
    <t>S06c-3</t>
  </si>
  <si>
    <t>Cabinet Install Single Bay (Growth) - Integrate - Commission ISAM, typically 1 gig E.</t>
  </si>
  <si>
    <t>S06c-4</t>
  </si>
  <si>
    <t>Cabinet Install Single Bay (Growth) - Provide A/C Power connection 10m to existing plinth - pole.</t>
  </si>
  <si>
    <t>S06c-5</t>
  </si>
  <si>
    <t>Cabinet Install Single Bay (Growth) - Cabinet install, place onsite, connect DC earth and batteries.</t>
  </si>
  <si>
    <t>S06c-Power</t>
  </si>
  <si>
    <t>Single Bay (Growth) Power Connection</t>
  </si>
  <si>
    <t>S06d-1</t>
  </si>
  <si>
    <t>Cabinet Install Double Bay (Growth) - Cabinet Civil Site Works</t>
  </si>
  <si>
    <t>S06d-2</t>
  </si>
  <si>
    <t>Cabinet Install Double Bay (Growth) - Haul fibre from intermediate manhole, pit to cabinet.</t>
  </si>
  <si>
    <t>S06d-3</t>
  </si>
  <si>
    <t>Cabinet Install Double Bay (Growth) - Integrate - Commission ISAM, typically 1 gig E.</t>
  </si>
  <si>
    <t>S06d-4</t>
  </si>
  <si>
    <t>Cabinet Install Double Bay (Growth) - Provide A/C Power connection 10m to existing plinth - pole.</t>
  </si>
  <si>
    <t>S06d-5</t>
  </si>
  <si>
    <t>Cabinet Install Double Bay (Growth) - Cabinet install, place onsite, connect DC earth and batteries.</t>
  </si>
  <si>
    <t>S06d-Power</t>
  </si>
  <si>
    <t>Double Bay (Growth) Power Connection</t>
  </si>
  <si>
    <t>S06E</t>
  </si>
  <si>
    <t xml:space="preserve"> Active Roadside Cabinet – Install Single Bay (with MUX)</t>
  </si>
  <si>
    <t>S06E.1</t>
  </si>
  <si>
    <t>Copper cable audit and update records.</t>
  </si>
  <si>
    <t>S06E.2</t>
  </si>
  <si>
    <t>Copper cable quantities and cable size.</t>
  </si>
  <si>
    <t>S06E.3</t>
  </si>
  <si>
    <t>Cabinet install, place on site, connect DC earth.</t>
  </si>
  <si>
    <t>S06E.4</t>
  </si>
  <si>
    <t xml:space="preserve">Copper jointing up to 700 pair (typically F-side 200 pair – D-side 500 pair) (see Sub Code S06F). </t>
  </si>
  <si>
    <t>S06E.5</t>
  </si>
  <si>
    <t>Copper jointing sundries.</t>
  </si>
  <si>
    <t>S06E.6</t>
  </si>
  <si>
    <t xml:space="preserve">Joint up to 6F to cabinet includes jumpers to 7450 at cabinet and host site (for intermediate joints use Build Services Code C14 for all splices). </t>
  </si>
  <si>
    <t>S06E.7</t>
  </si>
  <si>
    <t>Commission ISAM, typically 1 gig E.</t>
  </si>
  <si>
    <t>S06E.8</t>
  </si>
  <si>
    <t xml:space="preserve">Transfer residential customers typically 120 lines remove POTS intact circuits. </t>
  </si>
  <si>
    <t>S06G</t>
  </si>
  <si>
    <t xml:space="preserve"> Active Roadside Cabinet – Install RBI Single Bay/Bullet (no MUX)</t>
  </si>
  <si>
    <t>S06G.1</t>
  </si>
  <si>
    <t>S06G.2</t>
  </si>
  <si>
    <t>Supply Install 200*cable up to 10m</t>
  </si>
  <si>
    <t>S06G.3</t>
  </si>
  <si>
    <t>S06G.4</t>
  </si>
  <si>
    <t>S07a</t>
  </si>
  <si>
    <t>DSL Migration single bay</t>
  </si>
  <si>
    <t>S07b</t>
  </si>
  <si>
    <t>DSL migration double bay (up to 144 ports)</t>
  </si>
  <si>
    <t>S07c</t>
  </si>
  <si>
    <t>Migrate 1 extra ISAM card (48 ports)</t>
  </si>
  <si>
    <t>S07D</t>
  </si>
  <si>
    <t>CODE S07D - DSL MIGRATION RBI SINGLE BAY (UP TO 48 PORTS)</t>
  </si>
  <si>
    <t>S07E</t>
  </si>
  <si>
    <t>CODE S07E - MIGRATE 1 EXTRA ISAM CARD (48 PORTS)</t>
  </si>
  <si>
    <t>S08</t>
  </si>
  <si>
    <t>CODE S08 - INSTALL 7210 ROUTER</t>
  </si>
  <si>
    <t>Per 7210 installed</t>
  </si>
  <si>
    <t>S08.1</t>
  </si>
  <si>
    <t>Install Alcatel-Lucent 7210 SAS-E</t>
  </si>
  <si>
    <t>S08.2</t>
  </si>
  <si>
    <t>Install SFP’s into Router and the 7450</t>
  </si>
  <si>
    <t>S08.3</t>
  </si>
  <si>
    <t>Commission Alcatel-Lucent 7210 SAS-E</t>
  </si>
  <si>
    <t>S08.4</t>
  </si>
  <si>
    <t>Supply and install customer facing patchcords</t>
  </si>
  <si>
    <t>S08.5</t>
  </si>
  <si>
    <t>Completion and issue of Vodafone Specific Documents</t>
  </si>
  <si>
    <t>S09</t>
  </si>
  <si>
    <t>CODE S09 - INSTALL AND RECOVER ETHERNET TEST EQUIPMENT</t>
  </si>
  <si>
    <t>Per test completed</t>
  </si>
  <si>
    <t>S09.1</t>
  </si>
  <si>
    <t>Configure test equipment ready for testing</t>
  </si>
  <si>
    <t>S09.2</t>
  </si>
  <si>
    <t>Install Accedian Network NID’s</t>
  </si>
  <si>
    <t>S09.3</t>
  </si>
  <si>
    <t>Liase with data Provisioning confirming circuit is ready for testing</t>
  </si>
  <si>
    <t>S09.4</t>
  </si>
  <si>
    <t>S1.A</t>
  </si>
  <si>
    <t>Sealed surface rate, for trenching, drilling and laterals. Includes cutting, removal</t>
  </si>
  <si>
    <t>S1.B</t>
  </si>
  <si>
    <t>S10</t>
  </si>
  <si>
    <t>CODE S10 - REDUNDANT NETWORK EQUIPMENT REMOVAL</t>
  </si>
  <si>
    <t>S10.1</t>
  </si>
  <si>
    <t>Removal and scrapping of redundant cabinet and base and ducted cables where practical including reinstatement</t>
  </si>
  <si>
    <t>S10.2</t>
  </si>
  <si>
    <t>Recovery of reusable cabinet equipment items and return to spares eg FOTS systems</t>
  </si>
  <si>
    <t>S10.3</t>
  </si>
  <si>
    <t>Disconnection of power</t>
  </si>
  <si>
    <t>S10.4</t>
  </si>
  <si>
    <t>Disposal of batteries</t>
  </si>
  <si>
    <t>S10.5</t>
  </si>
  <si>
    <t>Removal of battery manhole and reinstatement</t>
  </si>
  <si>
    <t>S10.6</t>
  </si>
  <si>
    <t>Fibre Disconnection</t>
  </si>
  <si>
    <t>S10.7</t>
  </si>
  <si>
    <t>Copper disconnection</t>
  </si>
  <si>
    <t>S10.X</t>
  </si>
  <si>
    <t>Removal and scrapping of redundant X-Connect cabinet,  Base and Ducted cables where practical and re-instatement.</t>
  </si>
  <si>
    <t>S11</t>
  </si>
  <si>
    <t>CODE S11 - SCHOOL LEAD IN DOCUMENTATION</t>
  </si>
  <si>
    <t>Per School</t>
  </si>
  <si>
    <t>S11.1</t>
  </si>
  <si>
    <t xml:space="preserve">Initial site visit to the school to liase with the nominated School contact   </t>
  </si>
  <si>
    <t>S11.2</t>
  </si>
  <si>
    <t xml:space="preserve">Completion and issue of the specified MoE documents </t>
  </si>
  <si>
    <t>S11.3</t>
  </si>
  <si>
    <t>Preparation and issue of the detailed lay plan for all work within the school boundary</t>
  </si>
  <si>
    <t>S11.4</t>
  </si>
  <si>
    <t>Preparation and issue of a detailed As Built plan for all work within the school boundary.</t>
  </si>
  <si>
    <t>S12</t>
  </si>
  <si>
    <t>CODE S12 - VODAFONE LEADIN DOCUMENTATION</t>
  </si>
  <si>
    <t>S12.1</t>
  </si>
  <si>
    <t xml:space="preserve">Desk top design of the prefered lay route from the boundary to the WCBDP   </t>
  </si>
  <si>
    <t>S2.A</t>
  </si>
  <si>
    <t>Concrete surface rate, for trenching, drilling and laterals. Includes cutting, removal</t>
  </si>
  <si>
    <t>S2.B</t>
  </si>
  <si>
    <t>S3.A</t>
  </si>
  <si>
    <t>Road seal surface rate, for trenching, drilling and laterals. Includes cutting, removal</t>
  </si>
  <si>
    <t>S3.B</t>
  </si>
  <si>
    <t>S4.A</t>
  </si>
  <si>
    <t>Concrete Road / Commercial driveway / surface rate, for trenching, drilling and laterals. Includes cutting, removal</t>
  </si>
  <si>
    <t>S4.B</t>
  </si>
  <si>
    <t>S5A.1</t>
  </si>
  <si>
    <t>Cabinet civil site works</t>
  </si>
  <si>
    <t>S5A.2</t>
  </si>
  <si>
    <t>Civil and Star earth materials</t>
  </si>
  <si>
    <t>S5A.3</t>
  </si>
  <si>
    <t>Install and test DC Earth</t>
  </si>
  <si>
    <t>S6E.1</t>
  </si>
  <si>
    <t>S6E.2</t>
  </si>
  <si>
    <t>S6E.3</t>
  </si>
  <si>
    <t>S6E.4</t>
  </si>
  <si>
    <t xml:space="preserve">Copper jointing up to 510 pair (750 pair maximum capacity less 240 pair for ISAM) (see Sub Code S06F). </t>
  </si>
  <si>
    <t>S6E.5</t>
  </si>
  <si>
    <t>S6E.6</t>
  </si>
  <si>
    <t>S6E.7</t>
  </si>
  <si>
    <t>Install SFP Commission ISAM, typically 1 gig E.</t>
  </si>
  <si>
    <t>S6E.8</t>
  </si>
  <si>
    <t>S6G.1</t>
  </si>
  <si>
    <t>S6G.3</t>
  </si>
  <si>
    <t>Joint up to 6F to cabinet includes jumpers to 7450 at cabinet and host site. (for intermediate joints use Build Services Code C14 for all splices)</t>
  </si>
  <si>
    <t>S6G.4</t>
  </si>
  <si>
    <t>Commission ISAM, typically 1 gig ES.</t>
  </si>
  <si>
    <t>S7D.1</t>
  </si>
  <si>
    <t>DSL audit typically 48 customers.</t>
  </si>
  <si>
    <t>S7D.2</t>
  </si>
  <si>
    <t xml:space="preserve">Transfer typically 48 customers. </t>
  </si>
  <si>
    <t>S7D.4</t>
  </si>
  <si>
    <t>Exchange MDF cleanup remove all DSL intact circuits.</t>
  </si>
  <si>
    <t>S7D.5</t>
  </si>
  <si>
    <t xml:space="preserve">All as built plans and system record updates completed incl. NetSOC. </t>
  </si>
  <si>
    <t>S7E.1</t>
  </si>
  <si>
    <t>DSL audit. Assumes 24 customers</t>
  </si>
  <si>
    <t>S7E.2</t>
  </si>
  <si>
    <t>Transfer customers remove all DSL intact Circuits (including all DSL business customers where this can be done between 6am and 6pm on the scheduled migration day).</t>
  </si>
  <si>
    <t>S7E.3</t>
  </si>
  <si>
    <t>Exchange MDF cleanup.</t>
  </si>
  <si>
    <t>S7E.4</t>
  </si>
  <si>
    <t>All as built plans and system record updates completed.</t>
  </si>
  <si>
    <t>SR01</t>
  </si>
  <si>
    <t>Complete version 1 tasks for the rehabilitation of RLG systems</t>
  </si>
  <si>
    <t>Per loop (Pillar/Radi)</t>
  </si>
  <si>
    <t>SR02</t>
  </si>
  <si>
    <t>Complete encapsulation tasks for sealed loop rehabilitation of RLG systems</t>
  </si>
  <si>
    <t>Per Pillar loop</t>
  </si>
  <si>
    <t>SR03</t>
  </si>
  <si>
    <t>Complete pillar to Version 3 standard (V1 plus encapsulation of pillar loop)</t>
  </si>
  <si>
    <t>Per pillar</t>
  </si>
  <si>
    <t>SR04</t>
  </si>
  <si>
    <t>Carry out minimum expectations tasks</t>
  </si>
  <si>
    <t>Per terminal type</t>
  </si>
  <si>
    <t>SR05</t>
  </si>
  <si>
    <t>Service lead pillar minimum expectations</t>
  </si>
  <si>
    <t>SR06</t>
  </si>
  <si>
    <t>Bury An Existing Service Lead Pillar In Soil Covered In Grass</t>
  </si>
  <si>
    <t>SR07</t>
  </si>
  <si>
    <t>Minimum Expectation Tasks On An Existing V2 Or V3 Pillar</t>
  </si>
  <si>
    <t>SR08</t>
  </si>
  <si>
    <t>Bury Distribution Pillar Or Joint Pillar In Soil Covered By Grass</t>
  </si>
  <si>
    <t>SR20</t>
  </si>
  <si>
    <t>Install New Or Change Existing Overhead Service Lead</t>
  </si>
  <si>
    <t>Per aerial span</t>
  </si>
  <si>
    <t>SR21</t>
  </si>
  <si>
    <t>Install ETP</t>
  </si>
  <si>
    <t>Per ETP</t>
  </si>
  <si>
    <t>SR22</t>
  </si>
  <si>
    <t>Joint underground feed to aerial feed via a ranger Servi-seal</t>
  </si>
  <si>
    <t>Per servi-seal</t>
  </si>
  <si>
    <t>SR23</t>
  </si>
  <si>
    <t>Dismantle overhead aerial line (per span)</t>
  </si>
  <si>
    <t>Per span</t>
  </si>
  <si>
    <t>SR24</t>
  </si>
  <si>
    <t>Replace broken pipe up pole/install pole cable shield</t>
  </si>
  <si>
    <t>Per replacement</t>
  </si>
  <si>
    <t>SR31</t>
  </si>
  <si>
    <t>Install BDD pits in place of pillar</t>
  </si>
  <si>
    <t>SR32</t>
  </si>
  <si>
    <t>Make a pedcap joint on a pole</t>
  </si>
  <si>
    <t>Per Pedcap</t>
  </si>
  <si>
    <t>SR33</t>
  </si>
  <si>
    <t>Install 10 Pair Quiet Front And PEDCAP</t>
  </si>
  <si>
    <t>Per aerial CT</t>
  </si>
  <si>
    <t>SR40</t>
  </si>
  <si>
    <t>Locate and repair Faulty buried cable</t>
  </si>
  <si>
    <t>Per dig and fix</t>
  </si>
  <si>
    <t>SR41</t>
  </si>
  <si>
    <t>Locate and repair faulty buried cable in a service lead in grass</t>
  </si>
  <si>
    <t>SR42</t>
  </si>
  <si>
    <t>Locate and repair faulty buried cables - two repairs in same hole.</t>
  </si>
  <si>
    <t>SR43</t>
  </si>
  <si>
    <t>Replace module in a cabinet with new distribution tail required.</t>
  </si>
  <si>
    <t>Per Module</t>
  </si>
  <si>
    <t>SR44</t>
  </si>
  <si>
    <t>Replace module in a cabinet existing slack</t>
  </si>
  <si>
    <t>SR45</t>
  </si>
  <si>
    <t>Install wooden marker post</t>
  </si>
  <si>
    <t>Per post</t>
  </si>
  <si>
    <t>SR46</t>
  </si>
  <si>
    <t>Install plastic marker post</t>
  </si>
  <si>
    <t>SR47</t>
  </si>
  <si>
    <t>Uplift and recover redundant 1+1/0+2 equipment</t>
  </si>
  <si>
    <t>SR48</t>
  </si>
  <si>
    <t>Overlay management fee</t>
  </si>
  <si>
    <t>Per rehab system</t>
  </si>
  <si>
    <t>SR50</t>
  </si>
  <si>
    <t>System processing fee</t>
  </si>
  <si>
    <t>T1.1A</t>
  </si>
  <si>
    <t>Trench - Reduced cover 300mm Conventional duct</t>
  </si>
  <si>
    <t>T1.1B</t>
  </si>
  <si>
    <t>T1.1C</t>
  </si>
  <si>
    <t>T1.1D</t>
  </si>
  <si>
    <t>T1.2A</t>
  </si>
  <si>
    <t>450mm cover conventional duct</t>
  </si>
  <si>
    <t>T1.2B</t>
  </si>
  <si>
    <t>T1.2C</t>
  </si>
  <si>
    <t>T1.2D</t>
  </si>
  <si>
    <t>T1.3A</t>
  </si>
  <si>
    <t>600mm cover conventional duct</t>
  </si>
  <si>
    <t>T1.3B</t>
  </si>
  <si>
    <t>T1.3C</t>
  </si>
  <si>
    <t>T1.3D</t>
  </si>
  <si>
    <t>T1.4A</t>
  </si>
  <si>
    <t>300mm cover air blown duct</t>
  </si>
  <si>
    <t>T1.4B</t>
  </si>
  <si>
    <t>T1.4C</t>
  </si>
  <si>
    <t>T1.4D</t>
  </si>
  <si>
    <t>T1.5A</t>
  </si>
  <si>
    <t>450mm cover air blown duct</t>
  </si>
  <si>
    <t>T1.5B</t>
  </si>
  <si>
    <t>T1.5C</t>
  </si>
  <si>
    <t>T1.5D</t>
  </si>
  <si>
    <t>T1.6A</t>
  </si>
  <si>
    <t>600mm cover air blown duct</t>
  </si>
  <si>
    <t>T1.6B</t>
  </si>
  <si>
    <t>T1.6C</t>
  </si>
  <si>
    <t>T1.6D</t>
  </si>
  <si>
    <t>T1.A</t>
  </si>
  <si>
    <t>Trenching Base Rate, either conventional or air-blown cover, between 400 and 600mm. Includes any ribbonet and micronet jointing that is required throughout the length of the run.</t>
  </si>
  <si>
    <t>T1.B</t>
  </si>
  <si>
    <t>T2</t>
  </si>
  <si>
    <t>Shallow trenching base rate, 300mm cover or less. To be used ONLY when agreed with Auckland Transport on a case-by-case basis.</t>
  </si>
  <si>
    <t>T2.1A</t>
  </si>
  <si>
    <t>Conventional duct - Up to 2 ducts - No additional depth</t>
  </si>
  <si>
    <t>T2.1B</t>
  </si>
  <si>
    <t>T2.1C</t>
  </si>
  <si>
    <t>T2.1D</t>
  </si>
  <si>
    <t>T2.2A</t>
  </si>
  <si>
    <t>Air blown duct- Up to 2 ducts - No additional depth</t>
  </si>
  <si>
    <t>T2.2B</t>
  </si>
  <si>
    <t>T2.2C</t>
  </si>
  <si>
    <t>T2.2D</t>
  </si>
  <si>
    <t>T2.3A</t>
  </si>
  <si>
    <t>Conventional duct 3 or more - Includes cost of additional trench depth</t>
  </si>
  <si>
    <t>T2.3B</t>
  </si>
  <si>
    <t>T2.3C</t>
  </si>
  <si>
    <t>T2.3D</t>
  </si>
  <si>
    <t>T2.4A</t>
  </si>
  <si>
    <t>Air blown duct 3 or more - Includes cost of additional trench depth</t>
  </si>
  <si>
    <t>T2.4B</t>
  </si>
  <si>
    <t>T2.4C</t>
  </si>
  <si>
    <t>T2.4D</t>
  </si>
  <si>
    <t>T3.1A</t>
  </si>
  <si>
    <t>T3.1B</t>
  </si>
  <si>
    <t>T3.1C</t>
  </si>
  <si>
    <t>T3.1D</t>
  </si>
  <si>
    <t>T3.2A</t>
  </si>
  <si>
    <t>T3.2B</t>
  </si>
  <si>
    <t>T3.2C</t>
  </si>
  <si>
    <t>T3.2D</t>
  </si>
  <si>
    <t>T3.3A</t>
  </si>
  <si>
    <t>T3.3B</t>
  </si>
  <si>
    <t>T3.3C</t>
  </si>
  <si>
    <t>T3.3D</t>
  </si>
  <si>
    <t>T3.4A</t>
  </si>
  <si>
    <t>T3.4B</t>
  </si>
  <si>
    <t>T3.4C</t>
  </si>
  <si>
    <t>T3.4D</t>
  </si>
  <si>
    <t>T3.5A</t>
  </si>
  <si>
    <t>T3.5B</t>
  </si>
  <si>
    <t>T3.5C</t>
  </si>
  <si>
    <t>T3.5D</t>
  </si>
  <si>
    <t>T4.1A</t>
  </si>
  <si>
    <t>T4.1B</t>
  </si>
  <si>
    <t>T4.1C</t>
  </si>
  <si>
    <t>T4.1D</t>
  </si>
  <si>
    <t>T4.2A</t>
  </si>
  <si>
    <t>T4.2B</t>
  </si>
  <si>
    <t>T4.2C</t>
  </si>
  <si>
    <t>T4.2D</t>
  </si>
  <si>
    <t>T5.1A</t>
  </si>
  <si>
    <t>Hydro trenching</t>
  </si>
  <si>
    <t>T5.1B</t>
  </si>
  <si>
    <t>T5.1C</t>
  </si>
  <si>
    <t>T5.1D</t>
  </si>
  <si>
    <t>T5.2A</t>
  </si>
  <si>
    <t>Air Spade Trenching</t>
  </si>
  <si>
    <t>T5.2B</t>
  </si>
  <si>
    <t>T5.2C</t>
  </si>
  <si>
    <t>T5.2D</t>
  </si>
  <si>
    <t>T6.1A</t>
  </si>
  <si>
    <t>T6.1B</t>
  </si>
  <si>
    <t>T6.1C</t>
  </si>
  <si>
    <t>T6.1D</t>
  </si>
  <si>
    <t>T6.2A</t>
  </si>
  <si>
    <t>Locating Sewerage and stormwater house feeds</t>
  </si>
  <si>
    <t>Per item</t>
  </si>
  <si>
    <t>T6.2B</t>
  </si>
  <si>
    <t>T6.2C</t>
  </si>
  <si>
    <t>T6.2D</t>
  </si>
  <si>
    <t>T6.3A</t>
  </si>
  <si>
    <t>Imported backfill</t>
  </si>
  <si>
    <t>T6.3B</t>
  </si>
  <si>
    <t>T6.3C</t>
  </si>
  <si>
    <t>T6.3D</t>
  </si>
  <si>
    <t>T8.1A</t>
  </si>
  <si>
    <t>Laying duct in third party trench</t>
  </si>
  <si>
    <t>T8.1B</t>
  </si>
  <si>
    <t>T8.1C</t>
  </si>
  <si>
    <t>T8.1D</t>
  </si>
  <si>
    <t>T9.1A</t>
  </si>
  <si>
    <t>Trench - Non Standard methodologies</t>
  </si>
  <si>
    <t>T9.1B</t>
  </si>
  <si>
    <t>T9.1C</t>
  </si>
  <si>
    <t>T9.1D</t>
  </si>
  <si>
    <t>TMR</t>
  </si>
  <si>
    <t>Testing, micronet/ribbonet</t>
  </si>
  <si>
    <t>tube</t>
  </si>
  <si>
    <t>Travel-1</t>
  </si>
  <si>
    <t>Travel greater than 45km, less than 90km from previous destination</t>
  </si>
  <si>
    <t>Travel-2</t>
  </si>
  <si>
    <t>Travel greater than 90km, less than 135km from previous destination</t>
  </si>
  <si>
    <t>Travel-3</t>
  </si>
  <si>
    <t>Travel greater than 135km from previous destination (quote rate)</t>
  </si>
  <si>
    <t>TRV-1</t>
  </si>
  <si>
    <t>&gt; 30 kilometres Rural to Urban Exchange. &gt; 30 kilomteres Urban to Urban Exchange. Distance threshold indexed to destination exchange category. Claims require origin and destination exchanges and addresses. Manager Approval</t>
  </si>
  <si>
    <t>Per Kilometer</t>
  </si>
  <si>
    <t>TRV-2</t>
  </si>
  <si>
    <t>&gt; 40 kilometres Urban to Rural Exchange. &gt; 40 kilomteres Rural to Rural Exchange. Distance threshold indexed to destination exchange category. Claims require origin and destination exchanges and addresses. Manager approval</t>
  </si>
  <si>
    <t>UFB AT</t>
  </si>
  <si>
    <t>Acceptance testing allowance for UFB</t>
  </si>
  <si>
    <t>UFB COW</t>
  </si>
  <si>
    <t>Clerk of works allowance for UFB</t>
  </si>
  <si>
    <t>UFB IO</t>
  </si>
  <si>
    <t>Incremental Overhead allowance for UFB</t>
  </si>
  <si>
    <t>UFB LD</t>
  </si>
  <si>
    <t>LD allowance for UFB</t>
  </si>
  <si>
    <t>UFB Quote</t>
  </si>
  <si>
    <t>Quoted portion</t>
  </si>
  <si>
    <t>UFB RISK</t>
  </si>
  <si>
    <t>Risk allowance for UFB</t>
  </si>
  <si>
    <t>UFB ROI</t>
  </si>
  <si>
    <t>ROI allowance for UFB</t>
  </si>
  <si>
    <t>UFB SAT</t>
  </si>
  <si>
    <t>Saturday weekend supplement</t>
  </si>
  <si>
    <t>Per 8 hours worked</t>
  </si>
  <si>
    <t>UFB SUN</t>
  </si>
  <si>
    <t>Sunday weekend supplement</t>
  </si>
  <si>
    <t>UFB-GAINSHARE</t>
  </si>
  <si>
    <t>Gainshare received after completion</t>
  </si>
  <si>
    <t>per Dollar</t>
  </si>
  <si>
    <t>UFB-MARKOUTS</t>
  </si>
  <si>
    <t>Markouts</t>
  </si>
  <si>
    <t>UFB-PAINSHARE</t>
  </si>
  <si>
    <t>Painshare</t>
  </si>
  <si>
    <t>UFB-UNRECOVERABLE</t>
  </si>
  <si>
    <t>Unrecoverable</t>
  </si>
  <si>
    <t>UFBAR</t>
  </si>
  <si>
    <t>Arborist costs</t>
  </si>
  <si>
    <t>Quote Received</t>
  </si>
  <si>
    <t>UFBBAL</t>
  </si>
  <si>
    <t>UFB BALANCE</t>
  </si>
  <si>
    <t>UFBREC</t>
  </si>
  <si>
    <t>Records update time quote</t>
  </si>
  <si>
    <t>quote</t>
  </si>
  <si>
    <t>UFBUM</t>
  </si>
  <si>
    <t>Utilitry mapping costs</t>
  </si>
  <si>
    <t>V-Maintenance</t>
  </si>
  <si>
    <t>Build Maintenance payment</t>
  </si>
  <si>
    <t>V07-a</t>
  </si>
  <si>
    <t>Supply 7/0.63 cable</t>
  </si>
  <si>
    <t>V1.1</t>
  </si>
  <si>
    <t>L2 - roadway, shoulder closure</t>
  </si>
  <si>
    <t>V1.2</t>
  </si>
  <si>
    <t>L2 - roadway, lane closure cones only</t>
  </si>
  <si>
    <t>V1.3</t>
  </si>
  <si>
    <t>L2 - roadway, lane closure stop go</t>
  </si>
  <si>
    <t>V1.4</t>
  </si>
  <si>
    <t>L2 - footway</t>
  </si>
  <si>
    <t>V1.5</t>
  </si>
  <si>
    <t>L3 NZTA roads standard</t>
  </si>
  <si>
    <t>V1.6</t>
  </si>
  <si>
    <t>L3 NZTA roads special requirements</t>
  </si>
  <si>
    <t>V100</t>
  </si>
  <si>
    <t>Supply of 100/0.40 cable</t>
  </si>
  <si>
    <t>V100-a</t>
  </si>
  <si>
    <t>Supply of 100/0.63 cable</t>
  </si>
  <si>
    <t>V15</t>
  </si>
  <si>
    <t>Supply of 15/0.40 cable</t>
  </si>
  <si>
    <t>V15-a</t>
  </si>
  <si>
    <t>Supply of 15/0.63 cable</t>
  </si>
  <si>
    <t>V15SSA</t>
  </si>
  <si>
    <t>Supply of 15* 0.63 SSA cable</t>
  </si>
  <si>
    <t>V200</t>
  </si>
  <si>
    <t>Supply of 200/0.40 cable</t>
  </si>
  <si>
    <t>V25-a</t>
  </si>
  <si>
    <t>Supply of 25/0.63 cable</t>
  </si>
  <si>
    <t>V25SSA</t>
  </si>
  <si>
    <t>Supply of 25* 0.63 SSA cable</t>
  </si>
  <si>
    <t>V2F</t>
  </si>
  <si>
    <t>Traffic Management, L2 footway</t>
  </si>
  <si>
    <t>day</t>
  </si>
  <si>
    <t>V2L</t>
  </si>
  <si>
    <t>Traffic Management, L2 roadway, lane closure cones only</t>
  </si>
  <si>
    <t>V2LSG</t>
  </si>
  <si>
    <t>Traffic Management, L2 roadway, lane closure stop go</t>
  </si>
  <si>
    <t>V2S</t>
  </si>
  <si>
    <t>Traffic Management, L2 roadway, shoulder closure</t>
  </si>
  <si>
    <t>V3</t>
  </si>
  <si>
    <t>Traffic Management, L3 NZTA road standard</t>
  </si>
  <si>
    <t>V3S</t>
  </si>
  <si>
    <t>Traffic Management, L3 NZTA roads special requirements</t>
  </si>
  <si>
    <t>V50</t>
  </si>
  <si>
    <t>Supply of 50/0.40 cable</t>
  </si>
  <si>
    <t>V50-a</t>
  </si>
  <si>
    <t>Supply of 50/0.63 cable</t>
  </si>
  <si>
    <t>V50SSA</t>
  </si>
  <si>
    <t>Supply of 50* 0.63 SSA cable</t>
  </si>
  <si>
    <t>V999</t>
  </si>
  <si>
    <t>No payment claimed</t>
  </si>
  <si>
    <t>VA-1</t>
  </si>
  <si>
    <t>Extra Over CBD Parking</t>
  </si>
  <si>
    <t>VARBCOM</t>
  </si>
  <si>
    <t>Arboreal Plan Completion and Signoff</t>
  </si>
  <si>
    <t>VARBSUP</t>
  </si>
  <si>
    <t>Arboreal Supervision On Site</t>
  </si>
  <si>
    <t>VARBTMP</t>
  </si>
  <si>
    <t>Arboreal Tree Management Plan</t>
  </si>
  <si>
    <t>VB-4</t>
  </si>
  <si>
    <t>After Hours Call Out Fee (7pm to 7am) - Inside Plant</t>
  </si>
  <si>
    <t>VC-3</t>
  </si>
  <si>
    <t>Referral Service Provided</t>
  </si>
  <si>
    <t>VC-4</t>
  </si>
  <si>
    <t>After Hours Call Out Fee (7pm to 7am)</t>
  </si>
  <si>
    <t>VC-5</t>
  </si>
  <si>
    <t>CBD Dig and Fix Rate for 303 and 304</t>
  </si>
  <si>
    <t>VC-6</t>
  </si>
  <si>
    <t>Any trench greater than 3m in grass berm outside customer boundary (per metre)</t>
  </si>
  <si>
    <t>VC-7</t>
  </si>
  <si>
    <t>Dial up job test</t>
  </si>
  <si>
    <t>VC1TMP</t>
  </si>
  <si>
    <t>Sub-Contractor L1 Traffic Management plan</t>
  </si>
  <si>
    <t>per job</t>
  </si>
  <si>
    <t>VCATA</t>
  </si>
  <si>
    <t>Direct to build design: Category A</t>
  </si>
  <si>
    <t>VCATB</t>
  </si>
  <si>
    <t>Direct to build design: Category B</t>
  </si>
  <si>
    <t>VCATC</t>
  </si>
  <si>
    <t>Per Job</t>
  </si>
  <si>
    <t>VCONT</t>
  </si>
  <si>
    <t>Contingency for Sub-Contractors</t>
  </si>
  <si>
    <t>Quote</t>
  </si>
  <si>
    <t>VCT3</t>
  </si>
  <si>
    <t>Customer Fibre CAT3 (Direct to Build)</t>
  </si>
  <si>
    <t>VCTMP</t>
  </si>
  <si>
    <t>Sub-Contractor L2 Traffic Management (Cost for B22 / B23)</t>
  </si>
  <si>
    <t>VD-4</t>
  </si>
  <si>
    <t>After Hours Call Out Fee (7pm to 7am) - Provisioning</t>
  </si>
  <si>
    <t>Per job</t>
  </si>
  <si>
    <t>VDBSC</t>
  </si>
  <si>
    <t>Direct to Build Scoping</t>
  </si>
  <si>
    <t>VENGDESNGA01</t>
  </si>
  <si>
    <t>Engineering Contractor - Design - NGA - MDU/ROW Class 1</t>
  </si>
  <si>
    <t>job</t>
  </si>
  <si>
    <t>VENGDESNGA02</t>
  </si>
  <si>
    <t>Engineering Contractor - Design - NGA - MDU/ROW Class 2</t>
  </si>
  <si>
    <t>VENGDESNGA03</t>
  </si>
  <si>
    <t>Engineering Contractor - Design - NGA - MDU/ROW Class 3</t>
  </si>
  <si>
    <t>VENGDESNGA04</t>
  </si>
  <si>
    <t>Engineering Contractor - Design - NGA - MDU/ROW Class 4</t>
  </si>
  <si>
    <t>VENGDESUFB01</t>
  </si>
  <si>
    <t>Engineering Contractor - Design - UFB - Rate 01</t>
  </si>
  <si>
    <t>VENGDESUFB02</t>
  </si>
  <si>
    <t>Engineering Contractor - Design - UFB - Rate 02</t>
  </si>
  <si>
    <t>VENGDESUFB03</t>
  </si>
  <si>
    <t>Engineering Contractor - Design - UFB - Rate 03</t>
  </si>
  <si>
    <t>VENGDESUFB04</t>
  </si>
  <si>
    <t>Engineering Contractor - Design - UFB - Rate 04</t>
  </si>
  <si>
    <t>VENGDESUFB05</t>
  </si>
  <si>
    <t>Engineering Contractor - Design - UFB - Rate 05</t>
  </si>
  <si>
    <t>VENGDESUFB06</t>
  </si>
  <si>
    <t>Engineering Contractor - Design - UFB - Rate 06</t>
  </si>
  <si>
    <t>VENGDESUFB07</t>
  </si>
  <si>
    <t>Engineering Contractor - Design - UFB - Rate 07</t>
  </si>
  <si>
    <t>VENGDESUFB08</t>
  </si>
  <si>
    <t>Engineering Contractor - Design - UFB - Rate 08</t>
  </si>
  <si>
    <t>VENGDESUFB09</t>
  </si>
  <si>
    <t>Engineering Contractor - Design - UFB - Rate 09</t>
  </si>
  <si>
    <t>VENGDESUFB10</t>
  </si>
  <si>
    <t>Engineering Contractor - Design - UFB - Rate 10</t>
  </si>
  <si>
    <t>VENGLS</t>
  </si>
  <si>
    <t>Engineering Contractor - Lump Sum of SoR</t>
  </si>
  <si>
    <t>lump sum</t>
  </si>
  <si>
    <t>VENGQOT</t>
  </si>
  <si>
    <t>Engineering Contractor - Quote</t>
  </si>
  <si>
    <t>VENGREC001</t>
  </si>
  <si>
    <t>Engineering Contractor - Records - Fibre Reservation</t>
  </si>
  <si>
    <t>reservation</t>
  </si>
  <si>
    <t>VENGREC020</t>
  </si>
  <si>
    <t>Engineering Contractor - Records - 2Meg Provisioning - Complex (more than 3 regens)</t>
  </si>
  <si>
    <t>VENGREC021</t>
  </si>
  <si>
    <t>Engineering Contractor - Records - 2Meg Provisioning - HDSL</t>
  </si>
  <si>
    <t>VENGREC022</t>
  </si>
  <si>
    <t>Engineering Contractor - Records - 2Meg Provisioning - Medium (up to 3 regens)</t>
  </si>
  <si>
    <t>VENGREC023</t>
  </si>
  <si>
    <t>Engineering Contractor - Records - 2Meg Provisioning - Small (Nil OSP)</t>
  </si>
  <si>
    <t>VENGREC040</t>
  </si>
  <si>
    <t>Engineering Contractor - Records - BackHaul</t>
  </si>
  <si>
    <t>VENGREC045</t>
  </si>
  <si>
    <t>Engineering Contractor - Records - Cable Lay - Larger jobs by negotiation</t>
  </si>
  <si>
    <t>VENGREC046</t>
  </si>
  <si>
    <t>Engineering Contractor - Records - Cable Lay - Medium (up to 200m)</t>
  </si>
  <si>
    <t>VENGREC047</t>
  </si>
  <si>
    <t>Engineering Contractor - Records - Cable Lay - Small (under 50m, not CBD)</t>
  </si>
  <si>
    <t>VENGREC050</t>
  </si>
  <si>
    <t>Engineering Contractor - Records - Cellular Build</t>
  </si>
  <si>
    <t>VENGREC055</t>
  </si>
  <si>
    <t>Engineering Contractor - Records - Customer Fibre1  - Lay and Haul required</t>
  </si>
  <si>
    <t>VENGREC056</t>
  </si>
  <si>
    <t>Engineering Contractor - Records - Customer Fibre2  - Haul required</t>
  </si>
  <si>
    <t>VENGREC057</t>
  </si>
  <si>
    <t>Engineering Contractor - Records - Customer Fibre3  - Joint &amp; Internal work only</t>
  </si>
  <si>
    <t>VENGREC058</t>
  </si>
  <si>
    <t>Engineering Contractor - Records - Customer Fibre4a  - Speed Upgrades</t>
  </si>
  <si>
    <t>VENGREC059</t>
  </si>
  <si>
    <t>Engineering Contractor - Records - Customer Fibre4b  - RQ</t>
  </si>
  <si>
    <t>VENGREC080</t>
  </si>
  <si>
    <t>Engineering Contractor - Records - Inside Plant</t>
  </si>
  <si>
    <t>VENGREC085</t>
  </si>
  <si>
    <t>Engineering Contractor - Records - ISAM</t>
  </si>
  <si>
    <t>VENGREC100</t>
  </si>
  <si>
    <t>Engineering Contractor - Records - Maintenance</t>
  </si>
  <si>
    <t>VENGREC105</t>
  </si>
  <si>
    <t>Engineering Contractor - Records - Minor Build - Large (No Lay)</t>
  </si>
  <si>
    <t>VENGREC106</t>
  </si>
  <si>
    <t>Engineering Contractor - Records - Minor Build - Medium (No Lay/haul or R/W MH)</t>
  </si>
  <si>
    <t>VENGREC107</t>
  </si>
  <si>
    <t>Engineering Contractor - Records - Minor Build - Small (Cut in DP/Ped, pole)</t>
  </si>
  <si>
    <t>VENGREC110</t>
  </si>
  <si>
    <t>Engineering Contractor - Records - Misc Maintain Mppp (legal rights)</t>
  </si>
  <si>
    <t>VENGREC111</t>
  </si>
  <si>
    <t>Engineering Contractor - Records - Misc Maintain Mppp (no legal rights)</t>
  </si>
  <si>
    <t>VENGREC115</t>
  </si>
  <si>
    <t>Engineering Contractor - Records - Misc Maintain OHUG</t>
  </si>
  <si>
    <t>VENGREC120</t>
  </si>
  <si>
    <t>Engineering Contractor - Records - Misc Maintain Open/Shared Trench</t>
  </si>
  <si>
    <t>VENGREC140</t>
  </si>
  <si>
    <t>Engineering Contractor - Records - MN Service Orders</t>
  </si>
  <si>
    <t>VENGREC145</t>
  </si>
  <si>
    <t>Engineering Contractor - Records - Named Work</t>
  </si>
  <si>
    <t>VENGREC161</t>
  </si>
  <si>
    <t>Engineering Contractor - Records - NGA MDU/ROW Class 1</t>
  </si>
  <si>
    <t>VENGREC162</t>
  </si>
  <si>
    <t>Engineering Contractor - Records - NGA MDU/ROW Class 2</t>
  </si>
  <si>
    <t>VENGREC163</t>
  </si>
  <si>
    <t>Engineering Contractor - Records - NGA MDU/ROW Class 3</t>
  </si>
  <si>
    <t>VENGREC164</t>
  </si>
  <si>
    <t>Engineering Contractor - Records - NGA MDU/ROW Class 4</t>
  </si>
  <si>
    <t>VENGREC165</t>
  </si>
  <si>
    <t>Engineering Contractor - Records - NGA CATs 1-6</t>
  </si>
  <si>
    <t>VENGREC180</t>
  </si>
  <si>
    <t>Engineering Contractor - Records - Proactive</t>
  </si>
  <si>
    <t>VENGREC185</t>
  </si>
  <si>
    <t>Engineering Contractor - Records - RBI (Cabinet)</t>
  </si>
  <si>
    <t>VENGREC186</t>
  </si>
  <si>
    <t>Engineering Contractor - Records - RBI (Cell Site)</t>
  </si>
  <si>
    <t>VENGREC187</t>
  </si>
  <si>
    <t>Engineering Contractor - Records - RBI (Hospital)</t>
  </si>
  <si>
    <t>VENGREC188</t>
  </si>
  <si>
    <t>Engineering Contractor - Records - RBI (Link)</t>
  </si>
  <si>
    <t>VENGREC189</t>
  </si>
  <si>
    <t>Engineering Contractor - Records - RBI (School)</t>
  </si>
  <si>
    <t>VENGREC200</t>
  </si>
  <si>
    <t>Engineering Contractor - Records - Reactive</t>
  </si>
  <si>
    <t>VENGREC210</t>
  </si>
  <si>
    <t>Engineering Contractor - Records - Roadwork / OHUG</t>
  </si>
  <si>
    <t>VENGREC211</t>
  </si>
  <si>
    <t>Engineering Contractor - Records - Roadworks CAT1 Large</t>
  </si>
  <si>
    <t>VENGREC212</t>
  </si>
  <si>
    <t>Engineering Contractor - Records - Roadworks CAT1 Small</t>
  </si>
  <si>
    <t>VENGREC213</t>
  </si>
  <si>
    <t>Engineering Contractor - Records - Roadworks CAT2 Medium</t>
  </si>
  <si>
    <t>VENGREC220</t>
  </si>
  <si>
    <t>Engineering Contractor - Records - Sub Division</t>
  </si>
  <si>
    <t>VENGREC225</t>
  </si>
  <si>
    <t>Engineering Contractor - Records - UCLL</t>
  </si>
  <si>
    <t>VENGREC230</t>
  </si>
  <si>
    <t>Engineering Contractor - Records - UFB School</t>
  </si>
  <si>
    <t>VENGRECFFP0</t>
  </si>
  <si>
    <t>Engineering Contractor - Records - UFB MDU</t>
  </si>
  <si>
    <t>VENGRECFFP1</t>
  </si>
  <si>
    <t>Engineering Contractor - Records - UFB Cabinet</t>
  </si>
  <si>
    <t>count of premise passed</t>
  </si>
  <si>
    <t>VENGTM01</t>
  </si>
  <si>
    <t>Engineering Contractor - Time and Material - Rate 1</t>
  </si>
  <si>
    <t>hour</t>
  </si>
  <si>
    <t>VENGTM02</t>
  </si>
  <si>
    <t>Engineering Contractor - Time and Material - Rate 2</t>
  </si>
  <si>
    <t>VENGTM03</t>
  </si>
  <si>
    <t>Engineering Contractor - Time and Material - Rate 3</t>
  </si>
  <si>
    <t>VENGTM04</t>
  </si>
  <si>
    <t>Engineering Contractor - Time and Material - Rate 4</t>
  </si>
  <si>
    <t>VENGTM05</t>
  </si>
  <si>
    <t>Engineering Contractor - Time and Material - Rate 5</t>
  </si>
  <si>
    <t>VENGTM06</t>
  </si>
  <si>
    <t>Engineering Contractor - Time and Material - Rate 6</t>
  </si>
  <si>
    <t>VEST</t>
  </si>
  <si>
    <t>Civil Establishment fee</t>
  </si>
  <si>
    <t>VI03.3C</t>
  </si>
  <si>
    <t>Install Fibre Access Terminal (FAT) - External - Civil</t>
  </si>
  <si>
    <t>VI03.3J</t>
  </si>
  <si>
    <t>Install Fibre Access Terminal (FAT) - External - Jointing</t>
  </si>
  <si>
    <t>VINST</t>
  </si>
  <si>
    <t>Inpat - Stock costs from Stores</t>
  </si>
  <si>
    <t>VMC12AB</t>
  </si>
  <si>
    <t>NGA ABF tube remediation</t>
  </si>
  <si>
    <t>VMC12FF</t>
  </si>
  <si>
    <t>NGA FF duct remediation</t>
  </si>
  <si>
    <t>VMND</t>
  </si>
  <si>
    <t>MN Design</t>
  </si>
  <si>
    <t>VPMR</t>
  </si>
  <si>
    <t>Project Manager labour</t>
  </si>
  <si>
    <t>VTMP</t>
  </si>
  <si>
    <t>L2 Traffic Management (Internal Cost for B22 / B23)</t>
  </si>
  <si>
    <t>Per 15 min</t>
  </si>
  <si>
    <t>VUFBTL</t>
  </si>
  <si>
    <t>UFB Trainee labour rate</t>
  </si>
  <si>
    <t>VUGL</t>
  </si>
  <si>
    <t>United Group Ltd - Labour</t>
  </si>
  <si>
    <t>Vz103.3C</t>
  </si>
  <si>
    <t>Vz103.3J</t>
  </si>
  <si>
    <t>WETFFP</t>
  </si>
  <si>
    <t>Remedial work on a FFP that has had water ingress</t>
  </si>
  <si>
    <t>X113</t>
  </si>
  <si>
    <t>Design time for network rearrangements - chargeable to End-Customers via ICMS (time)</t>
  </si>
  <si>
    <t>X121</t>
  </si>
  <si>
    <t>Provision of New Service for Residential End-Customer</t>
  </si>
  <si>
    <t>X122</t>
  </si>
  <si>
    <t>X123</t>
  </si>
  <si>
    <t>Disconnection/Reconnection of Service or Provision of New Exchange Service for Residential End-Customer</t>
  </si>
  <si>
    <t>X124</t>
  </si>
  <si>
    <t>Installation of Lead-in, Service Lead-in Pipe/Open Trench</t>
  </si>
  <si>
    <t>X124a</t>
  </si>
  <si>
    <t>X126</t>
  </si>
  <si>
    <t>Provision of new or rearrangement of POTS service for Business End-Customer</t>
  </si>
  <si>
    <t>X128</t>
  </si>
  <si>
    <t>Disconnection of Service or Provision of New Exchange Service for Business End-Customer</t>
  </si>
  <si>
    <t>X129</t>
  </si>
  <si>
    <t>Provision new, move (within the same Customer Service Area boundary) or disconnect (RQ) End-Customer data service</t>
  </si>
  <si>
    <t>X131</t>
  </si>
  <si>
    <t>Provision of new or rearrangement of complex service for business End-Customer</t>
  </si>
  <si>
    <t>X133</t>
  </si>
  <si>
    <t>Disconnection/reconnection of complex service or provision of new exchange service for business End-Customer</t>
  </si>
  <si>
    <t>Per primary order</t>
  </si>
  <si>
    <t>X134</t>
  </si>
  <si>
    <t>Provision or RQ network link (core network)</t>
  </si>
  <si>
    <t>X151</t>
  </si>
  <si>
    <t>Non-Network Reconfiguration – Time</t>
  </si>
  <si>
    <t>X152</t>
  </si>
  <si>
    <t>Non-Network Reconfiguration – Materials Only</t>
  </si>
  <si>
    <t>Per order – materials</t>
  </si>
  <si>
    <t>X163</t>
  </si>
  <si>
    <t>Provision of new intact ADSL service/disconnection of ADSL service for residential or business End-Customer</t>
  </si>
  <si>
    <t>X164</t>
  </si>
  <si>
    <t>PROVISION OF NEW INTACT SERVICE/DISCONNECTION OF  SERVICE FOR RESIDENTIAL OR BUSINESS END CUSTOMER</t>
  </si>
  <si>
    <t>X165</t>
  </si>
  <si>
    <t>Provision of new xDSL service for Consumer or business End-Customer (half-install)</t>
  </si>
  <si>
    <t>X166</t>
  </si>
  <si>
    <t>Provision of New xDSL Solution for Consumer or Business Customer (Full-Install)</t>
  </si>
  <si>
    <t>X167</t>
  </si>
  <si>
    <t>X168</t>
  </si>
  <si>
    <t>Provision of new VDSL service for consumer or business end customer</t>
  </si>
  <si>
    <t>X174</t>
  </si>
  <si>
    <t>Install SDP &amp; NGCPE</t>
  </si>
  <si>
    <t>X180</t>
  </si>
  <si>
    <t>X181</t>
  </si>
  <si>
    <t>X191</t>
  </si>
  <si>
    <t>Miscellaneous provision job (time) - non Customer charge</t>
  </si>
  <si>
    <t>X192</t>
  </si>
  <si>
    <t>Miscellaneous provision job (materials only) - non Customer charge</t>
  </si>
  <si>
    <t>X193</t>
  </si>
  <si>
    <t>Miscellaneous Provision Job – Bulk Jumpering (Time Only)</t>
  </si>
  <si>
    <t>X194</t>
  </si>
  <si>
    <t>Miscellaneous Provision Job – Customer Charging – Time</t>
  </si>
  <si>
    <t>X195</t>
  </si>
  <si>
    <t>Miscellaneous provision job (End-Customer charging - materials)</t>
  </si>
  <si>
    <t>X196</t>
  </si>
  <si>
    <t>Miscellaneous provision job (travel) - non Customer charging</t>
  </si>
  <si>
    <t>X220</t>
  </si>
  <si>
    <t>Transfer of a Broadband over Fibre (BoF) service to the NGA service</t>
  </si>
  <si>
    <t>X295</t>
  </si>
  <si>
    <t>Chorus Network TOK Port Change required</t>
  </si>
  <si>
    <t>X296</t>
  </si>
  <si>
    <t>Customer Cancelled</t>
  </si>
  <si>
    <t>X296N</t>
  </si>
  <si>
    <t>X297</t>
  </si>
  <si>
    <t>X297B</t>
  </si>
  <si>
    <t>Business Fault (ISDN, DATA, CENTRIX, HDSL premises faults)</t>
  </si>
  <si>
    <t>X297N</t>
  </si>
  <si>
    <t>X298</t>
  </si>
  <si>
    <t>X298N</t>
  </si>
  <si>
    <t>X299</t>
  </si>
  <si>
    <t>NO FAULT FOUND - OUTSIDE PLANT (POTS, ADSL)</t>
  </si>
  <si>
    <t>X299b</t>
  </si>
  <si>
    <t>NO FAULT FOUND - OUTSIDE PLANT (ISDN, DATA, CENTRIX, HDSL)</t>
  </si>
  <si>
    <t>X299N</t>
  </si>
  <si>
    <t>X301</t>
  </si>
  <si>
    <t>X302</t>
  </si>
  <si>
    <t>Below ground reported damaged PE or lead cable (sheath only)</t>
  </si>
  <si>
    <t>X303</t>
  </si>
  <si>
    <t>X303a</t>
  </si>
  <si>
    <t>SubSet of 303 - additional payment of the wrap when a Green Gel change is required on a pillar</t>
  </si>
  <si>
    <t>X304</t>
  </si>
  <si>
    <t>X306</t>
  </si>
  <si>
    <t>X307</t>
  </si>
  <si>
    <t>X308</t>
  </si>
  <si>
    <t>Above Ground Fault (Locate and Repair Cable Fault and/or Sheath Damage 1-400 Pairs)</t>
  </si>
  <si>
    <t>X311</t>
  </si>
  <si>
    <t>X311N</t>
  </si>
  <si>
    <t>X390</t>
  </si>
  <si>
    <t>X391</t>
  </si>
  <si>
    <t>X392</t>
  </si>
  <si>
    <t>X392N</t>
  </si>
  <si>
    <t>X401</t>
  </si>
  <si>
    <t>X402</t>
  </si>
  <si>
    <t>X403</t>
  </si>
  <si>
    <t>Restoration of End-Customer service on DSLAM, DSTN, PSTN, ISDN, ATM, NGN and analogue equipment up to and including Line Card</t>
  </si>
  <si>
    <t>X407</t>
  </si>
  <si>
    <t>X412</t>
  </si>
  <si>
    <t>X490</t>
  </si>
  <si>
    <t>X491</t>
  </si>
  <si>
    <t>X499</t>
  </si>
  <si>
    <t>X501</t>
  </si>
  <si>
    <t>NMRs 281, 287 rigging maintenance up to 25 metres (12 monthly)</t>
  </si>
  <si>
    <t>X502</t>
  </si>
  <si>
    <t>NMR's 291, 297 Rigging maintenance over 25m - 12 Monthy</t>
  </si>
  <si>
    <t>X503</t>
  </si>
  <si>
    <t>NMR's 282, 288 Rigging audit up to 25m - 3 yearly</t>
  </si>
  <si>
    <t>X504</t>
  </si>
  <si>
    <t>NMRs 292, 298 rigging audit over 25 metres (three yearly)</t>
  </si>
  <si>
    <t>X505</t>
  </si>
  <si>
    <t>NMR 284 rigging maintenance up to 25 metres (12 monthly)</t>
  </si>
  <si>
    <t>X506</t>
  </si>
  <si>
    <t>NMR 294 rigging maintenance over 25 metres (12 monthly)</t>
  </si>
  <si>
    <t>X507</t>
  </si>
  <si>
    <t>NMR 285 rigging audit to up 25 metres (three yearly)</t>
  </si>
  <si>
    <t>X508</t>
  </si>
  <si>
    <t>NMR 295 rigging audit over 25 metres (three yearly)</t>
  </si>
  <si>
    <t>X509</t>
  </si>
  <si>
    <t>NMR 299 rigging antenna/buildings (12 monthly)</t>
  </si>
  <si>
    <t>X510</t>
  </si>
  <si>
    <t>NMR 283, 286 and 289 rigging NMRs requiring a site visit and inspection by a consultant engineer accompanied by a Service Company Class 3 inspector.</t>
  </si>
  <si>
    <t>X601</t>
  </si>
  <si>
    <t>NMR 001 and 003, rotational weekly and monthly NEAX file backup</t>
  </si>
  <si>
    <t>Per order (Per Routine)</t>
  </si>
  <si>
    <t>X602</t>
  </si>
  <si>
    <t>NMR 005 and NMR 006 NEAX backup (3 and 6 monthly)</t>
  </si>
  <si>
    <t>X604</t>
  </si>
  <si>
    <t>NMR 007 NEAX RLU emergency services test (three monthly)</t>
  </si>
  <si>
    <t>Per order (Per RLU)</t>
  </si>
  <si>
    <t>X605</t>
  </si>
  <si>
    <t>NMR 008 - Emergency Crash Spares Verification - 61S &amp; 61K (12 Monthly)</t>
  </si>
  <si>
    <t>X606</t>
  </si>
  <si>
    <t>NMR 042 MITS test-head calibration verification (2 yearly)</t>
  </si>
  <si>
    <t>Per order (Per Test-Head)</t>
  </si>
  <si>
    <t>X640</t>
  </si>
  <si>
    <t>NMR 136, 139 and 178 Juniper routers air filter replacement and check (6 and 12 monthly)</t>
  </si>
  <si>
    <t>X641</t>
  </si>
  <si>
    <t>NMR 141 to 145 Alcatel air filters inspection and replacement (6-12 month)</t>
  </si>
  <si>
    <t>X650</t>
  </si>
  <si>
    <t>X651</t>
  </si>
  <si>
    <t>X652</t>
  </si>
  <si>
    <t>X653</t>
  </si>
  <si>
    <t>X656</t>
  </si>
  <si>
    <t>X657</t>
  </si>
  <si>
    <t>NMR 241, hi-order, primary and analogue multiplex (12 monthly)</t>
  </si>
  <si>
    <t>X658</t>
  </si>
  <si>
    <t>NMR 247, generic clock (12 monthly)</t>
  </si>
  <si>
    <t>X660</t>
  </si>
  <si>
    <t>X661</t>
  </si>
  <si>
    <t>NMR 276 and 277, DWDM air filters and Alcatel MPT air filters (3, 6 or 12 monthly)</t>
  </si>
  <si>
    <t>X662</t>
  </si>
  <si>
    <t>NMR 315, Alcatel 7300 ASAM and 7340 FTTP (6 or 12 monthly)</t>
  </si>
  <si>
    <t>X663</t>
  </si>
  <si>
    <t>X664</t>
  </si>
  <si>
    <t>X701</t>
  </si>
  <si>
    <t>Scope NGA Install – Full Scope</t>
  </si>
  <si>
    <t>X702</t>
  </si>
  <si>
    <t>Scope NGA Install – Half Scope</t>
  </si>
  <si>
    <t>X703</t>
  </si>
  <si>
    <t>Install Aerial 1-Way Blown Fibre Micro Duct (1 Span)</t>
  </si>
  <si>
    <t>X705</t>
  </si>
  <si>
    <t>Span Rate for Aerial Provisioning (&gt;1 Span)</t>
  </si>
  <si>
    <t>X707</t>
  </si>
  <si>
    <t>Haul Fixed Fibre through Communal Network to Boundary</t>
  </si>
  <si>
    <t>X711</t>
  </si>
  <si>
    <t>Provision NGA at Greenfield’s Premise</t>
  </si>
  <si>
    <t>X713</t>
  </si>
  <si>
    <t>Provision NGA School Connection</t>
  </si>
  <si>
    <t>X714</t>
  </si>
  <si>
    <t>Cancellation on Arrival</t>
  </si>
  <si>
    <t>X721</t>
  </si>
  <si>
    <t>NGA scoping work for SDUs</t>
  </si>
  <si>
    <t>X722</t>
  </si>
  <si>
    <t>NGA installer in 2 man crew(1 Vehicle)</t>
  </si>
  <si>
    <t>X723</t>
  </si>
  <si>
    <t>NGA installer in 1 man crew(1 Vehicle)</t>
  </si>
  <si>
    <t>X731</t>
  </si>
  <si>
    <t>Install Aerial Express Duplex LCA Drop Pigcable (1-Span)</t>
  </si>
  <si>
    <t>Span</t>
  </si>
  <si>
    <t>X732</t>
  </si>
  <si>
    <t>Install Aerial Hybrid Nano-Duct (1-Span) (ABF)</t>
  </si>
  <si>
    <t>X733</t>
  </si>
  <si>
    <t>X734</t>
  </si>
  <si>
    <t>Connect DB Microduct and install Fibre ETP</t>
  </si>
  <si>
    <t>X735</t>
  </si>
  <si>
    <t>X741</t>
  </si>
  <si>
    <t>Haul Fixed Fibre From End of Communal Network to Fibre ETP Location</t>
  </si>
  <si>
    <t>X744</t>
  </si>
  <si>
    <t>Haul 1 Way Hybrid Nano-Duct From End of Communal Network to Fibre ETP (ABF)</t>
  </si>
  <si>
    <t>X745</t>
  </si>
  <si>
    <t>Extra Rate for Hauling From End of Communal Network to Fibre ETP Location in Excess of 30 metres</t>
  </si>
  <si>
    <t>X790</t>
  </si>
  <si>
    <t>Installation of ONT &amp; Network Connection</t>
  </si>
  <si>
    <t>X791</t>
  </si>
  <si>
    <t>Install Composite Cable from FTP to ONT via Chorus approved internal wiring methods (single-storey with no underfloor access)</t>
  </si>
  <si>
    <t>X792</t>
  </si>
  <si>
    <t>Install Composite Cable from FTP to ONT via Chorus approved underfloor wiring methods (single storey with underfloor access)</t>
  </si>
  <si>
    <t>X793</t>
  </si>
  <si>
    <t>Install Composite Cable from FTP to ONT via Chorus approved external wiring methods</t>
  </si>
  <si>
    <t>X794</t>
  </si>
  <si>
    <t>Install Composite Cable from FTP to ONT via Chorus approved internal wiring methods (multi-storey)</t>
  </si>
  <si>
    <t>X805</t>
  </si>
  <si>
    <t>X807</t>
  </si>
  <si>
    <t>NMR 409 DC distribution board, EOR cabinet and cabling inspection (12 monthly)</t>
  </si>
  <si>
    <t>X808</t>
  </si>
  <si>
    <t>X809</t>
  </si>
  <si>
    <t>NMR 402 DC power batteries: full discharge (24 monthly)</t>
  </si>
  <si>
    <t>X811</t>
  </si>
  <si>
    <t>NMR 405 DC power plant: central DC plant (2 yearly)</t>
  </si>
  <si>
    <t>X812</t>
  </si>
  <si>
    <t>X814</t>
  </si>
  <si>
    <t>X815</t>
  </si>
  <si>
    <t>X816</t>
  </si>
  <si>
    <t>NMR 412 Whisper &amp; USC Cabinets fitted with ISAMs</t>
  </si>
  <si>
    <t>X826</t>
  </si>
  <si>
    <t>X827</t>
  </si>
  <si>
    <t>X828</t>
  </si>
  <si>
    <t>X831</t>
  </si>
  <si>
    <t>X832</t>
  </si>
  <si>
    <t>X836</t>
  </si>
  <si>
    <t>NMR 800 proactive maintenance on building services and sites (2 yearly)</t>
  </si>
  <si>
    <t>X901</t>
  </si>
  <si>
    <t>Repair mobile faults - cellular and paging</t>
  </si>
  <si>
    <t>X902</t>
  </si>
  <si>
    <t>Mobile NMRs - NMR 300 external alarms cell sites (12 monthly)</t>
  </si>
  <si>
    <t>Per order (per Cell Site)</t>
  </si>
  <si>
    <t>X903</t>
  </si>
  <si>
    <t>mobile NMRs - NMR 331 and 332 air filters</t>
  </si>
  <si>
    <t>X904</t>
  </si>
  <si>
    <t>X990</t>
  </si>
  <si>
    <t>Miscellaneous Maintenance - Cellular and Paging</t>
  </si>
  <si>
    <t>X999</t>
  </si>
  <si>
    <t>X9B-VPL</t>
  </si>
  <si>
    <t>Project Manager Use Only - Authorised Labour</t>
  </si>
  <si>
    <t>X9C-VPL</t>
  </si>
  <si>
    <t>X9D-VPL</t>
  </si>
  <si>
    <t>XA17</t>
  </si>
  <si>
    <t>Fibre Transmission Connection (PDH, SDH, DWDM, Ethernet) Per Site or Manhole</t>
  </si>
  <si>
    <t>XA17c</t>
  </si>
  <si>
    <t>Fibre Transmission RQ PDH,SDH,DWDM,Ethernet per site or manhole</t>
  </si>
  <si>
    <t>XBCOW</t>
  </si>
  <si>
    <t>Build Clerk of Works</t>
  </si>
  <si>
    <t>XBMR</t>
  </si>
  <si>
    <t>Build Project Manager</t>
  </si>
  <si>
    <t>XBOP</t>
  </si>
  <si>
    <t>Build Outside Plant - Labour</t>
  </si>
  <si>
    <t>XBRIG</t>
  </si>
  <si>
    <t>Build Rigging</t>
  </si>
  <si>
    <t>XL1</t>
  </si>
  <si>
    <t>Location of underground plant at a specific location</t>
  </si>
  <si>
    <t>XL2</t>
  </si>
  <si>
    <t>Location of underground plant along a linear path or multiple visit site</t>
  </si>
  <si>
    <t>XL3</t>
  </si>
  <si>
    <t>XL4</t>
  </si>
  <si>
    <t>XL5</t>
  </si>
  <si>
    <t>XL6</t>
  </si>
  <si>
    <t>Evaluation only - no van roll</t>
  </si>
  <si>
    <t>XPM06</t>
  </si>
  <si>
    <t>XPM07</t>
  </si>
  <si>
    <t>XSR20</t>
  </si>
  <si>
    <t>Install new or change existing overhead</t>
  </si>
  <si>
    <t>z703</t>
  </si>
  <si>
    <t>Per Lead</t>
  </si>
  <si>
    <t>z705</t>
  </si>
  <si>
    <t>Per Span</t>
  </si>
  <si>
    <t>z707</t>
  </si>
  <si>
    <t>z733</t>
  </si>
  <si>
    <t>Per Conduit</t>
  </si>
  <si>
    <t>z734</t>
  </si>
  <si>
    <t>z735</t>
  </si>
  <si>
    <t>z736</t>
  </si>
  <si>
    <t>z741</t>
  </si>
  <si>
    <t>z745</t>
  </si>
  <si>
    <t>z760</t>
  </si>
  <si>
    <t>z761</t>
  </si>
  <si>
    <t>zA02</t>
  </si>
  <si>
    <t>zA04</t>
  </si>
  <si>
    <t>zA04A</t>
  </si>
  <si>
    <t>zA04B</t>
  </si>
  <si>
    <t>zA04C</t>
  </si>
  <si>
    <t>zA05</t>
  </si>
  <si>
    <t>zA05A</t>
  </si>
  <si>
    <t>zA06</t>
  </si>
  <si>
    <t>Per Panel</t>
  </si>
  <si>
    <t>zA07</t>
  </si>
  <si>
    <t>Install Twisted Pair Cable (Exchange Site)</t>
  </si>
  <si>
    <t>zA09E</t>
  </si>
  <si>
    <t>zA09F</t>
  </si>
  <si>
    <t>zA09G</t>
  </si>
  <si>
    <t>zA09H</t>
  </si>
  <si>
    <t>zA10</t>
  </si>
  <si>
    <t>Install Twisted Pair Cables (Roadside Cabinet Or Customer Site)</t>
  </si>
  <si>
    <t>zA11</t>
  </si>
  <si>
    <t>zA14</t>
  </si>
  <si>
    <t>zA15</t>
  </si>
  <si>
    <t>zA15A</t>
  </si>
  <si>
    <t>zA16</t>
  </si>
  <si>
    <t>zA16A</t>
  </si>
  <si>
    <t>zA17</t>
  </si>
  <si>
    <t>zA17C</t>
  </si>
  <si>
    <t>zA18</t>
  </si>
  <si>
    <t>Rearrange Standard Circuits On Copper Pairs (MPF)</t>
  </si>
  <si>
    <t>zA18A</t>
  </si>
  <si>
    <t xml:space="preserve"> Rearrange Enhanced Circuits On Copper Pairs (MPF)</t>
  </si>
  <si>
    <t>zA19</t>
  </si>
  <si>
    <t xml:space="preserve">zA23 </t>
  </si>
  <si>
    <t>Per 10 Circuits</t>
  </si>
  <si>
    <t>ZB-4</t>
  </si>
  <si>
    <t>zB01</t>
  </si>
  <si>
    <t>zB01A</t>
  </si>
  <si>
    <t>zB01B</t>
  </si>
  <si>
    <t>zB01C</t>
  </si>
  <si>
    <t>zB01D</t>
  </si>
  <si>
    <t>zB02</t>
  </si>
  <si>
    <t>zB04</t>
  </si>
  <si>
    <t>Install, Replace Or Expand A Cable Terminal On An Existing Pole</t>
  </si>
  <si>
    <t>zB05</t>
  </si>
  <si>
    <t>Regroup A Cable Terminal, Building Terminal, RLG Or Distribution Point</t>
  </si>
  <si>
    <t>zB06</t>
  </si>
  <si>
    <t>zB07</t>
  </si>
  <si>
    <t>zB08</t>
  </si>
  <si>
    <t>Install New Manhole And Lids In Roadway</t>
  </si>
  <si>
    <t>zB09</t>
  </si>
  <si>
    <t>Install New Manhole And Lids In Footway Or Berm</t>
  </si>
  <si>
    <t>zB10</t>
  </si>
  <si>
    <t>zB10A</t>
  </si>
  <si>
    <t>zB10B</t>
  </si>
  <si>
    <t>zB11</t>
  </si>
  <si>
    <t>Per Frame</t>
  </si>
  <si>
    <t>zB12</t>
  </si>
  <si>
    <t>zB13</t>
  </si>
  <si>
    <t>zB14</t>
  </si>
  <si>
    <t>zB16</t>
  </si>
  <si>
    <t>Install New Pole And Changeover Plant</t>
  </si>
  <si>
    <t>zB17</t>
  </si>
  <si>
    <t>Dismantle Cable Terminal Or Building Frame From Network</t>
  </si>
  <si>
    <t>zB22</t>
  </si>
  <si>
    <t>Per Day</t>
  </si>
  <si>
    <t>zB23</t>
  </si>
  <si>
    <t>ZC-3</t>
  </si>
  <si>
    <t>ZC-4</t>
  </si>
  <si>
    <t>ZC-6</t>
  </si>
  <si>
    <t>ZC-7</t>
  </si>
  <si>
    <t>zC02</t>
  </si>
  <si>
    <t>Replace Battery In Roadside Cabinet Or Small Site (Scheduled Replacements)</t>
  </si>
  <si>
    <t>Per Battery</t>
  </si>
  <si>
    <t>zC02A</t>
  </si>
  <si>
    <t>zC02B</t>
  </si>
  <si>
    <t>zC03</t>
  </si>
  <si>
    <t>zC03A</t>
  </si>
  <si>
    <t>zC03B</t>
  </si>
  <si>
    <t>zC03C</t>
  </si>
  <si>
    <t>zC05</t>
  </si>
  <si>
    <t>zC05A</t>
  </si>
  <si>
    <t>zC06</t>
  </si>
  <si>
    <t>zC11</t>
  </si>
  <si>
    <t>zC11A</t>
  </si>
  <si>
    <t>zC12</t>
  </si>
  <si>
    <t>zC12A</t>
  </si>
  <si>
    <t>zC12B</t>
  </si>
  <si>
    <t>zC12C</t>
  </si>
  <si>
    <t>zC12D</t>
  </si>
  <si>
    <t>zC12E</t>
  </si>
  <si>
    <t>zC12F</t>
  </si>
  <si>
    <t>zC12G</t>
  </si>
  <si>
    <t>zC12GA</t>
  </si>
  <si>
    <t>zC12H</t>
  </si>
  <si>
    <t>zC12I</t>
  </si>
  <si>
    <t>zC12J</t>
  </si>
  <si>
    <t>zC12K</t>
  </si>
  <si>
    <t>zC12L</t>
  </si>
  <si>
    <t>zC12M</t>
  </si>
  <si>
    <t>zC12N</t>
  </si>
  <si>
    <t xml:space="preserve">zC14 </t>
  </si>
  <si>
    <t>zC14.1</t>
  </si>
  <si>
    <t xml:space="preserve"> - Joint Fibre Cable (13-24 Splices)</t>
  </si>
  <si>
    <t>zC14.2</t>
  </si>
  <si>
    <t xml:space="preserve"> - Joint Fibre Cable(25-48 Splices)</t>
  </si>
  <si>
    <t>zC14.3</t>
  </si>
  <si>
    <t xml:space="preserve"> - Joint Fibre Cable (49-96 Splices)</t>
  </si>
  <si>
    <t>zC14.4</t>
  </si>
  <si>
    <t xml:space="preserve"> - Joint Fibre Cable (97-144 Splices)</t>
  </si>
  <si>
    <t>zC14.5</t>
  </si>
  <si>
    <t xml:space="preserve"> - Joint Fibre Cable (145-216 Splices)</t>
  </si>
  <si>
    <t>zC14.6</t>
  </si>
  <si>
    <t xml:space="preserve"> - Joint Fibre Cable (217-312 Splices)</t>
  </si>
  <si>
    <t>zC14A</t>
  </si>
  <si>
    <t>Install A Fibre Closure</t>
  </si>
  <si>
    <t>ZD-4</t>
  </si>
  <si>
    <t>zD01</t>
  </si>
  <si>
    <t>zD01A</t>
  </si>
  <si>
    <t>zD01B</t>
  </si>
  <si>
    <t>ZDPMR</t>
  </si>
  <si>
    <t>Design Time Internal for NMRS</t>
  </si>
  <si>
    <t>zE01</t>
  </si>
  <si>
    <t>zE01A</t>
  </si>
  <si>
    <t>zE01B</t>
  </si>
  <si>
    <t>zG01</t>
  </si>
  <si>
    <t>zG02</t>
  </si>
  <si>
    <t>zG02A</t>
  </si>
  <si>
    <t>zG03</t>
  </si>
  <si>
    <t>zG03A</t>
  </si>
  <si>
    <t>zG04</t>
  </si>
  <si>
    <t>zG05</t>
  </si>
  <si>
    <t>zG05A</t>
  </si>
  <si>
    <t>zG06</t>
  </si>
  <si>
    <t>zG06A</t>
  </si>
  <si>
    <t>zG07</t>
  </si>
  <si>
    <t>zG08</t>
  </si>
  <si>
    <t>zG08A</t>
  </si>
  <si>
    <t>zI01</t>
  </si>
  <si>
    <t>zI02.1</t>
  </si>
  <si>
    <t>Per System</t>
  </si>
  <si>
    <t>zI02.2</t>
  </si>
  <si>
    <t>zI02.3</t>
  </si>
  <si>
    <t>zI02.4</t>
  </si>
  <si>
    <t>zI02.5</t>
  </si>
  <si>
    <t>zI03.1</t>
  </si>
  <si>
    <t>zI03.2</t>
  </si>
  <si>
    <t>zI03.3</t>
  </si>
  <si>
    <t>zJ02</t>
  </si>
  <si>
    <t>zJ02A</t>
  </si>
  <si>
    <t>zJ02B</t>
  </si>
  <si>
    <t>zJ02C</t>
  </si>
  <si>
    <t>zJ02D</t>
  </si>
  <si>
    <t>zJ02E</t>
  </si>
  <si>
    <t>zJ02F</t>
  </si>
  <si>
    <t>zJ02G</t>
  </si>
  <si>
    <t>zJ02H</t>
  </si>
  <si>
    <t>zR01A</t>
  </si>
  <si>
    <t>zR01B</t>
  </si>
  <si>
    <t>zR01C</t>
  </si>
  <si>
    <t>zR01D</t>
  </si>
  <si>
    <t>zR01E</t>
  </si>
  <si>
    <t>zS06E</t>
  </si>
  <si>
    <t>zS06G</t>
  </si>
  <si>
    <t>TO BE STARTED</t>
  </si>
  <si>
    <t>SOURCE</t>
  </si>
  <si>
    <t>PAY CODE</t>
  </si>
  <si>
    <t>CODE TYPE</t>
  </si>
  <si>
    <t>QUANTITY</t>
  </si>
  <si>
    <t>CODE RATE</t>
  </si>
  <si>
    <t>FINAL PAY</t>
  </si>
  <si>
    <t>WORK ID</t>
  </si>
  <si>
    <t>AVD: Hertford St - AKL - 24, Units 5(NGA-ROW) - TrustPower (138532)</t>
  </si>
  <si>
    <t>GDW: Esperance RD - AKL - 94(NGA-ROW) - Telecom Retail (138464)</t>
  </si>
  <si>
    <t>TMK: Lunn AVE - AKL - 8(NGA-ROW) - Telecom Retail (139144)</t>
  </si>
  <si>
    <t>ELL: Waitangi RD - AKL - 13D(NGA-ROW) - Callplus (138806)</t>
  </si>
  <si>
    <t>FJ - Aerial Fibre Jointing</t>
  </si>
  <si>
    <t>HSN: Chislehurst - ST - AKL - 18(NGA-ROW) - Callplus (138527)</t>
  </si>
  <si>
    <t>TMK: A: Latham AVE - AKL - 8(NGA-ROW) - Vodafone (138741)</t>
  </si>
  <si>
    <t>GDW: A: Mount Taylor DR - AKL - 40(NGA-ROW) - Snap (138750)</t>
  </si>
  <si>
    <t>AT</t>
  </si>
  <si>
    <t>AT: A: St Georges Bay RD - AKL - 44, Unit C(NGA-ROW) - Vodafone (141221)</t>
  </si>
  <si>
    <t>V</t>
  </si>
  <si>
    <t>Column1</t>
  </si>
  <si>
    <t>Column2</t>
  </si>
  <si>
    <t>Column3</t>
  </si>
  <si>
    <t>Column4</t>
  </si>
  <si>
    <t>Column5</t>
  </si>
  <si>
    <t>Column6</t>
  </si>
  <si>
    <t>EXCLUDING OSB AMOUNT. CODE RATE UNKNOWN</t>
  </si>
  <si>
    <t>RUE: A: Nordon PL - AKL - 20, Unit A(NGA-ROW) - CallPlus (135838)</t>
  </si>
  <si>
    <t>J - Joint</t>
  </si>
  <si>
    <t>AT: A: Ngaoho PL - AKL - 7(NGA-MDU) - Orcon (137221)</t>
  </si>
  <si>
    <t>AVD: A: Batkin RD - AKL - 33(NGA-ROW) - Vodafone (139754)</t>
  </si>
  <si>
    <t>FEW CODES MISSING</t>
  </si>
  <si>
    <t>NOT PAID FOR OSB</t>
  </si>
  <si>
    <t>SDU AERIAL JOB, NOT MDU</t>
  </si>
  <si>
    <t>ZNGA560ABC</t>
  </si>
  <si>
    <t>NGA Aerial SDU Installation - Scope, Build Connect  Contractor manged job</t>
  </si>
  <si>
    <t>ZNGA561ABC</t>
  </si>
  <si>
    <t>NGA Haull SDU Installation - Scope, Build Connect  Contractor manged job</t>
  </si>
  <si>
    <t>ZNGA562ABC</t>
  </si>
  <si>
    <t>NGASurface Mount SDU Installation - Scope, Build Connect  Contractor manged job</t>
  </si>
  <si>
    <t>ZNGA563ABC</t>
  </si>
  <si>
    <t>NGAGrass trench SDU Installation - Scope, Build Connect  Contractor manged job</t>
  </si>
  <si>
    <t>ZNGA564ABC</t>
  </si>
  <si>
    <t>NGA Drill SDU Installation - Scope, Build Connect  Contractor manged job</t>
  </si>
  <si>
    <t>ZNGA565ABC</t>
  </si>
  <si>
    <t>NGA Concrete trench SDU Installation - Scope, Build Connect  Contractor manged job</t>
  </si>
  <si>
    <t>GDW: A: Esperance RD - AKL - 64(NGA-ROW) - Telecom Retail (139517)</t>
  </si>
  <si>
    <t>TASK CODE</t>
  </si>
  <si>
    <t>OSB</t>
  </si>
  <si>
    <t>VARIATION FORM PAY</t>
  </si>
  <si>
    <t>FJ</t>
  </si>
  <si>
    <t>J</t>
  </si>
  <si>
    <t>ETM</t>
  </si>
  <si>
    <t>EAST TAMAKI</t>
  </si>
  <si>
    <t>HOWICK</t>
  </si>
  <si>
    <t>MKY</t>
  </si>
  <si>
    <t>MANUKAU CITY</t>
  </si>
  <si>
    <t>MNR</t>
  </si>
  <si>
    <t>MANUREWA</t>
  </si>
  <si>
    <t>MWN</t>
  </si>
  <si>
    <t>MT WELLINGTON</t>
  </si>
  <si>
    <t>OAA</t>
  </si>
  <si>
    <t>OTARA</t>
  </si>
  <si>
    <t>MANGREE</t>
  </si>
  <si>
    <t>OTAHUHU</t>
  </si>
  <si>
    <t>PAKURANGA</t>
  </si>
  <si>
    <t>POP</t>
  </si>
  <si>
    <t>PAPAKURA</t>
  </si>
  <si>
    <t>PUKEKOHE</t>
  </si>
  <si>
    <t>WKU</t>
  </si>
  <si>
    <t>WAIUKU</t>
  </si>
  <si>
    <t>AIRDALE STREET</t>
  </si>
  <si>
    <t>AVONDALE</t>
  </si>
  <si>
    <t>ELLERSLIE</t>
  </si>
  <si>
    <t>GLENDOWIE</t>
  </si>
  <si>
    <t>MT ALBERT</t>
  </si>
  <si>
    <t>MT EDEN</t>
  </si>
  <si>
    <t>MTL</t>
  </si>
  <si>
    <t>MT ROSKILL</t>
  </si>
  <si>
    <t>NEW LYNN</t>
  </si>
  <si>
    <t>ONEHUNGA</t>
  </si>
  <si>
    <t>PONSONBY</t>
  </si>
  <si>
    <t>REMURA</t>
  </si>
  <si>
    <t>ST HELIERS BAY</t>
  </si>
  <si>
    <t>THREE KINGS</t>
  </si>
  <si>
    <t>TAMAKI</t>
  </si>
  <si>
    <t>WH</t>
  </si>
  <si>
    <t>WAIKEKE</t>
  </si>
  <si>
    <t>ALY</t>
  </si>
  <si>
    <t>ALBANY</t>
  </si>
  <si>
    <t>Glen Harrison</t>
  </si>
  <si>
    <t>BD</t>
  </si>
  <si>
    <t>BIRKENHEAD</t>
  </si>
  <si>
    <t>Graeme bell</t>
  </si>
  <si>
    <t>BKL</t>
  </si>
  <si>
    <t>BIRKDALE</t>
  </si>
  <si>
    <t>BSY</t>
  </si>
  <si>
    <t>BROWNS BAY</t>
  </si>
  <si>
    <t>DA</t>
  </si>
  <si>
    <t>DEVENPORT</t>
  </si>
  <si>
    <t>FOR</t>
  </si>
  <si>
    <t>FORREST HILL</t>
  </si>
  <si>
    <t>GLE</t>
  </si>
  <si>
    <t>GLEN EDEN</t>
  </si>
  <si>
    <t>GLF</t>
  </si>
  <si>
    <t>GLENFIELD</t>
  </si>
  <si>
    <t>GNH</t>
  </si>
  <si>
    <t>GREENHITHE</t>
  </si>
  <si>
    <t>HENDERSON</t>
  </si>
  <si>
    <t>KME</t>
  </si>
  <si>
    <t>KUMEU</t>
  </si>
  <si>
    <t>MSY</t>
  </si>
  <si>
    <t>MASSEY</t>
  </si>
  <si>
    <t>TAT</t>
  </si>
  <si>
    <t>TE ATATU</t>
  </si>
  <si>
    <t>TBY</t>
  </si>
  <si>
    <t>TORBAY</t>
  </si>
  <si>
    <t>TGN</t>
  </si>
  <si>
    <t>TITIRANGI</t>
  </si>
  <si>
    <t>TNA</t>
  </si>
  <si>
    <t>TAKAPUNA</t>
  </si>
  <si>
    <t>WEI</t>
  </si>
  <si>
    <t>WHENUPAI</t>
  </si>
  <si>
    <t>HBC</t>
  </si>
  <si>
    <t>HIBISCUS COAST</t>
  </si>
  <si>
    <t>RDB</t>
  </si>
  <si>
    <t>RED BEACH</t>
  </si>
  <si>
    <t>EXCH</t>
  </si>
  <si>
    <t>AREA</t>
  </si>
  <si>
    <t>PATCH</t>
  </si>
  <si>
    <t>NP10</t>
  </si>
  <si>
    <t>CONTACT</t>
  </si>
  <si>
    <t>EMAIL ID</t>
  </si>
  <si>
    <t>HC</t>
  </si>
  <si>
    <t>Birkdale         BKL</t>
  </si>
  <si>
    <t>Devonport    DA</t>
  </si>
  <si>
    <t>Glen Eden     GLE</t>
  </si>
  <si>
    <t>Greenhithe   GNH</t>
  </si>
  <si>
    <t>Henderson    HSN</t>
  </si>
  <si>
    <t>Kumue           KME</t>
  </si>
  <si>
    <t>Massey          MSY</t>
  </si>
  <si>
    <t>Whenuapai   WEI</t>
  </si>
  <si>
    <t>Albany</t>
  </si>
  <si>
    <t>.</t>
  </si>
  <si>
    <t>RFoai</t>
  </si>
  <si>
    <t>V - Variations</t>
  </si>
  <si>
    <t>gtuanau</t>
  </si>
  <si>
    <t>panthern</t>
  </si>
  <si>
    <t>to replace D01 code</t>
  </si>
  <si>
    <t>remeasured</t>
  </si>
  <si>
    <t>20m to 733 code</t>
  </si>
  <si>
    <t>NGA-C04</t>
  </si>
  <si>
    <t>NGA-MD1A</t>
  </si>
  <si>
    <t>NGA-d03</t>
  </si>
  <si>
    <t>NGA-758A</t>
  </si>
  <si>
    <t>NGA-lc14a.1</t>
  </si>
  <si>
    <t>NGA-lC14A.1</t>
  </si>
  <si>
    <t>NGA-d01</t>
  </si>
  <si>
    <t>osb</t>
  </si>
  <si>
    <t>NGA-B22</t>
  </si>
  <si>
    <t>NGA-MD1C</t>
  </si>
  <si>
    <t>NGA-C14</t>
  </si>
  <si>
    <t>NGA-BMAT</t>
  </si>
  <si>
    <t>NGA-LC14A.1</t>
  </si>
  <si>
    <t>NGA-758B</t>
  </si>
  <si>
    <t>NGA-Lc14a.1</t>
  </si>
  <si>
    <t>FJ - Aerial Fiber Jointing</t>
  </si>
  <si>
    <t>REVERT</t>
  </si>
  <si>
    <t>AMckinn</t>
  </si>
  <si>
    <t>Variance to metrics</t>
  </si>
  <si>
    <t>variance to metrics to match asbuilt</t>
  </si>
  <si>
    <t>NGA-C12m</t>
  </si>
  <si>
    <t>cable locator used and reverted after discussion with FM</t>
  </si>
  <si>
    <t>1sq.mt osb and reinstatement to be done(Not recommended for us and reverted)</t>
  </si>
  <si>
    <t>RESCOPING AND NO CHANCE TO TRENCH. After discussion with Fm reverted</t>
  </si>
  <si>
    <t>Customer denied after doing scope</t>
  </si>
  <si>
    <t>DONE BY KRANTHI AND JASHAN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</si>
</sst>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Over/Under flag&quot;;&quot;&quot;;&quot;&quot;"/>
    <numFmt numFmtId="165" formatCode="&quot;$&quot;#,##0.00"/>
  </numFmts>
  <fonts count="35" x14ac:knownFonts="1">
    <font>
      <sz val="11"/>
      <color theme="3" tint="-0.499984740745262"/>
      <name val="Century Gothic"/>
      <family val="2"/>
      <scheme val="minor"/>
    </font>
    <font>
      <sz val="11"/>
      <color theme="1"/>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name val="Century Gothic"/>
      <family val="2"/>
      <scheme val="minor"/>
    </font>
    <font>
      <sz val="10"/>
      <name val="Century Gothic"/>
      <family val="2"/>
      <scheme val="minor"/>
    </font>
    <font>
      <sz val="10"/>
      <name val="Arial"/>
      <family val="2"/>
    </font>
    <font>
      <sz val="10"/>
      <color theme="3" tint="-0.499984740745262"/>
      <name val="Century Gothic"/>
      <family val="2"/>
      <scheme val="minor"/>
    </font>
    <font>
      <b/>
      <i/>
      <sz val="10"/>
      <color theme="3" tint="-0.499984740745262"/>
      <name val="Lucida Handwriting"/>
      <family val="4"/>
    </font>
    <font>
      <sz val="10"/>
      <color theme="3"/>
      <name val="Century Gothic"/>
      <family val="2"/>
      <scheme val="major"/>
    </font>
    <font>
      <b/>
      <sz val="10"/>
      <color theme="9" tint="-0.499984740745262"/>
      <name val="Century Gothic"/>
      <family val="2"/>
      <scheme val="minor"/>
    </font>
    <font>
      <b/>
      <i/>
      <sz val="20"/>
      <name val="Lucida Handwriting"/>
      <family val="4"/>
    </font>
    <font>
      <sz val="9"/>
      <color indexed="81"/>
      <name val="Tahoma"/>
      <family val="2"/>
    </font>
    <font>
      <b/>
      <sz val="9"/>
      <color indexed="81"/>
      <name val="Tahoma"/>
      <family val="2"/>
    </font>
    <font>
      <sz val="9"/>
      <color rgb="FF333333"/>
      <name val="Segoe UI"/>
      <family val="2"/>
    </font>
    <font>
      <sz val="9"/>
      <color theme="3" tint="-0.499984740745262"/>
      <name val="Segoe UI"/>
      <family val="2"/>
    </font>
    <font>
      <b/>
      <u/>
      <sz val="11"/>
      <color theme="0"/>
      <name val="Century Gothic"/>
      <family val="2"/>
      <scheme val="minor"/>
    </font>
    <font>
      <b/>
      <sz val="9"/>
      <color rgb="FF008000"/>
      <name val="Verdana"/>
      <family val="2"/>
    </font>
    <font>
      <sz val="11"/>
      <color theme="3" tint="-0.499984740745262"/>
      <name val="Century Gothic"/>
      <family val="2"/>
      <scheme val="minor"/>
    </font>
    <font>
      <b/>
      <sz val="11"/>
      <color theme="3" tint="-0.499984740745262"/>
      <name val="Century Gothic"/>
      <family val="2"/>
      <scheme val="minor"/>
    </font>
    <font>
      <sz val="10"/>
      <color rgb="FF222222"/>
      <name val="Arial"/>
      <family val="2"/>
    </font>
    <font>
      <sz val="14"/>
      <color rgb="FF000000"/>
      <name val="Calibri Light"/>
      <family val="2"/>
    </font>
    <font>
      <sz val="14"/>
      <color theme="1"/>
      <name val="Calibri"/>
      <family val="2"/>
    </font>
    <font>
      <b/>
      <sz val="14"/>
      <color theme="1"/>
      <name val="Calibri"/>
      <family val="2"/>
    </font>
    <font>
      <sz val="14"/>
      <name val="Calibri"/>
      <family val="2"/>
    </font>
    <font>
      <sz val="14"/>
      <color rgb="FFFF0000"/>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FF"/>
        <bgColor indexed="64"/>
      </patternFill>
    </fill>
    <fill>
      <patternFill patternType="solid">
        <fgColor rgb="FFFFFF00"/>
        <bgColor indexed="64"/>
      </patternFill>
    </fill>
    <fill>
      <patternFill patternType="solid">
        <fgColor rgb="FFF2F2F2"/>
        <bgColor indexed="64"/>
      </patternFill>
    </fill>
    <fill>
      <patternFill patternType="solid">
        <fgColor theme="4" tint="-0.249977111117893"/>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rgb="FF000000"/>
      </bottom>
      <diagonal/>
    </border>
    <border>
      <left/>
      <right style="thin">
        <color rgb="FF000000"/>
      </right>
      <top/>
      <bottom style="thin">
        <color rgb="FF000000"/>
      </bottom>
      <diagonal/>
    </border>
    <border>
      <left/>
      <right/>
      <top/>
      <bottom style="medium">
        <color rgb="FFFFFFFF"/>
      </bottom>
      <diagonal/>
    </border>
    <border>
      <left/>
      <right/>
      <top/>
      <bottom style="medium">
        <color rgb="FFF2F2F2"/>
      </bottom>
      <diagonal/>
    </border>
    <border>
      <left style="thin">
        <color rgb="FF000000"/>
      </left>
      <right/>
      <top style="thin">
        <color rgb="FF000000"/>
      </top>
      <bottom style="medium">
        <color rgb="FFFFFFFF"/>
      </bottom>
      <diagonal/>
    </border>
    <border>
      <left/>
      <right/>
      <top style="thin">
        <color rgb="FF000000"/>
      </top>
      <bottom style="medium">
        <color rgb="FFFFFFFF"/>
      </bottom>
      <diagonal/>
    </border>
    <border>
      <left/>
      <right style="thin">
        <color rgb="FF000000"/>
      </right>
      <top style="thin">
        <color rgb="FF000000"/>
      </top>
      <bottom style="medium">
        <color rgb="FFFFFFFF"/>
      </bottom>
      <diagonal/>
    </border>
    <border>
      <left style="thin">
        <color rgb="FF000000"/>
      </left>
      <right/>
      <top/>
      <bottom style="medium">
        <color rgb="FFF2F2F2"/>
      </bottom>
      <diagonal/>
    </border>
    <border>
      <left/>
      <right style="thin">
        <color rgb="FF000000"/>
      </right>
      <top/>
      <bottom style="medium">
        <color rgb="FFF2F2F2"/>
      </bottom>
      <diagonal/>
    </border>
    <border>
      <left style="thin">
        <color rgb="FF000000"/>
      </left>
      <right/>
      <top/>
      <bottom style="medium">
        <color rgb="FFFFFFFF"/>
      </bottom>
      <diagonal/>
    </border>
    <border>
      <left/>
      <right style="thin">
        <color rgb="FF000000"/>
      </right>
      <top/>
      <bottom style="medium">
        <color rgb="FFFFFFFF"/>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21">
    <xf numFmtId="0" fontId="0" fillId="0" borderId="0">
      <alignment vertical="center"/>
    </xf>
    <xf numFmtId="0" fontId="5" fillId="0" borderId="0" applyNumberFormat="0" applyFill="0" applyBorder="0" applyProtection="0">
      <alignment horizontal="left" vertical="center" indent="1"/>
    </xf>
    <xf numFmtId="9" fontId="7" fillId="0" borderId="3" applyProtection="0">
      <alignment horizontal="center" vertical="center"/>
    </xf>
    <xf numFmtId="0" fontId="3" fillId="2" borderId="1" applyNumberFormat="0" applyFont="0" applyBorder="0" applyProtection="0">
      <alignment horizontal="right" vertical="center" indent="2"/>
    </xf>
    <xf numFmtId="3" fontId="10" fillId="0" borderId="0" applyFill="0" applyBorder="0" applyProtection="0">
      <alignment horizontal="left" vertical="center" indent="1"/>
    </xf>
    <xf numFmtId="0" fontId="10" fillId="0" borderId="0" applyFill="0" applyBorder="0" applyProtection="0">
      <alignment horizontal="left" vertical="center" wrapText="1" indent="1"/>
    </xf>
    <xf numFmtId="0" fontId="8" fillId="0" borderId="0" applyNumberFormat="0" applyBorder="0" applyProtection="0">
      <alignment horizontal="left" vertical="center" wrapText="1" indent="1"/>
    </xf>
    <xf numFmtId="0" fontId="4" fillId="3" borderId="2" applyNumberFormat="0" applyFont="0" applyAlignment="0" applyProtection="0"/>
    <xf numFmtId="14" fontId="9" fillId="0" borderId="0" applyFill="0" applyBorder="0" applyProtection="0">
      <alignment horizontal="right" vertical="center" indent="2"/>
    </xf>
    <xf numFmtId="0" fontId="6" fillId="0" borderId="0" applyNumberFormat="0" applyFill="0" applyBorder="0" applyAlignment="0" applyProtection="0"/>
    <xf numFmtId="164" fontId="12" fillId="0" borderId="0" applyFill="0" applyProtection="0">
      <alignment horizontal="left" vertical="center" indent="1"/>
    </xf>
    <xf numFmtId="0" fontId="8" fillId="0" borderId="5" applyNumberFormat="0" applyFill="0" applyProtection="0">
      <alignment horizontal="left" vertical="center" wrapText="1" indent="2"/>
    </xf>
    <xf numFmtId="164" fontId="11" fillId="0" borderId="4">
      <alignment horizontal="right" vertical="center"/>
    </xf>
    <xf numFmtId="14" fontId="9" fillId="0" borderId="5">
      <alignment horizontal="left" vertical="center" indent="2"/>
    </xf>
    <xf numFmtId="3" fontId="10" fillId="2" borderId="0" applyBorder="0">
      <alignment horizontal="left" vertical="center" indent="1"/>
    </xf>
    <xf numFmtId="3" fontId="10" fillId="2" borderId="6">
      <alignment horizontal="left" vertical="center" indent="1"/>
    </xf>
    <xf numFmtId="0" fontId="2" fillId="0" borderId="0"/>
    <xf numFmtId="44" fontId="2" fillId="0" borderId="0" applyFont="0" applyFill="0" applyBorder="0" applyAlignment="0" applyProtection="0"/>
    <xf numFmtId="44" fontId="27" fillId="0" borderId="0" applyFont="0" applyFill="0" applyBorder="0" applyAlignment="0" applyProtection="0"/>
    <xf numFmtId="0" fontId="1" fillId="0" borderId="0"/>
    <xf numFmtId="0" fontId="15" fillId="0" borderId="0"/>
  </cellStyleXfs>
  <cellXfs count="115">
    <xf numFmtId="0" fontId="0" fillId="0" borderId="0" xfId="0">
      <alignment vertical="center"/>
    </xf>
    <xf numFmtId="0" fontId="15" fillId="4" borderId="14"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4" fillId="0" borderId="7" xfId="5" applyFont="1" applyFill="1" applyBorder="1" applyAlignment="1" applyProtection="1">
      <alignment horizontal="center" vertical="center" wrapText="1"/>
    </xf>
    <xf numFmtId="165" fontId="14" fillId="0" borderId="7" xfId="8" applyNumberFormat="1" applyFont="1" applyFill="1" applyBorder="1" applyAlignment="1" applyProtection="1">
      <alignment horizontal="center" vertical="center" wrapText="1"/>
    </xf>
    <xf numFmtId="14" fontId="14" fillId="0" borderId="7" xfId="8" applyNumberFormat="1" applyFont="1" applyFill="1" applyBorder="1" applyAlignment="1" applyProtection="1">
      <alignment horizontal="center" vertical="center" wrapText="1"/>
    </xf>
    <xf numFmtId="0" fontId="14" fillId="0" borderId="7" xfId="0" applyFont="1" applyFill="1" applyBorder="1" applyAlignment="1" applyProtection="1">
      <alignment horizontal="center" vertical="center" wrapText="1"/>
    </xf>
    <xf numFmtId="0" fontId="14" fillId="0" borderId="7" xfId="5" applyFont="1" applyFill="1" applyBorder="1" applyAlignment="1">
      <alignment horizontal="center" vertical="center" wrapText="1"/>
    </xf>
    <xf numFmtId="0" fontId="0" fillId="5" borderId="0" xfId="0" applyFill="1">
      <alignment vertical="center"/>
    </xf>
    <xf numFmtId="0" fontId="0" fillId="5" borderId="0" xfId="0" applyFill="1" applyAlignment="1">
      <alignment vertical="center" wrapText="1"/>
    </xf>
    <xf numFmtId="0" fontId="16" fillId="0" borderId="7" xfId="0" applyFont="1" applyFill="1" applyBorder="1" applyAlignment="1" applyProtection="1">
      <alignment horizontal="center" vertical="center" wrapText="1"/>
    </xf>
    <xf numFmtId="0" fontId="16" fillId="0" borderId="7" xfId="0" applyFont="1" applyFill="1" applyBorder="1" applyAlignment="1">
      <alignment horizontal="center" vertical="center" wrapText="1"/>
    </xf>
    <xf numFmtId="0" fontId="17" fillId="0" borderId="7" xfId="0" applyFont="1" applyFill="1" applyBorder="1" applyAlignment="1" applyProtection="1">
      <alignment horizontal="center" vertical="center" wrapText="1"/>
    </xf>
    <xf numFmtId="14" fontId="17" fillId="0" borderId="7" xfId="8" applyNumberFormat="1" applyFont="1" applyFill="1" applyBorder="1" applyAlignment="1" applyProtection="1">
      <alignment horizontal="center" vertical="center" wrapText="1"/>
    </xf>
    <xf numFmtId="165" fontId="16" fillId="0" borderId="7" xfId="8" applyNumberFormat="1" applyFont="1" applyFill="1" applyBorder="1" applyAlignment="1" applyProtection="1">
      <alignment horizontal="center" vertical="center" wrapText="1"/>
    </xf>
    <xf numFmtId="0" fontId="18" fillId="0" borderId="7" xfId="9" applyFont="1" applyFill="1" applyBorder="1" applyAlignment="1" applyProtection="1">
      <alignment horizontal="center" vertical="center" wrapText="1"/>
    </xf>
    <xf numFmtId="165" fontId="19" fillId="0" borderId="7" xfId="2" applyNumberFormat="1" applyFont="1" applyFill="1" applyBorder="1" applyAlignment="1" applyProtection="1">
      <alignment horizontal="center" vertical="center" wrapText="1"/>
    </xf>
    <xf numFmtId="14" fontId="16" fillId="0" borderId="7" xfId="8" applyNumberFormat="1" applyFont="1" applyFill="1" applyBorder="1" applyAlignment="1" applyProtection="1">
      <alignment horizontal="center" vertical="center" wrapText="1"/>
    </xf>
    <xf numFmtId="165" fontId="16" fillId="0" borderId="7" xfId="0" applyNumberFormat="1" applyFont="1" applyFill="1" applyBorder="1" applyAlignment="1" applyProtection="1">
      <alignment horizontal="center" vertical="center" wrapText="1"/>
    </xf>
    <xf numFmtId="14" fontId="16" fillId="0" borderId="0" xfId="0" applyNumberFormat="1" applyFont="1" applyAlignment="1">
      <alignment vertical="center" wrapText="1"/>
    </xf>
    <xf numFmtId="14" fontId="16" fillId="0" borderId="7" xfId="8" applyFont="1" applyFill="1" applyBorder="1" applyAlignment="1" applyProtection="1">
      <alignment horizontal="center" vertical="center" wrapText="1"/>
    </xf>
    <xf numFmtId="0" fontId="14" fillId="0" borderId="7" xfId="0" applyFont="1" applyFill="1" applyBorder="1" applyAlignment="1">
      <alignment horizontal="center" vertical="center" wrapText="1"/>
    </xf>
    <xf numFmtId="0" fontId="14" fillId="0" borderId="7" xfId="0" applyFont="1" applyBorder="1" applyAlignment="1">
      <alignment horizontal="center" vertical="center" wrapText="1"/>
    </xf>
    <xf numFmtId="165" fontId="14" fillId="0" borderId="7"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20" fillId="0" borderId="7" xfId="9" applyFont="1" applyFill="1" applyBorder="1" applyAlignment="1" applyProtection="1">
      <alignment horizontal="center" vertical="center"/>
    </xf>
    <xf numFmtId="165" fontId="14" fillId="0" borderId="8" xfId="8" applyNumberFormat="1" applyFont="1" applyFill="1" applyBorder="1" applyAlignment="1" applyProtection="1">
      <alignment horizontal="center" vertical="center" wrapText="1"/>
    </xf>
    <xf numFmtId="14" fontId="14" fillId="0" borderId="8" xfId="8" applyNumberFormat="1" applyFont="1" applyFill="1" applyBorder="1" applyAlignment="1">
      <alignment horizontal="center" vertical="center" wrapText="1"/>
    </xf>
    <xf numFmtId="14" fontId="14" fillId="0" borderId="8" xfId="8" applyNumberFormat="1" applyFont="1" applyFill="1" applyBorder="1" applyAlignment="1" applyProtection="1">
      <alignment horizontal="center" vertical="center" wrapText="1"/>
    </xf>
    <xf numFmtId="14" fontId="14" fillId="0" borderId="8" xfId="8" applyFont="1" applyFill="1" applyBorder="1" applyAlignment="1" applyProtection="1">
      <alignment horizontal="center" vertical="center" wrapText="1"/>
    </xf>
    <xf numFmtId="0" fontId="14" fillId="0" borderId="8" xfId="8" applyNumberFormat="1" applyFont="1" applyFill="1" applyBorder="1" applyAlignment="1" applyProtection="1">
      <alignment horizontal="center" vertical="center" wrapText="1"/>
    </xf>
    <xf numFmtId="0" fontId="14" fillId="0" borderId="8" xfId="0" applyFont="1" applyFill="1" applyBorder="1" applyAlignment="1" applyProtection="1">
      <alignment horizontal="center" vertical="center" wrapText="1"/>
    </xf>
    <xf numFmtId="0" fontId="14" fillId="0" borderId="8" xfId="5" applyFont="1" applyFill="1" applyBorder="1" applyAlignment="1" applyProtection="1">
      <alignment horizontal="center" vertical="center" wrapText="1"/>
    </xf>
    <xf numFmtId="0" fontId="14" fillId="0" borderId="8" xfId="5" applyFont="1" applyFill="1" applyBorder="1" applyAlignment="1">
      <alignment horizontal="center" vertical="center" wrapText="1"/>
    </xf>
    <xf numFmtId="0" fontId="24" fillId="0" borderId="18" xfId="0" applyFont="1" applyBorder="1" applyAlignment="1">
      <alignment vertical="center" wrapText="1"/>
    </xf>
    <xf numFmtId="0" fontId="24" fillId="0" borderId="18" xfId="0" applyFont="1" applyBorder="1" applyAlignment="1">
      <alignment horizontal="center" vertical="center" wrapText="1"/>
    </xf>
    <xf numFmtId="0" fontId="24" fillId="6" borderId="19" xfId="0" applyFont="1" applyFill="1" applyBorder="1" applyAlignment="1">
      <alignment vertical="center" wrapText="1"/>
    </xf>
    <xf numFmtId="0" fontId="24" fillId="6" borderId="19" xfId="0" applyFont="1" applyFill="1" applyBorder="1" applyAlignment="1">
      <alignment horizontal="center" vertical="center" wrapText="1"/>
    </xf>
    <xf numFmtId="0" fontId="24" fillId="0" borderId="20" xfId="0" applyFont="1" applyBorder="1" applyAlignment="1">
      <alignment vertical="center" wrapText="1"/>
    </xf>
    <xf numFmtId="0" fontId="24" fillId="0" borderId="21" xfId="0" applyFont="1" applyBorder="1" applyAlignment="1">
      <alignment horizontal="center" vertical="center" wrapText="1"/>
    </xf>
    <xf numFmtId="0" fontId="24" fillId="0" borderId="21" xfId="0" applyFont="1" applyBorder="1" applyAlignment="1">
      <alignment vertical="center" wrapText="1"/>
    </xf>
    <xf numFmtId="0" fontId="24" fillId="0" borderId="22" xfId="0" applyFont="1" applyBorder="1" applyAlignment="1">
      <alignment vertical="center" wrapText="1"/>
    </xf>
    <xf numFmtId="0" fontId="24" fillId="6" borderId="23" xfId="0" applyFont="1" applyFill="1" applyBorder="1" applyAlignment="1">
      <alignment vertical="center" wrapText="1"/>
    </xf>
    <xf numFmtId="0" fontId="24" fillId="6" borderId="24" xfId="0" applyFont="1" applyFill="1" applyBorder="1" applyAlignment="1">
      <alignment vertical="center" wrapText="1"/>
    </xf>
    <xf numFmtId="0" fontId="24" fillId="0" borderId="25" xfId="0" applyFont="1" applyBorder="1" applyAlignment="1">
      <alignment vertical="center" wrapText="1"/>
    </xf>
    <xf numFmtId="0" fontId="24" fillId="0" borderId="26" xfId="0" applyFont="1" applyBorder="1" applyAlignment="1">
      <alignment vertical="center" wrapText="1"/>
    </xf>
    <xf numFmtId="0" fontId="24" fillId="6" borderId="27" xfId="0" applyFont="1" applyFill="1" applyBorder="1" applyAlignment="1">
      <alignment vertical="center" wrapText="1"/>
    </xf>
    <xf numFmtId="0" fontId="24" fillId="6" borderId="16" xfId="0" applyFont="1" applyFill="1" applyBorder="1" applyAlignment="1">
      <alignment horizontal="center" vertical="center" wrapText="1"/>
    </xf>
    <xf numFmtId="0" fontId="24" fillId="6" borderId="16" xfId="0" applyFont="1" applyFill="1" applyBorder="1" applyAlignment="1">
      <alignment vertical="center" wrapText="1"/>
    </xf>
    <xf numFmtId="0" fontId="24" fillId="6" borderId="17" xfId="0" applyFont="1" applyFill="1" applyBorder="1" applyAlignment="1">
      <alignment vertical="center" wrapText="1"/>
    </xf>
    <xf numFmtId="0" fontId="0" fillId="0" borderId="16" xfId="0" applyBorder="1">
      <alignment vertical="center"/>
    </xf>
    <xf numFmtId="0" fontId="0" fillId="0" borderId="17" xfId="0" applyBorder="1">
      <alignment vertical="center"/>
    </xf>
    <xf numFmtId="0" fontId="23" fillId="0" borderId="18" xfId="0" applyFont="1" applyBorder="1" applyAlignment="1">
      <alignment vertical="center" wrapText="1"/>
    </xf>
    <xf numFmtId="0" fontId="23" fillId="0" borderId="18" xfId="0" applyFont="1" applyBorder="1" applyAlignment="1">
      <alignment horizontal="center" vertical="center" wrapText="1"/>
    </xf>
    <xf numFmtId="0" fontId="23" fillId="6" borderId="19" xfId="0" applyFont="1" applyFill="1" applyBorder="1" applyAlignment="1">
      <alignment vertical="center" wrapText="1"/>
    </xf>
    <xf numFmtId="0" fontId="23" fillId="6" borderId="19" xfId="0" applyFont="1" applyFill="1" applyBorder="1" applyAlignment="1">
      <alignment horizontal="center" vertical="center" wrapText="1"/>
    </xf>
    <xf numFmtId="0" fontId="23" fillId="0" borderId="20" xfId="0" applyFont="1" applyBorder="1" applyAlignment="1">
      <alignment vertical="center" wrapText="1"/>
    </xf>
    <xf numFmtId="0" fontId="23" fillId="0" borderId="21" xfId="0" applyFont="1" applyBorder="1" applyAlignment="1">
      <alignment horizontal="center" vertical="center" wrapText="1"/>
    </xf>
    <xf numFmtId="0" fontId="23" fillId="0" borderId="21" xfId="0" applyFont="1" applyBorder="1" applyAlignment="1">
      <alignment vertical="center" wrapText="1"/>
    </xf>
    <xf numFmtId="0" fontId="23" fillId="0" borderId="22" xfId="0" applyFont="1" applyBorder="1" applyAlignment="1">
      <alignment vertical="center" wrapText="1"/>
    </xf>
    <xf numFmtId="0" fontId="23" fillId="6" borderId="23" xfId="0" applyFont="1" applyFill="1" applyBorder="1" applyAlignment="1">
      <alignment vertical="center" wrapText="1"/>
    </xf>
    <xf numFmtId="0" fontId="23" fillId="6" borderId="24" xfId="0" applyFont="1" applyFill="1" applyBorder="1" applyAlignment="1">
      <alignment vertical="center" wrapText="1"/>
    </xf>
    <xf numFmtId="0" fontId="23" fillId="0" borderId="25" xfId="0" applyFont="1" applyBorder="1" applyAlignment="1">
      <alignment vertical="center" wrapText="1"/>
    </xf>
    <xf numFmtId="0" fontId="23" fillId="0" borderId="26" xfId="0" applyFont="1" applyBorder="1" applyAlignment="1">
      <alignment vertical="center" wrapText="1"/>
    </xf>
    <xf numFmtId="0" fontId="23" fillId="6" borderId="27" xfId="0" applyFont="1" applyFill="1" applyBorder="1" applyAlignment="1">
      <alignment vertical="center" wrapText="1"/>
    </xf>
    <xf numFmtId="0" fontId="23" fillId="6" borderId="16" xfId="0" applyFont="1" applyFill="1" applyBorder="1" applyAlignment="1">
      <alignment horizontal="center" vertical="center" wrapText="1"/>
    </xf>
    <xf numFmtId="0" fontId="24" fillId="0" borderId="27" xfId="0" applyFont="1" applyBorder="1" applyAlignment="1">
      <alignment vertical="center" wrapText="1"/>
    </xf>
    <xf numFmtId="0" fontId="24" fillId="0" borderId="16" xfId="0" applyFont="1" applyBorder="1" applyAlignment="1">
      <alignment horizontal="center" vertical="center" wrapText="1"/>
    </xf>
    <xf numFmtId="0" fontId="24" fillId="0" borderId="16" xfId="0" applyFont="1" applyBorder="1" applyAlignment="1">
      <alignment vertical="center" wrapText="1"/>
    </xf>
    <xf numFmtId="0" fontId="24" fillId="0" borderId="17" xfId="0" applyFont="1" applyBorder="1" applyAlignment="1">
      <alignment vertical="center" wrapText="1"/>
    </xf>
    <xf numFmtId="0" fontId="26" fillId="0" borderId="0" xfId="0" applyFont="1">
      <alignment vertical="center"/>
    </xf>
    <xf numFmtId="0" fontId="0" fillId="0" borderId="0" xfId="0" applyNumberFormat="1">
      <alignment vertical="center"/>
    </xf>
    <xf numFmtId="0" fontId="25" fillId="7" borderId="7" xfId="0" applyFont="1" applyFill="1" applyBorder="1" applyAlignment="1"/>
    <xf numFmtId="44" fontId="0" fillId="0" borderId="7" xfId="18" applyFont="1" applyFill="1" applyBorder="1"/>
    <xf numFmtId="44" fontId="0" fillId="5" borderId="7" xfId="18" applyFont="1" applyFill="1" applyBorder="1"/>
    <xf numFmtId="44" fontId="0" fillId="0" borderId="28" xfId="18" applyFont="1" applyFill="1" applyBorder="1"/>
    <xf numFmtId="0" fontId="25" fillId="7" borderId="7" xfId="0" applyFont="1" applyFill="1" applyBorder="1" applyAlignment="1">
      <alignment horizontal="left"/>
    </xf>
    <xf numFmtId="0" fontId="0" fillId="0" borderId="7" xfId="0" applyFill="1" applyBorder="1" applyAlignment="1">
      <alignment horizontal="left"/>
    </xf>
    <xf numFmtId="0" fontId="0" fillId="0" borderId="7" xfId="0" applyFill="1" applyBorder="1" applyAlignment="1"/>
    <xf numFmtId="0" fontId="0" fillId="5" borderId="7" xfId="0" applyFill="1" applyBorder="1" applyAlignment="1">
      <alignment horizontal="left"/>
    </xf>
    <xf numFmtId="0" fontId="0" fillId="5" borderId="7" xfId="0" applyFill="1" applyBorder="1" applyAlignment="1"/>
    <xf numFmtId="0" fontId="0" fillId="0" borderId="28" xfId="0" applyFill="1" applyBorder="1" applyAlignment="1">
      <alignment horizontal="left"/>
    </xf>
    <xf numFmtId="0" fontId="0" fillId="0" borderId="28" xfId="0" applyFill="1" applyBorder="1" applyAlignment="1"/>
    <xf numFmtId="0" fontId="13" fillId="0" borderId="12"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7" xfId="0" applyFont="1" applyBorder="1" applyAlignment="1">
      <alignment horizontal="center" wrapText="1"/>
    </xf>
    <xf numFmtId="0" fontId="13" fillId="0" borderId="11" xfId="0" applyFont="1" applyBorder="1" applyAlignment="1">
      <alignment horizontal="center" vertical="center" wrapText="1"/>
    </xf>
    <xf numFmtId="0" fontId="13" fillId="0" borderId="8" xfId="0" applyFont="1" applyBorder="1" applyAlignment="1">
      <alignment horizontal="center" wrapText="1"/>
    </xf>
    <xf numFmtId="0" fontId="0" fillId="0" borderId="7" xfId="0" applyFont="1" applyBorder="1" applyAlignment="1">
      <alignment horizontal="center" vertical="center" wrapText="1"/>
    </xf>
    <xf numFmtId="165" fontId="0" fillId="0" borderId="7" xfId="0" applyNumberFormat="1" applyFont="1" applyBorder="1" applyAlignment="1">
      <alignment horizontal="center" vertical="center" wrapText="1"/>
    </xf>
    <xf numFmtId="14" fontId="0" fillId="0" borderId="7" xfId="0" applyNumberFormat="1" applyFont="1" applyBorder="1" applyAlignment="1">
      <alignment horizontal="center" vertical="center" wrapText="1"/>
    </xf>
    <xf numFmtId="0" fontId="13" fillId="0" borderId="7"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14" fontId="16" fillId="0" borderId="0" xfId="8" applyNumberFormat="1" applyFont="1" applyFill="1" applyBorder="1" applyAlignment="1" applyProtection="1">
      <alignment horizontal="center" vertical="center" wrapText="1"/>
    </xf>
    <xf numFmtId="0" fontId="13" fillId="0" borderId="7" xfId="0" applyFont="1" applyFill="1" applyBorder="1" applyAlignment="1">
      <alignment horizontal="center"/>
    </xf>
    <xf numFmtId="0" fontId="15" fillId="0" borderId="7"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8" xfId="0" applyFont="1" applyFill="1" applyBorder="1" applyAlignment="1">
      <alignment horizontal="center" vertical="center"/>
    </xf>
    <xf numFmtId="0" fontId="28" fillId="0" borderId="0" xfId="0" applyFont="1" applyAlignment="1">
      <alignment horizontal="center" vertical="center"/>
    </xf>
    <xf numFmtId="0" fontId="29" fillId="0" borderId="0" xfId="0" applyFont="1" applyAlignment="1">
      <alignment vertical="center"/>
    </xf>
    <xf numFmtId="0" fontId="30" fillId="5" borderId="7" xfId="0" applyFont="1" applyFill="1" applyBorder="1" applyAlignment="1">
      <alignment horizontal="center" vertical="center"/>
    </xf>
    <xf numFmtId="15" fontId="0" fillId="0" borderId="0" xfId="0" applyNumberFormat="1">
      <alignment vertical="center"/>
    </xf>
    <xf numFmtId="0" fontId="14" fillId="5" borderId="7" xfId="0" applyFont="1" applyFill="1" applyBorder="1" applyAlignment="1">
      <alignment horizontal="center" vertical="center" wrapText="1"/>
    </xf>
    <xf numFmtId="0" fontId="31" fillId="0" borderId="7" xfId="0" applyFont="1" applyBorder="1" applyAlignment="1">
      <alignment horizontal="center"/>
    </xf>
    <xf numFmtId="0" fontId="32" fillId="0" borderId="7" xfId="0" applyFont="1" applyBorder="1" applyAlignment="1">
      <alignment horizontal="center"/>
    </xf>
    <xf numFmtId="0" fontId="31" fillId="0" borderId="7" xfId="0" applyFont="1" applyFill="1" applyBorder="1" applyAlignment="1">
      <alignment horizontal="center"/>
    </xf>
    <xf numFmtId="0" fontId="31" fillId="0" borderId="29" xfId="0" applyFont="1" applyFill="1" applyBorder="1" applyAlignment="1">
      <alignment horizontal="center"/>
    </xf>
    <xf numFmtId="0" fontId="33" fillId="0" borderId="0" xfId="0" applyFont="1" applyBorder="1" applyAlignment="1">
      <alignment horizontal="center"/>
    </xf>
    <xf numFmtId="0" fontId="34" fillId="5" borderId="7" xfId="0" applyFont="1" applyFill="1" applyBorder="1" applyAlignment="1">
      <alignment horizontal="center"/>
    </xf>
    <xf numFmtId="0" fontId="31" fillId="0" borderId="8" xfId="0" applyFont="1" applyBorder="1" applyAlignment="1">
      <alignment horizontal="center"/>
    </xf>
    <xf numFmtId="0" fontId="31" fillId="0" borderId="0" xfId="0" applyFont="1" applyAlignment="1">
      <alignment horizontal="center"/>
    </xf>
    <xf numFmtId="0" fontId="31" fillId="3" borderId="2" xfId="7" applyFont="1" applyAlignment="1">
      <alignment horizontal="center"/>
    </xf>
  </cellXfs>
  <cellStyles count="21">
    <cellStyle name="Actual Start" xfId="13"/>
    <cellStyle name="Currency" xfId="18" builtinId="4"/>
    <cellStyle name="Currency 2" xfId="17"/>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rmal 2" xfId="16"/>
    <cellStyle name="Normal 2 2" xfId="20"/>
    <cellStyle name="Normal 3" xfId="19"/>
    <cellStyle name="Note" xfId="7" builtinId="10" customBuiltin="1"/>
    <cellStyle name="Numbers" xfId="4"/>
    <cellStyle name="Output" xfId="3" builtinId="21" customBuiltin="1"/>
    <cellStyle name="Text" xfId="5"/>
    <cellStyle name="Title" xfId="9" builtinId="15" customBuiltin="1"/>
  </cellStyles>
  <dxfs count="52">
    <dxf>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fill>
        <patternFill patternType="none">
          <fgColor indexed="64"/>
          <bgColor auto="1"/>
        </patternFill>
      </fil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rgb="FF000000"/>
        <name val="Calibri Light"/>
        <scheme val="none"/>
      </font>
      <numFmt numFmtId="0" formatCode="General"/>
      <fill>
        <patternFill patternType="none">
          <fgColor indexed="64"/>
          <bgColor auto="1"/>
        </patternFill>
      </fill>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bottom style="medium">
          <color indexed="64"/>
        </bottom>
      </border>
    </dxf>
    <dxf>
      <fill>
        <patternFill patternType="none">
          <fgColor indexed="64"/>
          <bgColor auto="1"/>
        </patternFill>
      </fill>
      <alignment horizontal="center" textRotation="0" wrapText="0" indent="0" justifyLastLine="0" shrinkToFit="0" readingOrder="0"/>
    </dxf>
    <dxf>
      <font>
        <b/>
        <i val="0"/>
        <strike val="0"/>
        <condense val="0"/>
        <extend val="0"/>
        <outline val="0"/>
        <shadow val="0"/>
        <u val="none"/>
        <vertAlign val="baseline"/>
        <sz val="11"/>
        <color theme="3" tint="-0.499984740745262"/>
        <name val="Century Gothic"/>
        <scheme val="minor"/>
      </font>
      <alignment horizontal="center" vertical="center" textRotation="0" wrapText="0" indent="0" justifyLastLine="0" shrinkToFit="0" readingOrder="0"/>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0"/>
        <color auto="1"/>
        <name val="Century Gothic"/>
        <scheme val="minor"/>
      </font>
      <numFmt numFmtId="165" formatCode="&quot;$&quot;#,##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strike val="0"/>
        <outline val="0"/>
        <shadow val="0"/>
        <u val="none"/>
        <vertAlign val="baseline"/>
        <sz val="10"/>
        <color auto="1"/>
        <name val="Century Gothic"/>
        <scheme val="minor"/>
      </font>
      <numFmt numFmtId="165"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theme="9"/>
        </bottom>
      </border>
    </dxf>
    <dxf>
      <font>
        <strike val="0"/>
        <outline val="0"/>
        <shadow val="0"/>
        <u val="none"/>
        <vertAlign val="baseline"/>
        <sz val="10"/>
        <color auto="1"/>
        <name val="Century Gothic"/>
        <scheme val="minor"/>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strike val="0"/>
        <outline val="0"/>
        <shadow val="0"/>
        <u val="none"/>
        <vertAlign val="baseline"/>
        <sz val="11"/>
        <color auto="1"/>
        <name val="Century Gothic"/>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auto="1"/>
      </font>
      <fill>
        <patternFill>
          <bgColor theme="9" tint="-0.24994659260841701"/>
        </patternFill>
      </fill>
    </dxf>
    <dxf>
      <font>
        <b/>
        <i val="0"/>
      </font>
      <numFmt numFmtId="166" formatCode="d/mm/yyyy;@"/>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fill>
        <patternFill patternType="solid">
          <fgColor indexed="64"/>
          <bgColor rgb="FFFFFFFF"/>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entury Gothic"/>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entury Gothic"/>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color auto="1"/>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color auto="1"/>
      </font>
      <alignment horizontal="center" textRotation="0" wrapText="1" indent="0" justifyLastLine="0" shrinkToFit="0" readingOrder="0"/>
    </dxf>
    <dxf>
      <border>
        <bottom style="thin">
          <color indexed="64"/>
        </bottom>
      </border>
    </dxf>
    <dxf>
      <font>
        <b val="0"/>
        <strike val="0"/>
        <outline val="0"/>
        <shadow val="0"/>
        <u val="none"/>
        <vertAlign val="baseline"/>
        <color auto="1"/>
      </font>
      <alignment horizontal="center" vertical="center" textRotation="0" wrapText="1" indent="0" justifyLastLine="0" shrinkToFit="0" readingOrder="0"/>
      <border diagonalUp="0" diagonalDown="0" outline="0">
        <left style="thin">
          <color indexed="64"/>
        </left>
        <right style="thin">
          <color indexed="64"/>
        </right>
        <top/>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2" defaultTableStyle="Custom Table Style" defaultPivotStyle="PivotStyleMedium2">
    <tableStyle name="Custom Table Style" pivot="0" count="2">
      <tableStyleElement type="wholeTable" dxfId="51"/>
      <tableStyleElement type="headerRow" dxfId="50"/>
    </tableStyle>
    <tableStyle name="Table Style 1" pivot="0" count="0"/>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2-5CC6-11CF-8D67-00AA00BDCE1D}" ax:persistence="persistStream" r:id="rId1"/>
</file>

<file path=xl/activeX/activeX10.xml><?xml version="1.0" encoding="utf-8"?>
<ax:ocx xmlns:ax="http://schemas.microsoft.com/office/2006/activeX" xmlns:r="http://schemas.openxmlformats.org/officeDocument/2006/relationships" ax:classid="{5512D112-5CC6-11CF-8D67-00AA00BDCE1D}" ax:persistence="persistStream" r:id="rId1"/>
</file>

<file path=xl/activeX/activeX11.xml><?xml version="1.0" encoding="utf-8"?>
<ax:ocx xmlns:ax="http://schemas.microsoft.com/office/2006/activeX" xmlns:r="http://schemas.openxmlformats.org/officeDocument/2006/relationships" ax:classid="{5512D112-5CC6-11CF-8D67-00AA00BDCE1D}" ax:persistence="persistStream" r:id="rId1"/>
</file>

<file path=xl/activeX/activeX12.xml><?xml version="1.0" encoding="utf-8"?>
<ax:ocx xmlns:ax="http://schemas.microsoft.com/office/2006/activeX" xmlns:r="http://schemas.openxmlformats.org/officeDocument/2006/relationships" ax:classid="{5512D112-5CC6-11CF-8D67-00AA00BDCE1D}" ax:persistence="persistStream" r:id="rId1"/>
</file>

<file path=xl/activeX/activeX13.xml><?xml version="1.0" encoding="utf-8"?>
<ax:ocx xmlns:ax="http://schemas.microsoft.com/office/2006/activeX" xmlns:r="http://schemas.openxmlformats.org/officeDocument/2006/relationships" ax:classid="{5512D112-5CC6-11CF-8D67-00AA00BDCE1D}" ax:persistence="persistStream" r:id="rId1"/>
</file>

<file path=xl/activeX/activeX14.xml><?xml version="1.0" encoding="utf-8"?>
<ax:ocx xmlns:ax="http://schemas.microsoft.com/office/2006/activeX" xmlns:r="http://schemas.openxmlformats.org/officeDocument/2006/relationships" ax:classid="{5512D112-5CC6-11CF-8D67-00AA00BDCE1D}" ax:persistence="persistStream" r:id="rId1"/>
</file>

<file path=xl/activeX/activeX15.xml><?xml version="1.0" encoding="utf-8"?>
<ax:ocx xmlns:ax="http://schemas.microsoft.com/office/2006/activeX" xmlns:r="http://schemas.openxmlformats.org/officeDocument/2006/relationships" ax:classid="{5512D112-5CC6-11CF-8D67-00AA00BDCE1D}" ax:persistence="persistStream" r:id="rId1"/>
</file>

<file path=xl/activeX/activeX16.xml><?xml version="1.0" encoding="utf-8"?>
<ax:ocx xmlns:ax="http://schemas.microsoft.com/office/2006/activeX" xmlns:r="http://schemas.openxmlformats.org/officeDocument/2006/relationships" ax:classid="{5512D112-5CC6-11CF-8D67-00AA00BDCE1D}" ax:persistence="persistStream" r:id="rId1"/>
</file>

<file path=xl/activeX/activeX17.xml><?xml version="1.0" encoding="utf-8"?>
<ax:ocx xmlns:ax="http://schemas.microsoft.com/office/2006/activeX" xmlns:r="http://schemas.openxmlformats.org/officeDocument/2006/relationships" ax:classid="{5512D112-5CC6-11CF-8D67-00AA00BDCE1D}" ax:persistence="persistStream" r:id="rId1"/>
</file>

<file path=xl/activeX/activeX18.xml><?xml version="1.0" encoding="utf-8"?>
<ax:ocx xmlns:ax="http://schemas.microsoft.com/office/2006/activeX" xmlns:r="http://schemas.openxmlformats.org/officeDocument/2006/relationships" ax:classid="{5512D112-5CC6-11CF-8D67-00AA00BDCE1D}" ax:persistence="persistStream" r:id="rId1"/>
</file>

<file path=xl/activeX/activeX19.xml><?xml version="1.0" encoding="utf-8"?>
<ax:ocx xmlns:ax="http://schemas.microsoft.com/office/2006/activeX" xmlns:r="http://schemas.openxmlformats.org/officeDocument/2006/relationships" ax:classid="{5512D112-5CC6-11CF-8D67-00AA00BDCE1D}" ax:persistence="persistStream" r:id="rId1"/>
</file>

<file path=xl/activeX/activeX2.xml><?xml version="1.0" encoding="utf-8"?>
<ax:ocx xmlns:ax="http://schemas.microsoft.com/office/2006/activeX" xmlns:r="http://schemas.openxmlformats.org/officeDocument/2006/relationships" ax:classid="{5512D112-5CC6-11CF-8D67-00AA00BDCE1D}" ax:persistence="persistStream" r:id="rId1"/>
</file>

<file path=xl/activeX/activeX20.xml><?xml version="1.0" encoding="utf-8"?>
<ax:ocx xmlns:ax="http://schemas.microsoft.com/office/2006/activeX" xmlns:r="http://schemas.openxmlformats.org/officeDocument/2006/relationships" ax:classid="{5512D112-5CC6-11CF-8D67-00AA00BDCE1D}" ax:persistence="persistStream" r:id="rId1"/>
</file>

<file path=xl/activeX/activeX21.xml><?xml version="1.0" encoding="utf-8"?>
<ax:ocx xmlns:ax="http://schemas.microsoft.com/office/2006/activeX" xmlns:r="http://schemas.openxmlformats.org/officeDocument/2006/relationships" ax:classid="{5512D112-5CC6-11CF-8D67-00AA00BDCE1D}" ax:persistence="persistStream" r:id="rId1"/>
</file>

<file path=xl/activeX/activeX3.xml><?xml version="1.0" encoding="utf-8"?>
<ax:ocx xmlns:ax="http://schemas.microsoft.com/office/2006/activeX" xmlns:r="http://schemas.openxmlformats.org/officeDocument/2006/relationships" ax:classid="{5512D112-5CC6-11CF-8D67-00AA00BDCE1D}" ax:persistence="persistStream" r:id="rId1"/>
</file>

<file path=xl/activeX/activeX4.xml><?xml version="1.0" encoding="utf-8"?>
<ax:ocx xmlns:ax="http://schemas.microsoft.com/office/2006/activeX" xmlns:r="http://schemas.openxmlformats.org/officeDocument/2006/relationships" ax:classid="{5512D112-5CC6-11CF-8D67-00AA00BDCE1D}" ax:persistence="persistStream" r:id="rId1"/>
</file>

<file path=xl/activeX/activeX5.xml><?xml version="1.0" encoding="utf-8"?>
<ax:ocx xmlns:ax="http://schemas.microsoft.com/office/2006/activeX" xmlns:r="http://schemas.openxmlformats.org/officeDocument/2006/relationships" ax:classid="{5512D112-5CC6-11CF-8D67-00AA00BDCE1D}" ax:persistence="persistStream" r:id="rId1"/>
</file>

<file path=xl/activeX/activeX6.xml><?xml version="1.0" encoding="utf-8"?>
<ax:ocx xmlns:ax="http://schemas.microsoft.com/office/2006/activeX" xmlns:r="http://schemas.openxmlformats.org/officeDocument/2006/relationships" ax:classid="{5512D112-5CC6-11CF-8D67-00AA00BDCE1D}" ax:persistence="persistStream" r:id="rId1"/>
</file>

<file path=xl/activeX/activeX7.xml><?xml version="1.0" encoding="utf-8"?>
<ax:ocx xmlns:ax="http://schemas.microsoft.com/office/2006/activeX" xmlns:r="http://schemas.openxmlformats.org/officeDocument/2006/relationships" ax:classid="{5512D112-5CC6-11CF-8D67-00AA00BDCE1D}" ax:persistence="persistStream" r:id="rId1"/>
</file>

<file path=xl/activeX/activeX8.xml><?xml version="1.0" encoding="utf-8"?>
<ax:ocx xmlns:ax="http://schemas.microsoft.com/office/2006/activeX" xmlns:r="http://schemas.openxmlformats.org/officeDocument/2006/relationships" ax:classid="{5512D112-5CC6-11CF-8D67-00AA00BDCE1D}" ax:persistence="persistStream" r:id="rId1"/>
</file>

<file path=xl/activeX/activeX9.xml><?xml version="1.0" encoding="utf-8"?>
<ax:ocx xmlns:ax="http://schemas.microsoft.com/office/2006/activeX" xmlns:r="http://schemas.openxmlformats.org/officeDocument/2006/relationships" ax:classid="{5512D112-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2</xdr:col>
      <xdr:colOff>471001</xdr:colOff>
      <xdr:row>2</xdr:row>
      <xdr:rowOff>74296</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1" y="825501"/>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454</xdr:row>
          <xdr:rowOff>0</xdr:rowOff>
        </xdr:from>
        <xdr:to>
          <xdr:col>0</xdr:col>
          <xdr:colOff>129540</xdr:colOff>
          <xdr:row>454</xdr:row>
          <xdr:rowOff>129540</xdr:rowOff>
        </xdr:to>
        <xdr:sp macro="" textlink="">
          <xdr:nvSpPr>
            <xdr:cNvPr id="4098" name="Control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455</xdr:row>
          <xdr:rowOff>0</xdr:rowOff>
        </xdr:from>
        <xdr:to>
          <xdr:col>0</xdr:col>
          <xdr:colOff>129540</xdr:colOff>
          <xdr:row>455</xdr:row>
          <xdr:rowOff>129540</xdr:rowOff>
        </xdr:to>
        <xdr:sp macro="" textlink="">
          <xdr:nvSpPr>
            <xdr:cNvPr id="4099" name="Control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165</xdr:row>
          <xdr:rowOff>0</xdr:rowOff>
        </xdr:from>
        <xdr:to>
          <xdr:col>0</xdr:col>
          <xdr:colOff>129540</xdr:colOff>
          <xdr:row>165</xdr:row>
          <xdr:rowOff>129540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0</xdr:rowOff>
        </xdr:from>
        <xdr:to>
          <xdr:col>0</xdr:col>
          <xdr:colOff>129540</xdr:colOff>
          <xdr:row>166</xdr:row>
          <xdr:rowOff>129540</xdr:rowOff>
        </xdr:to>
        <xdr:sp macro="" textlink="">
          <xdr:nvSpPr>
            <xdr:cNvPr id="2050" name="Control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xdr:row>
          <xdr:rowOff>0</xdr:rowOff>
        </xdr:from>
        <xdr:to>
          <xdr:col>0</xdr:col>
          <xdr:colOff>129540</xdr:colOff>
          <xdr:row>167</xdr:row>
          <xdr:rowOff>129540</xdr:rowOff>
        </xdr:to>
        <xdr:sp macro="" textlink="">
          <xdr:nvSpPr>
            <xdr:cNvPr id="2051" name="Control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168</xdr:row>
          <xdr:rowOff>0</xdr:rowOff>
        </xdr:from>
        <xdr:to>
          <xdr:col>0</xdr:col>
          <xdr:colOff>129540</xdr:colOff>
          <xdr:row>168</xdr:row>
          <xdr:rowOff>129540</xdr:rowOff>
        </xdr:to>
        <xdr:sp macro="" textlink="">
          <xdr:nvSpPr>
            <xdr:cNvPr id="2052" name="Control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169</xdr:row>
          <xdr:rowOff>0</xdr:rowOff>
        </xdr:from>
        <xdr:to>
          <xdr:col>0</xdr:col>
          <xdr:colOff>129540</xdr:colOff>
          <xdr:row>169</xdr:row>
          <xdr:rowOff>129540</xdr:rowOff>
        </xdr:to>
        <xdr:sp macro="" textlink="">
          <xdr:nvSpPr>
            <xdr:cNvPr id="2053" name="Control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170</xdr:row>
          <xdr:rowOff>0</xdr:rowOff>
        </xdr:from>
        <xdr:to>
          <xdr:col>0</xdr:col>
          <xdr:colOff>129540</xdr:colOff>
          <xdr:row>170</xdr:row>
          <xdr:rowOff>129540</xdr:rowOff>
        </xdr:to>
        <xdr:sp macro="" textlink="">
          <xdr:nvSpPr>
            <xdr:cNvPr id="2054" name="Control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172</xdr:row>
          <xdr:rowOff>0</xdr:rowOff>
        </xdr:from>
        <xdr:to>
          <xdr:col>0</xdr:col>
          <xdr:colOff>129540</xdr:colOff>
          <xdr:row>172</xdr:row>
          <xdr:rowOff>129540</xdr:rowOff>
        </xdr:to>
        <xdr:sp macro="" textlink="">
          <xdr:nvSpPr>
            <xdr:cNvPr id="2055" name="Control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173</xdr:row>
          <xdr:rowOff>0</xdr:rowOff>
        </xdr:from>
        <xdr:to>
          <xdr:col>0</xdr:col>
          <xdr:colOff>129540</xdr:colOff>
          <xdr:row>173</xdr:row>
          <xdr:rowOff>129540</xdr:rowOff>
        </xdr:to>
        <xdr:sp macro="" textlink="">
          <xdr:nvSpPr>
            <xdr:cNvPr id="2056" name="Control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174</xdr:row>
          <xdr:rowOff>0</xdr:rowOff>
        </xdr:from>
        <xdr:to>
          <xdr:col>0</xdr:col>
          <xdr:colOff>129540</xdr:colOff>
          <xdr:row>174</xdr:row>
          <xdr:rowOff>129540</xdr:rowOff>
        </xdr:to>
        <xdr:sp macro="" textlink="">
          <xdr:nvSpPr>
            <xdr:cNvPr id="2057" name="Control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0</xdr:rowOff>
        </xdr:from>
        <xdr:to>
          <xdr:col>0</xdr:col>
          <xdr:colOff>129540</xdr:colOff>
          <xdr:row>175</xdr:row>
          <xdr:rowOff>129540</xdr:rowOff>
        </xdr:to>
        <xdr:sp macro="" textlink="">
          <xdr:nvSpPr>
            <xdr:cNvPr id="2058" name="Control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176</xdr:row>
          <xdr:rowOff>0</xdr:rowOff>
        </xdr:from>
        <xdr:to>
          <xdr:col>0</xdr:col>
          <xdr:colOff>129540</xdr:colOff>
          <xdr:row>176</xdr:row>
          <xdr:rowOff>129540</xdr:rowOff>
        </xdr:to>
        <xdr:sp macro="" textlink="">
          <xdr:nvSpPr>
            <xdr:cNvPr id="2059" name="Control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177</xdr:row>
          <xdr:rowOff>0</xdr:rowOff>
        </xdr:from>
        <xdr:to>
          <xdr:col>0</xdr:col>
          <xdr:colOff>129540</xdr:colOff>
          <xdr:row>177</xdr:row>
          <xdr:rowOff>129540</xdr:rowOff>
        </xdr:to>
        <xdr:sp macro="" textlink="">
          <xdr:nvSpPr>
            <xdr:cNvPr id="2060" name="Control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178</xdr:row>
          <xdr:rowOff>0</xdr:rowOff>
        </xdr:from>
        <xdr:to>
          <xdr:col>0</xdr:col>
          <xdr:colOff>129540</xdr:colOff>
          <xdr:row>178</xdr:row>
          <xdr:rowOff>129540</xdr:rowOff>
        </xdr:to>
        <xdr:sp macro="" textlink="">
          <xdr:nvSpPr>
            <xdr:cNvPr id="2061" name="Control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179</xdr:row>
          <xdr:rowOff>0</xdr:rowOff>
        </xdr:from>
        <xdr:to>
          <xdr:col>0</xdr:col>
          <xdr:colOff>129540</xdr:colOff>
          <xdr:row>179</xdr:row>
          <xdr:rowOff>129540</xdr:rowOff>
        </xdr:to>
        <xdr:sp macro="" textlink="">
          <xdr:nvSpPr>
            <xdr:cNvPr id="2062" name="Control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181</xdr:row>
          <xdr:rowOff>0</xdr:rowOff>
        </xdr:from>
        <xdr:to>
          <xdr:col>0</xdr:col>
          <xdr:colOff>129540</xdr:colOff>
          <xdr:row>181</xdr:row>
          <xdr:rowOff>129540</xdr:rowOff>
        </xdr:to>
        <xdr:sp macro="" textlink="">
          <xdr:nvSpPr>
            <xdr:cNvPr id="2063" name="Control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182</xdr:row>
          <xdr:rowOff>0</xdr:rowOff>
        </xdr:from>
        <xdr:to>
          <xdr:col>0</xdr:col>
          <xdr:colOff>129540</xdr:colOff>
          <xdr:row>182</xdr:row>
          <xdr:rowOff>129540</xdr:rowOff>
        </xdr:to>
        <xdr:sp macro="" textlink="">
          <xdr:nvSpPr>
            <xdr:cNvPr id="2064" name="Control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183</xdr:row>
          <xdr:rowOff>0</xdr:rowOff>
        </xdr:from>
        <xdr:to>
          <xdr:col>0</xdr:col>
          <xdr:colOff>129540</xdr:colOff>
          <xdr:row>183</xdr:row>
          <xdr:rowOff>129540</xdr:rowOff>
        </xdr:to>
        <xdr:sp macro="" textlink="">
          <xdr:nvSpPr>
            <xdr:cNvPr id="2065" name="Control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184</xdr:row>
          <xdr:rowOff>0</xdr:rowOff>
        </xdr:from>
        <xdr:to>
          <xdr:col>0</xdr:col>
          <xdr:colOff>129540</xdr:colOff>
          <xdr:row>184</xdr:row>
          <xdr:rowOff>129540</xdr:rowOff>
        </xdr:to>
        <xdr:sp macro="" textlink="">
          <xdr:nvSpPr>
            <xdr:cNvPr id="2066" name="Control 18" hidden="1">
              <a:extLst>
                <a:ext uri="{63B3BB69-23CF-44E3-9099-C40C66FF867C}">
                  <a14:compatExt spid="_x0000_s206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185</xdr:row>
          <xdr:rowOff>0</xdr:rowOff>
        </xdr:from>
        <xdr:to>
          <xdr:col>0</xdr:col>
          <xdr:colOff>129540</xdr:colOff>
          <xdr:row>185</xdr:row>
          <xdr:rowOff>129540</xdr:rowOff>
        </xdr:to>
        <xdr:sp macro="" textlink="">
          <xdr:nvSpPr>
            <xdr:cNvPr id="2067" name="Control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0" name="Table10" displayName="Table10" ref="A1:D47" totalsRowShown="0" headerRowDxfId="49" dataDxfId="47" headerRowBorderDxfId="48" tableBorderDxfId="46" totalsRowBorderDxfId="45">
  <tableColumns count="4">
    <tableColumn id="1" name="Exch/Patch" dataDxfId="44"/>
    <tableColumn id="2" name="FM" dataDxfId="43"/>
    <tableColumn id="3" name="Contact" dataDxfId="42"/>
    <tableColumn id="4" name="Email ID" dataDxfId="41"/>
  </tableColumns>
  <tableStyleInfo name="Custom Table Style" showFirstColumn="0" showLastColumn="0" showRowStripes="1" showColumnStripes="0"/>
</table>
</file>

<file path=xl/tables/table2.xml><?xml version="1.0" encoding="utf-8"?>
<table xmlns="http://schemas.openxmlformats.org/spreadsheetml/2006/main" id="2" name="ProjectTracker3" displayName="ProjectTracker3" ref="A4:Q56" totalsRowShown="0" headerRowDxfId="34" dataDxfId="32" headerRowBorderDxfId="33" tableBorderDxfId="31" headerRowCellStyle="Heading 2">
  <sortState ref="A5:S227">
    <sortCondition ref="J4:J227"/>
  </sortState>
  <tableColumns count="17">
    <tableColumn id="3" name="Patch" dataDxfId="30" dataCellStyle="Text"/>
    <tableColumn id="18" name="Exch" dataDxfId="29" dataCellStyle="Text"/>
    <tableColumn id="2" name="Work ID" dataDxfId="28" dataCellStyle="Text"/>
    <tableColumn id="15" name="Project Name" dataDxfId="27" dataCellStyle="Text"/>
    <tableColumn id="7" name="TASK CODE" dataDxfId="26" dataCellStyle="Text"/>
    <tableColumn id="4" name="Target Payment" dataDxfId="25" dataCellStyle="Date"/>
    <tableColumn id="11" name="VARIATION FORM PAY" dataDxfId="24" dataCellStyle="Date"/>
    <tableColumn id="10" name="FINAL PAY" dataDxfId="23" dataCellStyle="Date">
      <calculatedColumnFormula>SUM(F5,G5)</calculatedColumnFormula>
    </tableColumn>
    <tableColumn id="16" name="Actual Payment" dataDxfId="22" dataCellStyle="Date"/>
    <tableColumn id="5" name="Target Date" dataDxfId="21" dataCellStyle="Date"/>
    <tableColumn id="9" name="Actual_x000a_Finish" dataDxfId="20" dataCellStyle="Date"/>
    <tableColumn id="1" name="Job Status" dataDxfId="19" dataCellStyle="Date"/>
    <tableColumn id="13" name="PAYMENT STATUS" dataDxfId="18" dataCellStyle="Date"/>
    <tableColumn id="6" name="MISPAY" dataDxfId="17" dataCellStyle="Date">
      <calculatedColumnFormula>IF(AND(M5="PAID", H5&gt;I5), "MISCALC", "")</calculatedColumnFormula>
    </tableColumn>
    <tableColumn id="14" name="FM" dataDxfId="16" dataCellStyle="Date">
      <calculatedColumnFormula>VLOOKUP(B5&amp;A5, Table1[#All], 5,0)</calculatedColumnFormula>
    </tableColumn>
    <tableColumn id="20" name="CONTACT" dataDxfId="15" dataCellStyle="Date">
      <calculatedColumnFormula>VLOOKUP(B5&amp;A5, Table1[#All], 6,0)</calculatedColumnFormula>
    </tableColumn>
    <tableColumn id="19" name="Comments" dataDxfId="14"/>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3.xml><?xml version="1.0" encoding="utf-8"?>
<table xmlns="http://schemas.openxmlformats.org/spreadsheetml/2006/main" id="3" name="Table3" displayName="Table3" ref="A1:G612" totalsRowShown="0">
  <autoFilter ref="A1:G612"/>
  <tableColumns count="7">
    <tableColumn id="1" name="WORK ID"/>
    <tableColumn id="2" name="SOURCE"/>
    <tableColumn id="3" name="PAY CODE"/>
    <tableColumn id="4" name="CODE TYPE"/>
    <tableColumn id="5" name="QUANTITY"/>
    <tableColumn id="6" name="CODE RATE" dataDxfId="11">
      <calculatedColumnFormula>VLOOKUP(C2,#REF!, 5,0)</calculatedColumnFormula>
    </tableColumn>
    <tableColumn id="7" name="FINAL PAY" dataDxfId="10">
      <calculatedColumnFormula>E2*F2</calculatedColumnFormula>
    </tableColumn>
  </tableColumns>
  <tableStyleInfo name="Custom Table Style" showFirstColumn="0" showLastColumn="0" showRowStripes="1" showColumnStripes="0"/>
</table>
</file>

<file path=xl/tables/table4.xml><?xml version="1.0" encoding="utf-8"?>
<table xmlns="http://schemas.openxmlformats.org/spreadsheetml/2006/main" id="1" name="Table1" displayName="Table1" ref="A1:G47" totalsRowShown="0" headerRowDxfId="9" dataDxfId="8" tableBorderDxfId="7">
  <tableColumns count="7">
    <tableColumn id="7" name="HC" dataDxfId="6">
      <calculatedColumnFormula>CONCATENATE(B2,D2)</calculatedColumnFormula>
    </tableColumn>
    <tableColumn id="1" name="EXCH" dataDxfId="5"/>
    <tableColumn id="2" name="AREA" dataDxfId="4"/>
    <tableColumn id="3" name="PATCH" dataDxfId="3"/>
    <tableColumn id="4" name="FIELD MANAGER" dataDxfId="2"/>
    <tableColumn id="5" name="CONTACT" dataDxfId="1"/>
    <tableColumn id="6" name="EMAIL ID" dataDxfId="0"/>
  </tableColumns>
  <tableStyleInfo name="Custom Table Style"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avlyn.Brider@visionstream.co.nz" TargetMode="External"/><Relationship Id="rId13" Type="http://schemas.openxmlformats.org/officeDocument/2006/relationships/hyperlink" Target="mailto:Regan.Foai@visionstream.co.nz" TargetMode="External"/><Relationship Id="rId3" Type="http://schemas.openxmlformats.org/officeDocument/2006/relationships/hyperlink" Target="mailto:Regan.Foai@visionstream.co.nz" TargetMode="External"/><Relationship Id="rId7" Type="http://schemas.openxmlformats.org/officeDocument/2006/relationships/hyperlink" Target="mailto:Davlyn.Brider@visionstream.co.nz" TargetMode="External"/><Relationship Id="rId12" Type="http://schemas.openxmlformats.org/officeDocument/2006/relationships/hyperlink" Target="mailto:Regan.Foai@visionstream.co.nz" TargetMode="External"/><Relationship Id="rId17" Type="http://schemas.openxmlformats.org/officeDocument/2006/relationships/table" Target="../tables/table1.xml"/><Relationship Id="rId2" Type="http://schemas.openxmlformats.org/officeDocument/2006/relationships/hyperlink" Target="mailto:Neil.Panther@visionstream.co.nz" TargetMode="External"/><Relationship Id="rId16" Type="http://schemas.openxmlformats.org/officeDocument/2006/relationships/printerSettings" Target="../printerSettings/printerSettings1.bin"/><Relationship Id="rId1" Type="http://schemas.openxmlformats.org/officeDocument/2006/relationships/hyperlink" Target="mailto:Gregory.Tuanau@visionstream.co.nz" TargetMode="External"/><Relationship Id="rId6" Type="http://schemas.openxmlformats.org/officeDocument/2006/relationships/hyperlink" Target="mailto:Andrew.Mckinnon@visionstream.co.nz" TargetMode="External"/><Relationship Id="rId11" Type="http://schemas.openxmlformats.org/officeDocument/2006/relationships/hyperlink" Target="mailto:graeme.bell@visionstream.co.nz" TargetMode="External"/><Relationship Id="rId5" Type="http://schemas.openxmlformats.org/officeDocument/2006/relationships/hyperlink" Target="mailto:Glenn.Harrison@visionstream.co.nz" TargetMode="External"/><Relationship Id="rId15" Type="http://schemas.openxmlformats.org/officeDocument/2006/relationships/hyperlink" Target="mailto:Neil.Panther@visionstream.co.nz" TargetMode="External"/><Relationship Id="rId10" Type="http://schemas.openxmlformats.org/officeDocument/2006/relationships/hyperlink" Target="mailto:Glenn.Harrison@visionstream.co.nz" TargetMode="External"/><Relationship Id="rId4" Type="http://schemas.openxmlformats.org/officeDocument/2006/relationships/hyperlink" Target="mailto:graeme.bell@visionstream.co.nz" TargetMode="External"/><Relationship Id="rId9" Type="http://schemas.openxmlformats.org/officeDocument/2006/relationships/hyperlink" Target="mailto:Andrew.Mckinnon@visionstream.co.nz" TargetMode="External"/><Relationship Id="rId14" Type="http://schemas.openxmlformats.org/officeDocument/2006/relationships/hyperlink" Target="mailto:Gregory.Tuanau@visionstream.co.nz"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13" Type="http://schemas.openxmlformats.org/officeDocument/2006/relationships/hyperlink" Target="mailto:Glenn.Harrison@visionstream.co.nz" TargetMode="External"/><Relationship Id="rId18" Type="http://schemas.openxmlformats.org/officeDocument/2006/relationships/hyperlink" Target="mailto:Glenn.Harrison@visionstream.co.nz" TargetMode="External"/><Relationship Id="rId26" Type="http://schemas.openxmlformats.org/officeDocument/2006/relationships/hyperlink" Target="mailto:Davlyn.Brider@visionstream.co.nz" TargetMode="External"/><Relationship Id="rId21" Type="http://schemas.openxmlformats.org/officeDocument/2006/relationships/hyperlink" Target="mailto:Davlyn.Brider@visionstream.co.nz" TargetMode="External"/><Relationship Id="rId34" Type="http://schemas.openxmlformats.org/officeDocument/2006/relationships/hyperlink" Target="mailto:Regan.Foai@visionstream.co.nz" TargetMode="External"/><Relationship Id="rId7" Type="http://schemas.openxmlformats.org/officeDocument/2006/relationships/hyperlink" Target="mailto:Gregory.Tuanau@visionstream.co.nz" TargetMode="External"/><Relationship Id="rId12" Type="http://schemas.openxmlformats.org/officeDocument/2006/relationships/hyperlink" Target="mailto:graeme.bell@visionstream.co.nz" TargetMode="External"/><Relationship Id="rId17" Type="http://schemas.openxmlformats.org/officeDocument/2006/relationships/hyperlink" Target="mailto:Glenn.Harrison@visionstream.co.nz" TargetMode="External"/><Relationship Id="rId25" Type="http://schemas.openxmlformats.org/officeDocument/2006/relationships/hyperlink" Target="mailto:Davlyn.Brider@visionstream.co.nz" TargetMode="External"/><Relationship Id="rId33" Type="http://schemas.openxmlformats.org/officeDocument/2006/relationships/hyperlink" Target="mailto:Regan.Foai@visionstream.co.nz" TargetMode="External"/><Relationship Id="rId2" Type="http://schemas.openxmlformats.org/officeDocument/2006/relationships/hyperlink" Target="mailto:Neil.Panther@visionstream.co.nz" TargetMode="External"/><Relationship Id="rId16" Type="http://schemas.openxmlformats.org/officeDocument/2006/relationships/hyperlink" Target="mailto:Glenn.Harrison@visionstream.co.nz" TargetMode="External"/><Relationship Id="rId20" Type="http://schemas.openxmlformats.org/officeDocument/2006/relationships/hyperlink" Target="mailto:Glenn.Harrison@visionstream.co.nz" TargetMode="External"/><Relationship Id="rId29" Type="http://schemas.openxmlformats.org/officeDocument/2006/relationships/hyperlink" Target="mailto:Andrew.Mckinnon@visionstream.co.nz" TargetMode="External"/><Relationship Id="rId1" Type="http://schemas.openxmlformats.org/officeDocument/2006/relationships/hyperlink" Target="mailto:Regan.Foai@visionstream.co.nz" TargetMode="External"/><Relationship Id="rId6" Type="http://schemas.openxmlformats.org/officeDocument/2006/relationships/hyperlink" Target="mailto:Neil.Panther@visionstream.co.nz" TargetMode="External"/><Relationship Id="rId11" Type="http://schemas.openxmlformats.org/officeDocument/2006/relationships/hyperlink" Target="mailto:graeme.bell@visionstream.co.nz" TargetMode="External"/><Relationship Id="rId24" Type="http://schemas.openxmlformats.org/officeDocument/2006/relationships/hyperlink" Target="mailto:Davlyn.Brider@visionstream.co.nz" TargetMode="External"/><Relationship Id="rId32" Type="http://schemas.openxmlformats.org/officeDocument/2006/relationships/hyperlink" Target="mailto:Regan.Foai@visionstream.co.nz" TargetMode="External"/><Relationship Id="rId37" Type="http://schemas.openxmlformats.org/officeDocument/2006/relationships/table" Target="../tables/table4.xml"/><Relationship Id="rId5" Type="http://schemas.openxmlformats.org/officeDocument/2006/relationships/hyperlink" Target="mailto:Neil.Panther@visionstream.co.nz" TargetMode="External"/><Relationship Id="rId15" Type="http://schemas.openxmlformats.org/officeDocument/2006/relationships/hyperlink" Target="mailto:Glenn.Harrison@visionstream.co.nz" TargetMode="External"/><Relationship Id="rId23" Type="http://schemas.openxmlformats.org/officeDocument/2006/relationships/hyperlink" Target="mailto:Davlyn.Brider@visionstream.co.nz" TargetMode="External"/><Relationship Id="rId28" Type="http://schemas.openxmlformats.org/officeDocument/2006/relationships/hyperlink" Target="mailto:Andrew.Mckinnon@visionstream.co.nz" TargetMode="External"/><Relationship Id="rId36" Type="http://schemas.openxmlformats.org/officeDocument/2006/relationships/hyperlink" Target="mailto:Regan.Foai@visionstream.co.nz" TargetMode="External"/><Relationship Id="rId10" Type="http://schemas.openxmlformats.org/officeDocument/2006/relationships/hyperlink" Target="mailto:graeme.bell@visionstream.co.nz" TargetMode="External"/><Relationship Id="rId19" Type="http://schemas.openxmlformats.org/officeDocument/2006/relationships/hyperlink" Target="mailto:Glenn.Harrison@visionstream.co.nz" TargetMode="External"/><Relationship Id="rId31" Type="http://schemas.openxmlformats.org/officeDocument/2006/relationships/hyperlink" Target="mailto:Regan.Foai@visionstream.co.nz" TargetMode="External"/><Relationship Id="rId4" Type="http://schemas.openxmlformats.org/officeDocument/2006/relationships/hyperlink" Target="mailto:Neil.Panther@visionstream.co.nz" TargetMode="External"/><Relationship Id="rId9" Type="http://schemas.openxmlformats.org/officeDocument/2006/relationships/hyperlink" Target="mailto:graeme.bell@visionstream.co.nz" TargetMode="External"/><Relationship Id="rId14" Type="http://schemas.openxmlformats.org/officeDocument/2006/relationships/hyperlink" Target="mailto:Glenn.Harrison@visionstream.co.nz" TargetMode="External"/><Relationship Id="rId22" Type="http://schemas.openxmlformats.org/officeDocument/2006/relationships/hyperlink" Target="mailto:Davlyn.Brider@visionstream.co.nz" TargetMode="External"/><Relationship Id="rId27" Type="http://schemas.openxmlformats.org/officeDocument/2006/relationships/hyperlink" Target="mailto:Davlyn.Brider@visionstream.co.nz" TargetMode="External"/><Relationship Id="rId30" Type="http://schemas.openxmlformats.org/officeDocument/2006/relationships/hyperlink" Target="mailto:Andrew.Mckinnon@visionstream.co.nz" TargetMode="External"/><Relationship Id="rId35" Type="http://schemas.openxmlformats.org/officeDocument/2006/relationships/hyperlink" Target="mailto:Regan.Foai@visionstream.co.nz" TargetMode="External"/><Relationship Id="rId8" Type="http://schemas.openxmlformats.org/officeDocument/2006/relationships/hyperlink" Target="mailto:Gregory.Tuanau@visionstream.co.nz" TargetMode="External"/><Relationship Id="rId3" Type="http://schemas.openxmlformats.org/officeDocument/2006/relationships/hyperlink" Target="mailto:Neil.Panther@visionstream.co.nz" TargetMode="Externa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control" Target="../activeX/activeX11.xml"/><Relationship Id="rId18" Type="http://schemas.openxmlformats.org/officeDocument/2006/relationships/control" Target="../activeX/activeX16.xml"/><Relationship Id="rId3" Type="http://schemas.openxmlformats.org/officeDocument/2006/relationships/vmlDrawing" Target="../drawings/vmlDrawing3.vml"/><Relationship Id="rId21" Type="http://schemas.openxmlformats.org/officeDocument/2006/relationships/control" Target="../activeX/activeX19.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 Type="http://schemas.openxmlformats.org/officeDocument/2006/relationships/drawing" Target="../drawings/drawing3.xml"/><Relationship Id="rId16" Type="http://schemas.openxmlformats.org/officeDocument/2006/relationships/control" Target="../activeX/activeX14.xml"/><Relationship Id="rId20" Type="http://schemas.openxmlformats.org/officeDocument/2006/relationships/control" Target="../activeX/activeX18.xml"/><Relationship Id="rId1" Type="http://schemas.openxmlformats.org/officeDocument/2006/relationships/printerSettings" Target="../printerSettings/printerSettings4.bin"/><Relationship Id="rId6" Type="http://schemas.openxmlformats.org/officeDocument/2006/relationships/control" Target="../activeX/activeX4.xml"/><Relationship Id="rId11" Type="http://schemas.openxmlformats.org/officeDocument/2006/relationships/control" Target="../activeX/activeX9.xml"/><Relationship Id="rId5" Type="http://schemas.openxmlformats.org/officeDocument/2006/relationships/image" Target="../media/image1.emf"/><Relationship Id="rId15" Type="http://schemas.openxmlformats.org/officeDocument/2006/relationships/control" Target="../activeX/activeX13.xml"/><Relationship Id="rId23" Type="http://schemas.openxmlformats.org/officeDocument/2006/relationships/control" Target="../activeX/activeX21.xml"/><Relationship Id="rId10" Type="http://schemas.openxmlformats.org/officeDocument/2006/relationships/control" Target="../activeX/activeX8.xml"/><Relationship Id="rId19" Type="http://schemas.openxmlformats.org/officeDocument/2006/relationships/control" Target="../activeX/activeX17.xml"/><Relationship Id="rId4" Type="http://schemas.openxmlformats.org/officeDocument/2006/relationships/control" Target="../activeX/activeX3.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34" workbookViewId="0">
      <selection activeCell="B53" sqref="B53"/>
    </sheetView>
  </sheetViews>
  <sheetFormatPr defaultRowHeight="13.8" x14ac:dyDescent="0.25"/>
  <cols>
    <col min="1" max="1" width="13.09765625" customWidth="1"/>
    <col min="2" max="2" width="18.5" customWidth="1"/>
    <col min="3" max="3" width="18.59765625" customWidth="1"/>
    <col min="4" max="4" width="31.09765625" customWidth="1"/>
  </cols>
  <sheetData>
    <row r="1" spans="1:4" x14ac:dyDescent="0.25">
      <c r="A1" s="83" t="s">
        <v>107</v>
      </c>
      <c r="B1" s="84" t="s">
        <v>108</v>
      </c>
      <c r="C1" s="84" t="s">
        <v>109</v>
      </c>
      <c r="D1" s="85" t="s">
        <v>110</v>
      </c>
    </row>
    <row r="2" spans="1:4" x14ac:dyDescent="0.25">
      <c r="A2" s="86" t="s">
        <v>61</v>
      </c>
      <c r="B2" s="87" t="s">
        <v>10</v>
      </c>
      <c r="C2" s="87" t="s">
        <v>31</v>
      </c>
      <c r="D2" s="1" t="s">
        <v>11</v>
      </c>
    </row>
    <row r="3" spans="1:4" x14ac:dyDescent="0.25">
      <c r="A3" s="86" t="s">
        <v>62</v>
      </c>
      <c r="B3" s="87" t="s">
        <v>10</v>
      </c>
      <c r="C3" s="87" t="s">
        <v>31</v>
      </c>
      <c r="D3" s="1" t="s">
        <v>11</v>
      </c>
    </row>
    <row r="4" spans="1:4" x14ac:dyDescent="0.25">
      <c r="A4" s="86" t="s">
        <v>63</v>
      </c>
      <c r="B4" s="87" t="s">
        <v>16</v>
      </c>
      <c r="C4" s="87" t="s">
        <v>32</v>
      </c>
      <c r="D4" s="1" t="s">
        <v>17</v>
      </c>
    </row>
    <row r="5" spans="1:4" x14ac:dyDescent="0.25">
      <c r="A5" s="86" t="s">
        <v>64</v>
      </c>
      <c r="B5" s="87" t="s">
        <v>16</v>
      </c>
      <c r="C5" s="87" t="s">
        <v>32</v>
      </c>
      <c r="D5" s="1" t="s">
        <v>17</v>
      </c>
    </row>
    <row r="6" spans="1:4" x14ac:dyDescent="0.25">
      <c r="A6" s="86" t="s">
        <v>65</v>
      </c>
      <c r="B6" s="87" t="s">
        <v>16</v>
      </c>
      <c r="C6" s="87" t="s">
        <v>32</v>
      </c>
      <c r="D6" s="1" t="s">
        <v>17</v>
      </c>
    </row>
    <row r="7" spans="1:4" x14ac:dyDescent="0.25">
      <c r="A7" s="86" t="s">
        <v>66</v>
      </c>
      <c r="B7" s="87" t="s">
        <v>16</v>
      </c>
      <c r="C7" s="87" t="s">
        <v>32</v>
      </c>
      <c r="D7" s="1" t="s">
        <v>17</v>
      </c>
    </row>
    <row r="8" spans="1:4" x14ac:dyDescent="0.25">
      <c r="A8" s="86" t="s">
        <v>67</v>
      </c>
      <c r="B8" s="87" t="s">
        <v>16</v>
      </c>
      <c r="C8" s="87" t="s">
        <v>32</v>
      </c>
      <c r="D8" s="1" t="s">
        <v>17</v>
      </c>
    </row>
    <row r="9" spans="1:4" x14ac:dyDescent="0.25">
      <c r="A9" s="86" t="s">
        <v>68</v>
      </c>
      <c r="B9" s="87" t="s">
        <v>33</v>
      </c>
      <c r="C9" s="87" t="s">
        <v>34</v>
      </c>
      <c r="D9" s="1" t="s">
        <v>35</v>
      </c>
    </row>
    <row r="10" spans="1:4" x14ac:dyDescent="0.25">
      <c r="A10" s="86" t="s">
        <v>69</v>
      </c>
      <c r="B10" s="87" t="s">
        <v>33</v>
      </c>
      <c r="C10" s="87" t="s">
        <v>34</v>
      </c>
      <c r="D10" s="1" t="s">
        <v>35</v>
      </c>
    </row>
    <row r="11" spans="1:4" x14ac:dyDescent="0.25">
      <c r="A11" s="86" t="s">
        <v>70</v>
      </c>
      <c r="B11" s="87" t="s">
        <v>33</v>
      </c>
      <c r="C11" s="87" t="s">
        <v>44</v>
      </c>
      <c r="D11" s="1" t="s">
        <v>35</v>
      </c>
    </row>
    <row r="12" spans="1:4" x14ac:dyDescent="0.25">
      <c r="A12" s="86" t="s">
        <v>71</v>
      </c>
      <c r="B12" s="87" t="s">
        <v>33</v>
      </c>
      <c r="C12" s="87" t="s">
        <v>44</v>
      </c>
      <c r="D12" s="1" t="s">
        <v>35</v>
      </c>
    </row>
    <row r="13" spans="1:4" x14ac:dyDescent="0.25">
      <c r="A13" s="86" t="s">
        <v>72</v>
      </c>
      <c r="B13" s="87" t="s">
        <v>33</v>
      </c>
      <c r="C13" s="87" t="s">
        <v>44</v>
      </c>
      <c r="D13" s="1" t="s">
        <v>35</v>
      </c>
    </row>
    <row r="14" spans="1:4" x14ac:dyDescent="0.25">
      <c r="A14" s="86" t="s">
        <v>73</v>
      </c>
      <c r="B14" s="87" t="s">
        <v>33</v>
      </c>
      <c r="C14" s="87" t="s">
        <v>44</v>
      </c>
      <c r="D14" s="1" t="s">
        <v>35</v>
      </c>
    </row>
    <row r="15" spans="1:4" x14ac:dyDescent="0.25">
      <c r="A15" s="86" t="s">
        <v>74</v>
      </c>
      <c r="B15" s="87" t="s">
        <v>33</v>
      </c>
      <c r="C15" s="87" t="s">
        <v>44</v>
      </c>
      <c r="D15" s="1" t="s">
        <v>35</v>
      </c>
    </row>
    <row r="16" spans="1:4" x14ac:dyDescent="0.25">
      <c r="A16" s="86" t="s">
        <v>75</v>
      </c>
      <c r="B16" s="87" t="s">
        <v>33</v>
      </c>
      <c r="C16" s="87" t="s">
        <v>44</v>
      </c>
      <c r="D16" s="1" t="s">
        <v>35</v>
      </c>
    </row>
    <row r="17" spans="1:4" x14ac:dyDescent="0.25">
      <c r="A17" s="86" t="s">
        <v>76</v>
      </c>
      <c r="B17" s="87" t="s">
        <v>33</v>
      </c>
      <c r="C17" s="87" t="s">
        <v>44</v>
      </c>
      <c r="D17" s="1" t="s">
        <v>35</v>
      </c>
    </row>
    <row r="18" spans="1:4" x14ac:dyDescent="0.25">
      <c r="A18" s="86" t="s">
        <v>77</v>
      </c>
      <c r="B18" s="87" t="s">
        <v>33</v>
      </c>
      <c r="C18" s="87" t="s">
        <v>44</v>
      </c>
      <c r="D18" s="1" t="s">
        <v>35</v>
      </c>
    </row>
    <row r="19" spans="1:4" x14ac:dyDescent="0.25">
      <c r="A19" s="86" t="s">
        <v>78</v>
      </c>
      <c r="B19" s="87" t="s">
        <v>33</v>
      </c>
      <c r="C19" s="87" t="s">
        <v>44</v>
      </c>
      <c r="D19" s="1" t="s">
        <v>35</v>
      </c>
    </row>
    <row r="20" spans="1:4" x14ac:dyDescent="0.25">
      <c r="A20" s="86" t="s">
        <v>79</v>
      </c>
      <c r="B20" s="87" t="s">
        <v>33</v>
      </c>
      <c r="C20" s="87" t="s">
        <v>44</v>
      </c>
      <c r="D20" s="1" t="s">
        <v>35</v>
      </c>
    </row>
    <row r="21" spans="1:4" x14ac:dyDescent="0.25">
      <c r="A21" s="86" t="s">
        <v>80</v>
      </c>
      <c r="B21" s="87" t="s">
        <v>36</v>
      </c>
      <c r="C21" s="87" t="s">
        <v>37</v>
      </c>
      <c r="D21" s="1" t="s">
        <v>38</v>
      </c>
    </row>
    <row r="22" spans="1:4" x14ac:dyDescent="0.25">
      <c r="A22" s="86" t="s">
        <v>81</v>
      </c>
      <c r="B22" s="87" t="s">
        <v>12</v>
      </c>
      <c r="C22" s="87" t="s">
        <v>37</v>
      </c>
      <c r="D22" s="1" t="s">
        <v>38</v>
      </c>
    </row>
    <row r="23" spans="1:4" x14ac:dyDescent="0.25">
      <c r="A23" s="86" t="s">
        <v>82</v>
      </c>
      <c r="B23" s="87" t="s">
        <v>36</v>
      </c>
      <c r="C23" s="87" t="s">
        <v>37</v>
      </c>
      <c r="D23" s="1" t="s">
        <v>38</v>
      </c>
    </row>
    <row r="24" spans="1:4" x14ac:dyDescent="0.25">
      <c r="A24" s="86" t="s">
        <v>83</v>
      </c>
      <c r="B24" s="87" t="s">
        <v>12</v>
      </c>
      <c r="C24" s="87" t="s">
        <v>37</v>
      </c>
      <c r="D24" s="1" t="s">
        <v>38</v>
      </c>
    </row>
    <row r="25" spans="1:4" x14ac:dyDescent="0.25">
      <c r="A25" s="86" t="s">
        <v>84</v>
      </c>
      <c r="B25" s="87" t="s">
        <v>12</v>
      </c>
      <c r="C25" s="87" t="s">
        <v>40</v>
      </c>
      <c r="D25" s="1" t="s">
        <v>41</v>
      </c>
    </row>
    <row r="26" spans="1:4" x14ac:dyDescent="0.25">
      <c r="A26" s="86" t="s">
        <v>85</v>
      </c>
      <c r="B26" s="87" t="s">
        <v>39</v>
      </c>
      <c r="C26" s="87" t="s">
        <v>40</v>
      </c>
      <c r="D26" s="1" t="s">
        <v>41</v>
      </c>
    </row>
    <row r="27" spans="1:4" x14ac:dyDescent="0.25">
      <c r="A27" s="86" t="s">
        <v>86</v>
      </c>
      <c r="B27" s="87" t="s">
        <v>12</v>
      </c>
      <c r="C27" s="87" t="s">
        <v>40</v>
      </c>
      <c r="D27" s="1" t="s">
        <v>41</v>
      </c>
    </row>
    <row r="28" spans="1:4" x14ac:dyDescent="0.25">
      <c r="A28" s="86" t="s">
        <v>87</v>
      </c>
      <c r="B28" s="87" t="s">
        <v>39</v>
      </c>
      <c r="C28" s="87" t="s">
        <v>40</v>
      </c>
      <c r="D28" s="1" t="s">
        <v>41</v>
      </c>
    </row>
    <row r="29" spans="1:4" x14ac:dyDescent="0.25">
      <c r="A29" s="86" t="s">
        <v>88</v>
      </c>
      <c r="B29" s="87" t="s">
        <v>12</v>
      </c>
      <c r="C29" s="87" t="s">
        <v>40</v>
      </c>
      <c r="D29" s="1" t="s">
        <v>41</v>
      </c>
    </row>
    <row r="30" spans="1:4" x14ac:dyDescent="0.25">
      <c r="A30" s="86" t="s">
        <v>89</v>
      </c>
      <c r="B30" s="87" t="s">
        <v>39</v>
      </c>
      <c r="C30" s="87" t="s">
        <v>45</v>
      </c>
      <c r="D30" s="1" t="s">
        <v>41</v>
      </c>
    </row>
    <row r="31" spans="1:4" x14ac:dyDescent="0.25">
      <c r="A31" s="86" t="s">
        <v>90</v>
      </c>
      <c r="B31" s="87" t="s">
        <v>39</v>
      </c>
      <c r="C31" s="87" t="s">
        <v>45</v>
      </c>
      <c r="D31" s="1" t="s">
        <v>41</v>
      </c>
    </row>
    <row r="32" spans="1:4" x14ac:dyDescent="0.25">
      <c r="A32" s="86" t="s">
        <v>91</v>
      </c>
      <c r="B32" s="87" t="s">
        <v>39</v>
      </c>
      <c r="C32" s="87" t="s">
        <v>45</v>
      </c>
      <c r="D32" s="1" t="s">
        <v>41</v>
      </c>
    </row>
    <row r="33" spans="1:4" x14ac:dyDescent="0.25">
      <c r="A33" s="86" t="s">
        <v>92</v>
      </c>
      <c r="B33" s="87" t="s">
        <v>39</v>
      </c>
      <c r="C33" s="87" t="s">
        <v>45</v>
      </c>
      <c r="D33" s="1" t="s">
        <v>41</v>
      </c>
    </row>
    <row r="34" spans="1:4" x14ac:dyDescent="0.25">
      <c r="A34" s="86" t="s">
        <v>93</v>
      </c>
      <c r="B34" s="87" t="s">
        <v>14</v>
      </c>
      <c r="C34" s="87" t="s">
        <v>42</v>
      </c>
      <c r="D34" s="1" t="s">
        <v>15</v>
      </c>
    </row>
    <row r="35" spans="1:4" x14ac:dyDescent="0.25">
      <c r="A35" s="86" t="s">
        <v>94</v>
      </c>
      <c r="B35" s="87" t="s">
        <v>14</v>
      </c>
      <c r="C35" s="87" t="s">
        <v>42</v>
      </c>
      <c r="D35" s="1" t="s">
        <v>15</v>
      </c>
    </row>
    <row r="36" spans="1:4" x14ac:dyDescent="0.25">
      <c r="A36" s="86" t="s">
        <v>95</v>
      </c>
      <c r="B36" s="87" t="s">
        <v>14</v>
      </c>
      <c r="C36" s="87" t="s">
        <v>42</v>
      </c>
      <c r="D36" s="1" t="s">
        <v>15</v>
      </c>
    </row>
    <row r="37" spans="1:4" x14ac:dyDescent="0.25">
      <c r="A37" s="86" t="s">
        <v>96</v>
      </c>
      <c r="B37" s="87" t="s">
        <v>14</v>
      </c>
      <c r="C37" s="87" t="s">
        <v>42</v>
      </c>
      <c r="D37" s="1" t="s">
        <v>15</v>
      </c>
    </row>
    <row r="38" spans="1:4" x14ac:dyDescent="0.25">
      <c r="A38" s="86" t="s">
        <v>97</v>
      </c>
      <c r="B38" s="87" t="s">
        <v>14</v>
      </c>
      <c r="C38" s="87" t="s">
        <v>42</v>
      </c>
      <c r="D38" s="1" t="s">
        <v>15</v>
      </c>
    </row>
    <row r="39" spans="1:4" x14ac:dyDescent="0.25">
      <c r="A39" s="86" t="s">
        <v>98</v>
      </c>
      <c r="B39" s="87" t="s">
        <v>14</v>
      </c>
      <c r="C39" s="87" t="s">
        <v>42</v>
      </c>
      <c r="D39" s="1" t="s">
        <v>15</v>
      </c>
    </row>
    <row r="40" spans="1:4" x14ac:dyDescent="0.25">
      <c r="A40" s="86" t="s">
        <v>99</v>
      </c>
      <c r="B40" s="87" t="s">
        <v>12</v>
      </c>
      <c r="C40" s="87" t="s">
        <v>43</v>
      </c>
      <c r="D40" s="1" t="s">
        <v>13</v>
      </c>
    </row>
    <row r="41" spans="1:4" x14ac:dyDescent="0.25">
      <c r="A41" s="86" t="s">
        <v>100</v>
      </c>
      <c r="B41" s="87" t="s">
        <v>12</v>
      </c>
      <c r="C41" s="87" t="s">
        <v>43</v>
      </c>
      <c r="D41" s="1" t="s">
        <v>13</v>
      </c>
    </row>
    <row r="42" spans="1:4" x14ac:dyDescent="0.25">
      <c r="A42" s="86" t="s">
        <v>101</v>
      </c>
      <c r="B42" s="87" t="s">
        <v>12</v>
      </c>
      <c r="C42" s="87" t="s">
        <v>43</v>
      </c>
      <c r="D42" s="1" t="s">
        <v>13</v>
      </c>
    </row>
    <row r="43" spans="1:4" x14ac:dyDescent="0.25">
      <c r="A43" s="86" t="s">
        <v>102</v>
      </c>
      <c r="B43" s="87" t="s">
        <v>12</v>
      </c>
      <c r="C43" s="87" t="s">
        <v>43</v>
      </c>
      <c r="D43" s="1" t="s">
        <v>13</v>
      </c>
    </row>
    <row r="44" spans="1:4" x14ac:dyDescent="0.25">
      <c r="A44" s="86" t="s">
        <v>103</v>
      </c>
      <c r="B44" s="87" t="s">
        <v>12</v>
      </c>
      <c r="C44" s="87" t="s">
        <v>43</v>
      </c>
      <c r="D44" s="1" t="s">
        <v>13</v>
      </c>
    </row>
    <row r="45" spans="1:4" x14ac:dyDescent="0.25">
      <c r="A45" s="86" t="s">
        <v>104</v>
      </c>
      <c r="B45" s="87" t="s">
        <v>12</v>
      </c>
      <c r="C45" s="87" t="s">
        <v>43</v>
      </c>
      <c r="D45" s="1" t="s">
        <v>13</v>
      </c>
    </row>
    <row r="46" spans="1:4" x14ac:dyDescent="0.25">
      <c r="A46" s="86" t="s">
        <v>105</v>
      </c>
      <c r="B46" s="87" t="s">
        <v>12</v>
      </c>
      <c r="C46" s="87" t="s">
        <v>43</v>
      </c>
      <c r="D46" s="1" t="s">
        <v>13</v>
      </c>
    </row>
    <row r="47" spans="1:4" x14ac:dyDescent="0.25">
      <c r="A47" s="88" t="s">
        <v>106</v>
      </c>
      <c r="B47" s="89" t="s">
        <v>12</v>
      </c>
      <c r="C47" s="89" t="s">
        <v>43</v>
      </c>
      <c r="D47" s="2" t="s">
        <v>13</v>
      </c>
    </row>
  </sheetData>
  <hyperlinks>
    <hyperlink ref="D2" r:id="rId1" display="mailto:Gregory.Tuanau@visionstream.co.nz"/>
    <hyperlink ref="D4" r:id="rId2" display="mailto:Neil.Panther@visionstream.co.nz"/>
    <hyperlink ref="D9" r:id="rId3" display="mailto:Regan.Foai@visionstream.co.nz"/>
    <hyperlink ref="D21" r:id="rId4" display="mailto:graeme.bell@visionstream.co.nz"/>
    <hyperlink ref="D25" r:id="rId5" display="mailto:Glenn.Harrison@visionstream.co.nz"/>
    <hyperlink ref="D34" r:id="rId6" display="mailto:Andrew.Mckinnon@visionstream.co.nz"/>
    <hyperlink ref="D40" r:id="rId7" display="mailto:Davlyn.Brider@visionstream.co.nz"/>
    <hyperlink ref="D41:D47" r:id="rId8" display="mailto:Davlyn.Brider@visionstream.co.nz"/>
    <hyperlink ref="D35:D39" r:id="rId9" display="mailto:Andrew.Mckinnon@visionstream.co.nz"/>
    <hyperlink ref="D26:D33" r:id="rId10" display="mailto:Glenn.Harrison@visionstream.co.nz"/>
    <hyperlink ref="D22:D24" r:id="rId11" display="mailto:graeme.bell@visionstream.co.nz"/>
    <hyperlink ref="D10:D19" r:id="rId12" display="mailto:Regan.Foai@visionstream.co.nz"/>
    <hyperlink ref="D20" r:id="rId13" display="mailto:Regan.Foai@visionstream.co.nz"/>
    <hyperlink ref="D3" r:id="rId14" display="mailto:Gregory.Tuanau@visionstream.co.nz"/>
    <hyperlink ref="D5:D8" r:id="rId15" display="mailto:Neil.Panther@visionstream.co.nz"/>
  </hyperlinks>
  <pageMargins left="0.7" right="0.7" top="0.75" bottom="0.75" header="0.3" footer="0.3"/>
  <pageSetup paperSize="9" orientation="portrait" r:id="rId16"/>
  <tableParts count="1">
    <tablePart r:id="rId1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56"/>
  <sheetViews>
    <sheetView tabSelected="1" topLeftCell="A46" workbookViewId="0">
      <selection activeCell="H50" sqref="H50"/>
    </sheetView>
  </sheetViews>
  <sheetFormatPr defaultColWidth="9" defaultRowHeight="30" customHeight="1" x14ac:dyDescent="0.25"/>
  <cols>
    <col min="1" max="1" width="5.59765625" style="10" customWidth="1"/>
    <col min="2" max="2" width="5.796875" style="10" customWidth="1"/>
    <col min="3" max="3" width="6.3984375" style="10" customWidth="1"/>
    <col min="4" max="4" width="35.8984375" style="18" customWidth="1"/>
    <col min="5" max="5" width="5.8984375" style="14" customWidth="1"/>
    <col min="6" max="6" width="9" style="17" customWidth="1"/>
    <col min="7" max="7" width="9.69921875" style="95" customWidth="1"/>
    <col min="8" max="8" width="9.8984375" style="19" customWidth="1"/>
    <col min="9" max="9" width="7.09765625" style="20" customWidth="1"/>
    <col min="10" max="10" width="11.3984375" style="14" customWidth="1"/>
    <col min="11" max="11" width="10.19921875" style="10" customWidth="1"/>
    <col min="12" max="12" width="10.3984375" style="10" customWidth="1"/>
    <col min="13" max="13" width="5.69921875" style="10" customWidth="1"/>
    <col min="14" max="14" width="7.296875" style="10" customWidth="1"/>
    <col min="15" max="15" width="10.09765625" style="10" customWidth="1"/>
    <col min="16" max="16" width="11.3984375" style="10" customWidth="1"/>
    <col min="17" max="17" width="17.09765625" style="10" customWidth="1"/>
    <col min="18" max="16384" width="9" style="10"/>
  </cols>
  <sheetData>
    <row r="1" spans="1:18" ht="65.099999999999994" customHeight="1" x14ac:dyDescent="0.25">
      <c r="A1" s="11"/>
      <c r="B1" s="11"/>
      <c r="C1" s="12"/>
      <c r="D1" s="25" t="s">
        <v>0</v>
      </c>
      <c r="E1" s="13"/>
      <c r="F1" s="13"/>
      <c r="G1" s="13"/>
      <c r="H1" s="10"/>
      <c r="I1" s="14"/>
      <c r="J1" s="10"/>
    </row>
    <row r="2" spans="1:18" ht="20.25" customHeight="1" x14ac:dyDescent="0.25">
      <c r="A2" s="15"/>
      <c r="C2" s="11"/>
      <c r="D2" s="16"/>
      <c r="G2" s="17"/>
      <c r="H2" s="17"/>
      <c r="I2" s="10"/>
      <c r="J2" s="10"/>
    </row>
    <row r="3" spans="1:18" ht="20.25" customHeight="1" x14ac:dyDescent="0.25">
      <c r="G3" s="17"/>
      <c r="H3" s="17"/>
      <c r="I3" s="11"/>
      <c r="J3" s="10"/>
    </row>
    <row r="4" spans="1:18" s="94" customFormat="1" ht="54.9" customHeight="1" x14ac:dyDescent="0.25">
      <c r="A4" s="90" t="s">
        <v>111</v>
      </c>
      <c r="B4" s="90" t="s">
        <v>49</v>
      </c>
      <c r="C4" s="90" t="s">
        <v>3</v>
      </c>
      <c r="D4" s="90" t="s">
        <v>2</v>
      </c>
      <c r="E4" s="90" t="s">
        <v>4227</v>
      </c>
      <c r="F4" s="91" t="s">
        <v>494</v>
      </c>
      <c r="G4" s="91" t="s">
        <v>4229</v>
      </c>
      <c r="H4" s="91" t="s">
        <v>4187</v>
      </c>
      <c r="I4" s="91" t="s">
        <v>495</v>
      </c>
      <c r="J4" s="92" t="s">
        <v>18</v>
      </c>
      <c r="K4" s="92" t="s">
        <v>1</v>
      </c>
      <c r="L4" s="90" t="s">
        <v>27</v>
      </c>
      <c r="M4" s="90" t="s">
        <v>490</v>
      </c>
      <c r="N4" s="90" t="s">
        <v>534</v>
      </c>
      <c r="O4" s="90" t="s">
        <v>108</v>
      </c>
      <c r="P4" s="90" t="s">
        <v>4311</v>
      </c>
      <c r="Q4" s="90" t="s">
        <v>29</v>
      </c>
      <c r="R4" s="93"/>
    </row>
    <row r="5" spans="1:18" ht="30" customHeight="1" x14ac:dyDescent="0.25">
      <c r="A5" s="21" t="s">
        <v>57</v>
      </c>
      <c r="B5" s="22" t="s">
        <v>498</v>
      </c>
      <c r="C5" s="22">
        <v>131049</v>
      </c>
      <c r="D5" s="22" t="s">
        <v>499</v>
      </c>
      <c r="E5" s="22" t="s">
        <v>4199</v>
      </c>
      <c r="F5" s="23">
        <v>3000.87</v>
      </c>
      <c r="G5" s="23"/>
      <c r="H5" s="23">
        <f t="shared" ref="H5:H36" si="0">SUM(F5,G5)</f>
        <v>3000.87</v>
      </c>
      <c r="I5" s="23"/>
      <c r="J5" s="24">
        <v>43173</v>
      </c>
      <c r="K5" s="24">
        <v>43154</v>
      </c>
      <c r="L5" s="22" t="s">
        <v>28</v>
      </c>
      <c r="M5" s="22" t="str">
        <f t="shared" ref="M5:M39" si="1">IF(I5&gt;0, "PAID", "")</f>
        <v/>
      </c>
      <c r="N5" s="22" t="str">
        <f t="shared" ref="N5:N36" si="2">IF(AND(M5="PAID", H5&gt;I5), "MISCALC", "")</f>
        <v/>
      </c>
      <c r="O5" s="22" t="str">
        <f>VLOOKUP(B5&amp;A5, Table1[#All], 5,0)</f>
        <v>Regan Foai</v>
      </c>
      <c r="P5" s="22" t="str">
        <f>VLOOKUP(B5&amp;A5, Table1[#All], 6,0)</f>
        <v>27 704 6965</v>
      </c>
      <c r="Q5" s="22" t="s">
        <v>500</v>
      </c>
      <c r="R5" s="6"/>
    </row>
    <row r="6" spans="1:18" ht="30" customHeight="1" x14ac:dyDescent="0.25">
      <c r="A6" s="22" t="s">
        <v>51</v>
      </c>
      <c r="B6" s="22" t="s">
        <v>54</v>
      </c>
      <c r="C6" s="105">
        <v>133655</v>
      </c>
      <c r="D6" s="22" t="s">
        <v>48</v>
      </c>
      <c r="E6" s="22" t="s">
        <v>4230</v>
      </c>
      <c r="F6" s="23">
        <v>5611</v>
      </c>
      <c r="G6" s="23">
        <v>363.35</v>
      </c>
      <c r="H6" s="23">
        <f t="shared" si="0"/>
        <v>5974.35</v>
      </c>
      <c r="I6" s="23">
        <v>5585</v>
      </c>
      <c r="J6" s="24">
        <v>43174</v>
      </c>
      <c r="K6" s="24">
        <v>43174</v>
      </c>
      <c r="L6" s="22" t="s">
        <v>28</v>
      </c>
      <c r="M6" s="22" t="str">
        <f t="shared" si="1"/>
        <v>PAID</v>
      </c>
      <c r="N6" s="22" t="str">
        <f t="shared" si="2"/>
        <v>MISCALC</v>
      </c>
      <c r="O6" s="22" t="str">
        <f>VLOOKUP(B6&amp;A6, Table1[#All], 5,0)</f>
        <v>Neil Panther</v>
      </c>
      <c r="P6" s="22" t="str">
        <f>VLOOKUP(B6&amp;A6, Table1[#All], 6,0)</f>
        <v>027 839 2400</v>
      </c>
      <c r="Q6" s="22" t="s">
        <v>497</v>
      </c>
      <c r="R6" s="6"/>
    </row>
    <row r="7" spans="1:18" ht="30" customHeight="1" x14ac:dyDescent="0.25">
      <c r="A7" s="21" t="s">
        <v>51</v>
      </c>
      <c r="B7" s="22" t="s">
        <v>52</v>
      </c>
      <c r="C7" s="22">
        <v>131078</v>
      </c>
      <c r="D7" s="22" t="s">
        <v>46</v>
      </c>
      <c r="E7" s="22"/>
      <c r="F7" s="23">
        <v>1725.29</v>
      </c>
      <c r="G7" s="23"/>
      <c r="H7" s="23">
        <f t="shared" si="0"/>
        <v>1725.29</v>
      </c>
      <c r="I7" s="23">
        <v>1725.29</v>
      </c>
      <c r="J7" s="24">
        <v>43182</v>
      </c>
      <c r="K7" s="24">
        <v>43150</v>
      </c>
      <c r="L7" s="22" t="s">
        <v>28</v>
      </c>
      <c r="M7" s="22" t="str">
        <f t="shared" si="1"/>
        <v>PAID</v>
      </c>
      <c r="N7" s="22" t="str">
        <f t="shared" si="2"/>
        <v/>
      </c>
      <c r="O7" s="22" t="str">
        <f>VLOOKUP(B7&amp;A7, Table1[#All], 5,0)</f>
        <v>Greg Tuanau</v>
      </c>
      <c r="P7" s="22" t="str">
        <f>VLOOKUP(B7&amp;A7, Table1[#All], 6,0)</f>
        <v>027 205 1919</v>
      </c>
      <c r="Q7" s="22"/>
      <c r="R7" s="6"/>
    </row>
    <row r="8" spans="1:18" ht="30" customHeight="1" x14ac:dyDescent="0.25">
      <c r="A8" s="21" t="s">
        <v>51</v>
      </c>
      <c r="B8" s="22" t="s">
        <v>54</v>
      </c>
      <c r="C8" s="22">
        <v>132642</v>
      </c>
      <c r="D8" s="22" t="s">
        <v>491</v>
      </c>
      <c r="E8" s="22"/>
      <c r="F8" s="23">
        <v>1738.88</v>
      </c>
      <c r="G8" s="23">
        <v>79.12</v>
      </c>
      <c r="H8" s="23">
        <f t="shared" si="0"/>
        <v>1818</v>
      </c>
      <c r="I8" s="23">
        <v>1818</v>
      </c>
      <c r="J8" s="24">
        <v>43182</v>
      </c>
      <c r="K8" s="24">
        <v>43157</v>
      </c>
      <c r="L8" s="22" t="s">
        <v>28</v>
      </c>
      <c r="M8" s="22" t="str">
        <f t="shared" si="1"/>
        <v>PAID</v>
      </c>
      <c r="N8" s="22" t="str">
        <f t="shared" si="2"/>
        <v/>
      </c>
      <c r="O8" s="22" t="str">
        <f>VLOOKUP(B8&amp;A8, Table1[#All], 5,0)</f>
        <v>Neil Panther</v>
      </c>
      <c r="P8" s="22" t="str">
        <f>VLOOKUP(B8&amp;A8, Table1[#All], 6,0)</f>
        <v>027 839 2400</v>
      </c>
      <c r="Q8" s="22"/>
      <c r="R8" s="6"/>
    </row>
    <row r="9" spans="1:18" ht="30" customHeight="1" x14ac:dyDescent="0.25">
      <c r="A9" s="21" t="s">
        <v>51</v>
      </c>
      <c r="B9" s="22" t="s">
        <v>50</v>
      </c>
      <c r="C9" s="22">
        <v>132054</v>
      </c>
      <c r="D9" s="22" t="s">
        <v>19</v>
      </c>
      <c r="E9" s="22" t="s">
        <v>4230</v>
      </c>
      <c r="F9" s="23">
        <v>3889.92</v>
      </c>
      <c r="G9" s="23">
        <v>119.91</v>
      </c>
      <c r="H9" s="23">
        <f t="shared" si="0"/>
        <v>4009.83</v>
      </c>
      <c r="I9" s="23">
        <v>3889.93</v>
      </c>
      <c r="J9" s="24">
        <v>43185</v>
      </c>
      <c r="K9" s="24">
        <v>43182</v>
      </c>
      <c r="L9" s="22" t="s">
        <v>28</v>
      </c>
      <c r="M9" s="22" t="str">
        <f t="shared" si="1"/>
        <v>PAID</v>
      </c>
      <c r="N9" s="22" t="str">
        <f t="shared" si="2"/>
        <v>MISCALC</v>
      </c>
      <c r="O9" s="22" t="str">
        <f>VLOOKUP(B9&amp;A9, Table1[#All], 5,0)</f>
        <v>Greg Tuanau</v>
      </c>
      <c r="P9" s="22" t="str">
        <f>VLOOKUP(B9&amp;A9, Table1[#All], 6,0)</f>
        <v>027 205 1919</v>
      </c>
      <c r="Q9" s="22"/>
      <c r="R9" s="6"/>
    </row>
    <row r="10" spans="1:18" ht="30" customHeight="1" x14ac:dyDescent="0.25">
      <c r="A10" s="21" t="s">
        <v>51</v>
      </c>
      <c r="B10" s="22" t="s">
        <v>50</v>
      </c>
      <c r="C10" s="22">
        <v>130744</v>
      </c>
      <c r="D10" s="22" t="s">
        <v>47</v>
      </c>
      <c r="E10" s="22"/>
      <c r="F10" s="23">
        <v>890</v>
      </c>
      <c r="G10" s="23"/>
      <c r="H10" s="23">
        <f t="shared" si="0"/>
        <v>890</v>
      </c>
      <c r="I10" s="23">
        <v>890</v>
      </c>
      <c r="J10" s="24">
        <v>43186</v>
      </c>
      <c r="K10" s="24">
        <v>43152</v>
      </c>
      <c r="L10" s="22" t="s">
        <v>28</v>
      </c>
      <c r="M10" s="22" t="str">
        <f t="shared" si="1"/>
        <v>PAID</v>
      </c>
      <c r="N10" s="22" t="str">
        <f t="shared" si="2"/>
        <v/>
      </c>
      <c r="O10" s="22" t="str">
        <f>VLOOKUP(B10&amp;A10, Table1[#All], 5,0)</f>
        <v>Greg Tuanau</v>
      </c>
      <c r="P10" s="22" t="str">
        <f>VLOOKUP(B10&amp;A10, Table1[#All], 6,0)</f>
        <v>027 205 1919</v>
      </c>
      <c r="Q10" s="22"/>
      <c r="R10" s="6"/>
    </row>
    <row r="11" spans="1:18" ht="30" customHeight="1" x14ac:dyDescent="0.25">
      <c r="A11" s="21" t="s">
        <v>51</v>
      </c>
      <c r="B11" s="22" t="s">
        <v>50</v>
      </c>
      <c r="C11" s="22">
        <v>129940</v>
      </c>
      <c r="D11" s="22" t="s">
        <v>4</v>
      </c>
      <c r="E11" s="22"/>
      <c r="F11" s="23">
        <v>2148.5500000000002</v>
      </c>
      <c r="G11" s="23"/>
      <c r="H11" s="23">
        <f t="shared" si="0"/>
        <v>2148.5500000000002</v>
      </c>
      <c r="I11" s="23">
        <v>1897.66</v>
      </c>
      <c r="J11" s="24">
        <v>43188</v>
      </c>
      <c r="K11" s="24">
        <v>43153</v>
      </c>
      <c r="L11" s="22" t="s">
        <v>28</v>
      </c>
      <c r="M11" s="22" t="str">
        <f t="shared" si="1"/>
        <v>PAID</v>
      </c>
      <c r="N11" s="22" t="str">
        <f t="shared" si="2"/>
        <v>MISCALC</v>
      </c>
      <c r="O11" s="22" t="str">
        <f>VLOOKUP(B11&amp;A11, Table1[#All], 5,0)</f>
        <v>Greg Tuanau</v>
      </c>
      <c r="P11" s="22" t="str">
        <f>VLOOKUP(B11&amp;A11, Table1[#All], 6,0)</f>
        <v>027 205 1919</v>
      </c>
      <c r="Q11" s="22"/>
      <c r="R11" s="6"/>
    </row>
    <row r="12" spans="1:18" ht="30" customHeight="1" x14ac:dyDescent="0.25">
      <c r="A12" s="21" t="s">
        <v>57</v>
      </c>
      <c r="B12" s="22" t="s">
        <v>60</v>
      </c>
      <c r="C12" s="22">
        <v>133975</v>
      </c>
      <c r="D12" s="22" t="s">
        <v>5</v>
      </c>
      <c r="E12" s="22" t="s">
        <v>4228</v>
      </c>
      <c r="F12" s="23">
        <v>3016.06</v>
      </c>
      <c r="G12" s="23">
        <v>1556.4</v>
      </c>
      <c r="H12" s="23">
        <f t="shared" si="0"/>
        <v>4572.46</v>
      </c>
      <c r="I12" s="23"/>
      <c r="J12" s="24">
        <v>43188</v>
      </c>
      <c r="K12" s="24">
        <v>43158</v>
      </c>
      <c r="L12" s="22" t="s">
        <v>28</v>
      </c>
      <c r="M12" s="22" t="str">
        <f t="shared" si="1"/>
        <v/>
      </c>
      <c r="N12" s="22" t="str">
        <f t="shared" si="2"/>
        <v/>
      </c>
      <c r="O12" s="22" t="str">
        <f>VLOOKUP(B12&amp;A12, Table1[#All], 5,0)</f>
        <v>Davlyn Brider</v>
      </c>
      <c r="P12" s="22" t="str">
        <f>VLOOKUP(B12&amp;A12, Table1[#All], 6,0)</f>
        <v>027 614 1974</v>
      </c>
      <c r="Q12" s="22"/>
      <c r="R12" s="6"/>
    </row>
    <row r="13" spans="1:18" ht="30" customHeight="1" x14ac:dyDescent="0.25">
      <c r="A13" s="21" t="s">
        <v>57</v>
      </c>
      <c r="B13" s="22" t="s">
        <v>58</v>
      </c>
      <c r="C13" s="22">
        <v>133661</v>
      </c>
      <c r="D13" s="22" t="s">
        <v>7</v>
      </c>
      <c r="E13" s="22" t="s">
        <v>4228</v>
      </c>
      <c r="F13" s="23">
        <v>1919.1</v>
      </c>
      <c r="G13" s="23">
        <v>2636.32</v>
      </c>
      <c r="H13" s="23">
        <f t="shared" si="0"/>
        <v>4555.42</v>
      </c>
      <c r="I13" s="23">
        <v>1919.11</v>
      </c>
      <c r="J13" s="24">
        <v>43188</v>
      </c>
      <c r="K13" s="24">
        <v>43165</v>
      </c>
      <c r="L13" s="22" t="s">
        <v>28</v>
      </c>
      <c r="M13" s="22" t="str">
        <f t="shared" si="1"/>
        <v>PAID</v>
      </c>
      <c r="N13" s="22" t="str">
        <f t="shared" si="2"/>
        <v>MISCALC</v>
      </c>
      <c r="O13" s="22" t="str">
        <f>VLOOKUP(B13&amp;A13, Table1[#All], 5,0)</f>
        <v>Andrew McKinnon</v>
      </c>
      <c r="P13" s="22" t="str">
        <f>VLOOKUP(B13&amp;A13, Table1[#All], 6,0)</f>
        <v>027 262 8318</v>
      </c>
      <c r="Q13" s="22" t="s">
        <v>496</v>
      </c>
      <c r="R13" s="6"/>
    </row>
    <row r="14" spans="1:18" ht="30" customHeight="1" x14ac:dyDescent="0.25">
      <c r="A14" s="21" t="s">
        <v>51</v>
      </c>
      <c r="B14" s="22" t="s">
        <v>54</v>
      </c>
      <c r="C14" s="22">
        <v>133226</v>
      </c>
      <c r="D14" s="22" t="s">
        <v>493</v>
      </c>
      <c r="E14" s="22"/>
      <c r="F14" s="23">
        <v>1029.96</v>
      </c>
      <c r="G14" s="23"/>
      <c r="H14" s="23">
        <f t="shared" si="0"/>
        <v>1029.96</v>
      </c>
      <c r="I14" s="23">
        <v>1004</v>
      </c>
      <c r="J14" s="24">
        <v>43188</v>
      </c>
      <c r="K14" s="24">
        <v>43154</v>
      </c>
      <c r="L14" s="22" t="s">
        <v>28</v>
      </c>
      <c r="M14" s="22" t="str">
        <f t="shared" si="1"/>
        <v>PAID</v>
      </c>
      <c r="N14" s="22" t="str">
        <f t="shared" si="2"/>
        <v>MISCALC</v>
      </c>
      <c r="O14" s="22" t="str">
        <f>VLOOKUP(B14&amp;A14, Table1[#All], 5,0)</f>
        <v>Neil Panther</v>
      </c>
      <c r="P14" s="22" t="str">
        <f>VLOOKUP(B14&amp;A14, Table1[#All], 6,0)</f>
        <v>027 839 2400</v>
      </c>
      <c r="Q14" s="22"/>
      <c r="R14" s="6"/>
    </row>
    <row r="15" spans="1:18" ht="30" customHeight="1" x14ac:dyDescent="0.25">
      <c r="A15" s="21" t="s">
        <v>57</v>
      </c>
      <c r="B15" s="22" t="s">
        <v>58</v>
      </c>
      <c r="C15" s="22">
        <v>133555</v>
      </c>
      <c r="D15" s="22" t="s">
        <v>20</v>
      </c>
      <c r="E15" s="22" t="s">
        <v>4230</v>
      </c>
      <c r="F15" s="23">
        <v>4140</v>
      </c>
      <c r="G15" s="23"/>
      <c r="H15" s="23">
        <f t="shared" si="0"/>
        <v>4140</v>
      </c>
      <c r="I15" s="23"/>
      <c r="J15" s="24">
        <v>43192</v>
      </c>
      <c r="K15" s="24"/>
      <c r="L15" s="22" t="s">
        <v>515</v>
      </c>
      <c r="M15" s="22" t="str">
        <f t="shared" si="1"/>
        <v/>
      </c>
      <c r="N15" s="22" t="str">
        <f t="shared" si="2"/>
        <v/>
      </c>
      <c r="O15" s="22" t="str">
        <f>VLOOKUP(B15&amp;A15, Table1[#All], 5,0)</f>
        <v>Andrew McKinnon</v>
      </c>
      <c r="P15" s="22" t="str">
        <f>VLOOKUP(B15&amp;A15, Table1[#All], 6,0)</f>
        <v>027 262 8318</v>
      </c>
      <c r="Q15" s="22" t="s">
        <v>515</v>
      </c>
      <c r="R15" s="6"/>
    </row>
    <row r="16" spans="1:18" ht="30" customHeight="1" x14ac:dyDescent="0.25">
      <c r="A16" s="21" t="s">
        <v>57</v>
      </c>
      <c r="B16" s="22" t="s">
        <v>59</v>
      </c>
      <c r="C16" s="22">
        <v>132526</v>
      </c>
      <c r="D16" s="22" t="s">
        <v>21</v>
      </c>
      <c r="E16" s="22" t="s">
        <v>4228</v>
      </c>
      <c r="F16" s="23">
        <v>1432</v>
      </c>
      <c r="G16" s="23"/>
      <c r="H16" s="23">
        <f t="shared" si="0"/>
        <v>1432</v>
      </c>
      <c r="I16" s="23">
        <v>1432</v>
      </c>
      <c r="J16" s="24">
        <v>43195</v>
      </c>
      <c r="K16" s="24">
        <v>43195</v>
      </c>
      <c r="L16" s="22" t="s">
        <v>28</v>
      </c>
      <c r="M16" s="22" t="str">
        <f t="shared" si="1"/>
        <v>PAID</v>
      </c>
      <c r="N16" s="22" t="str">
        <f t="shared" si="2"/>
        <v/>
      </c>
      <c r="O16" s="22" t="str">
        <f>VLOOKUP(B16&amp;A16, Table1[#All], 5,0)</f>
        <v>Andrew McKinnon</v>
      </c>
      <c r="P16" s="22" t="str">
        <f>VLOOKUP(B16&amp;A16, Table1[#All], 6,0)</f>
        <v>027 262 8318</v>
      </c>
      <c r="Q16" s="22" t="s">
        <v>4212</v>
      </c>
      <c r="R16" s="6"/>
    </row>
    <row r="17" spans="1:18" ht="30" customHeight="1" x14ac:dyDescent="0.25">
      <c r="A17" s="21" t="s">
        <v>57</v>
      </c>
      <c r="B17" s="22" t="s">
        <v>59</v>
      </c>
      <c r="C17" s="105">
        <v>133054</v>
      </c>
      <c r="D17" s="22" t="s">
        <v>6</v>
      </c>
      <c r="E17" s="22" t="s">
        <v>4228</v>
      </c>
      <c r="F17" s="23">
        <v>1742.99</v>
      </c>
      <c r="G17" s="23">
        <v>-522.99</v>
      </c>
      <c r="H17" s="23">
        <f t="shared" si="0"/>
        <v>1220</v>
      </c>
      <c r="I17" s="23">
        <f>972.98+763</f>
        <v>1735.98</v>
      </c>
      <c r="J17" s="24">
        <v>43196</v>
      </c>
      <c r="K17" s="24">
        <v>43162</v>
      </c>
      <c r="L17" s="22" t="s">
        <v>28</v>
      </c>
      <c r="M17" s="22" t="str">
        <f t="shared" si="1"/>
        <v>PAID</v>
      </c>
      <c r="N17" s="22" t="str">
        <f t="shared" si="2"/>
        <v/>
      </c>
      <c r="O17" s="22" t="str">
        <f>VLOOKUP(B17&amp;A17, Table1[#All], 5,0)</f>
        <v>Andrew McKinnon</v>
      </c>
      <c r="P17" s="22" t="str">
        <f>VLOOKUP(B17&amp;A17, Table1[#All], 6,0)</f>
        <v>027 262 8318</v>
      </c>
      <c r="Q17" s="22"/>
      <c r="R17" s="6"/>
    </row>
    <row r="18" spans="1:18" ht="30" customHeight="1" x14ac:dyDescent="0.25">
      <c r="A18" s="21" t="s">
        <v>51</v>
      </c>
      <c r="B18" s="22" t="s">
        <v>50</v>
      </c>
      <c r="C18" s="22">
        <v>127520</v>
      </c>
      <c r="D18" s="22" t="s">
        <v>22</v>
      </c>
      <c r="E18" s="22" t="s">
        <v>4230</v>
      </c>
      <c r="F18" s="23">
        <v>10810</v>
      </c>
      <c r="G18" s="23">
        <v>862.47</v>
      </c>
      <c r="H18" s="23">
        <f t="shared" si="0"/>
        <v>11672.47</v>
      </c>
      <c r="I18" s="23"/>
      <c r="J18" s="24">
        <v>43196</v>
      </c>
      <c r="K18" s="24">
        <v>43200</v>
      </c>
      <c r="L18" s="22" t="s">
        <v>28</v>
      </c>
      <c r="M18" s="22" t="str">
        <f t="shared" si="1"/>
        <v/>
      </c>
      <c r="N18" s="22" t="str">
        <f t="shared" si="2"/>
        <v/>
      </c>
      <c r="O18" s="22" t="str">
        <f>VLOOKUP(B18&amp;A18, Table1[#All], 5,0)</f>
        <v>Greg Tuanau</v>
      </c>
      <c r="P18" s="22" t="str">
        <f>VLOOKUP(B18&amp;A18, Table1[#All], 6,0)</f>
        <v>027 205 1919</v>
      </c>
      <c r="Q18" s="22"/>
      <c r="R18" s="6"/>
    </row>
    <row r="19" spans="1:18" ht="30" customHeight="1" x14ac:dyDescent="0.25">
      <c r="A19" s="21" t="s">
        <v>51</v>
      </c>
      <c r="B19" s="22" t="s">
        <v>55</v>
      </c>
      <c r="C19" s="22">
        <v>133174</v>
      </c>
      <c r="D19" s="22" t="s">
        <v>23</v>
      </c>
      <c r="E19" s="22" t="s">
        <v>4230</v>
      </c>
      <c r="F19" s="23">
        <v>1893.57</v>
      </c>
      <c r="G19" s="23">
        <v>-27.87</v>
      </c>
      <c r="H19" s="23">
        <f t="shared" si="0"/>
        <v>1865.7</v>
      </c>
      <c r="I19" s="23">
        <v>50.45</v>
      </c>
      <c r="J19" s="24">
        <v>43199</v>
      </c>
      <c r="K19" s="24">
        <v>43203</v>
      </c>
      <c r="L19" s="22" t="s">
        <v>28</v>
      </c>
      <c r="M19" s="22" t="str">
        <f t="shared" si="1"/>
        <v>PAID</v>
      </c>
      <c r="N19" s="22" t="str">
        <f t="shared" si="2"/>
        <v>MISCALC</v>
      </c>
      <c r="O19" s="22" t="str">
        <f>VLOOKUP(B19&amp;A19, Table1[#All], 5,0)</f>
        <v>Regan Foai</v>
      </c>
      <c r="P19" s="22" t="str">
        <f>VLOOKUP(B19&amp;A19, Table1[#All], 6,0)</f>
        <v>27 704 6965</v>
      </c>
      <c r="Q19" s="22"/>
      <c r="R19" s="6"/>
    </row>
    <row r="20" spans="1:18" ht="30" customHeight="1" x14ac:dyDescent="0.25">
      <c r="A20" s="21" t="s">
        <v>51</v>
      </c>
      <c r="B20" s="22" t="s">
        <v>53</v>
      </c>
      <c r="C20" s="22">
        <v>132307</v>
      </c>
      <c r="D20" s="22" t="s">
        <v>492</v>
      </c>
      <c r="E20" s="22"/>
      <c r="F20" s="23">
        <v>806</v>
      </c>
      <c r="G20" s="23"/>
      <c r="H20" s="23">
        <f t="shared" si="0"/>
        <v>806</v>
      </c>
      <c r="I20" s="23">
        <v>748</v>
      </c>
      <c r="J20" s="24">
        <v>43200</v>
      </c>
      <c r="K20" s="24">
        <v>43157</v>
      </c>
      <c r="L20" s="22" t="s">
        <v>28</v>
      </c>
      <c r="M20" s="22" t="str">
        <f t="shared" si="1"/>
        <v>PAID</v>
      </c>
      <c r="N20" s="22" t="str">
        <f t="shared" si="2"/>
        <v>MISCALC</v>
      </c>
      <c r="O20" s="22" t="str">
        <f>VLOOKUP(B20&amp;A20, Table1[#All], 5,0)</f>
        <v>Neil Panther</v>
      </c>
      <c r="P20" s="22" t="str">
        <f>VLOOKUP(B20&amp;A20, Table1[#All], 6,0)</f>
        <v>027 839 2400</v>
      </c>
      <c r="Q20" s="22"/>
      <c r="R20" s="6"/>
    </row>
    <row r="21" spans="1:18" ht="30" customHeight="1" x14ac:dyDescent="0.25">
      <c r="A21" s="21" t="s">
        <v>57</v>
      </c>
      <c r="B21" s="22" t="s">
        <v>56</v>
      </c>
      <c r="C21" s="22">
        <v>132820</v>
      </c>
      <c r="D21" s="22" t="s">
        <v>9</v>
      </c>
      <c r="E21" s="22"/>
      <c r="F21" s="23">
        <v>963.66</v>
      </c>
      <c r="G21" s="23"/>
      <c r="H21" s="23">
        <f t="shared" si="0"/>
        <v>963.66</v>
      </c>
      <c r="I21" s="23">
        <v>963</v>
      </c>
      <c r="J21" s="24">
        <v>43203</v>
      </c>
      <c r="K21" s="24">
        <v>43173</v>
      </c>
      <c r="L21" s="22" t="s">
        <v>28</v>
      </c>
      <c r="M21" s="22" t="str">
        <f t="shared" si="1"/>
        <v>PAID</v>
      </c>
      <c r="N21" s="22" t="str">
        <f t="shared" si="2"/>
        <v>MISCALC</v>
      </c>
      <c r="O21" s="22" t="str">
        <f>VLOOKUP(B21&amp;A21, Table1[#All], 5,0)</f>
        <v>Regan Foai</v>
      </c>
      <c r="P21" s="22" t="str">
        <f>VLOOKUP(B21&amp;A21, Table1[#All], 6,0)</f>
        <v>27 704 6965</v>
      </c>
      <c r="Q21" s="22"/>
      <c r="R21" s="6"/>
    </row>
    <row r="22" spans="1:18" ht="30" customHeight="1" x14ac:dyDescent="0.25">
      <c r="A22" s="21" t="s">
        <v>51</v>
      </c>
      <c r="B22" s="22" t="s">
        <v>53</v>
      </c>
      <c r="C22" s="22">
        <v>132877</v>
      </c>
      <c r="D22" s="22" t="s">
        <v>8</v>
      </c>
      <c r="E22" s="22"/>
      <c r="F22" s="23">
        <v>972.56</v>
      </c>
      <c r="G22" s="23"/>
      <c r="H22" s="23">
        <f t="shared" si="0"/>
        <v>972.56</v>
      </c>
      <c r="I22" s="23">
        <v>890</v>
      </c>
      <c r="J22" s="24">
        <v>43206</v>
      </c>
      <c r="K22" s="24">
        <v>43172</v>
      </c>
      <c r="L22" s="22" t="s">
        <v>28</v>
      </c>
      <c r="M22" s="22" t="str">
        <f t="shared" si="1"/>
        <v>PAID</v>
      </c>
      <c r="N22" s="22" t="str">
        <f t="shared" si="2"/>
        <v>MISCALC</v>
      </c>
      <c r="O22" s="22" t="str">
        <f>VLOOKUP(B22&amp;A22, Table1[#All], 5,0)</f>
        <v>Neil Panther</v>
      </c>
      <c r="P22" s="22" t="str">
        <f>VLOOKUP(B22&amp;A22, Table1[#All], 6,0)</f>
        <v>027 839 2400</v>
      </c>
      <c r="Q22" s="22"/>
      <c r="R22" s="6"/>
    </row>
    <row r="23" spans="1:18" ht="30" customHeight="1" x14ac:dyDescent="0.25">
      <c r="A23" s="21" t="s">
        <v>57</v>
      </c>
      <c r="B23" s="22" t="s">
        <v>56</v>
      </c>
      <c r="C23" s="7">
        <v>133862</v>
      </c>
      <c r="D23" s="22" t="s">
        <v>24</v>
      </c>
      <c r="E23" s="22"/>
      <c r="F23" s="23">
        <v>2513.75</v>
      </c>
      <c r="G23" s="23">
        <v>435.12</v>
      </c>
      <c r="H23" s="23">
        <f t="shared" si="0"/>
        <v>2948.87</v>
      </c>
      <c r="I23" s="23"/>
      <c r="J23" s="24">
        <v>43207</v>
      </c>
      <c r="K23" s="24">
        <v>43227</v>
      </c>
      <c r="L23" s="22" t="s">
        <v>28</v>
      </c>
      <c r="M23" s="22" t="str">
        <f t="shared" si="1"/>
        <v/>
      </c>
      <c r="N23" s="22" t="str">
        <f t="shared" si="2"/>
        <v/>
      </c>
      <c r="O23" s="22" t="str">
        <f>VLOOKUP(B23&amp;A23, Table1[#All], 5,0)</f>
        <v>Regan Foai</v>
      </c>
      <c r="P23" s="22" t="str">
        <f>VLOOKUP(B23&amp;A23, Table1[#All], 6,0)</f>
        <v>27 704 6965</v>
      </c>
      <c r="Q23" s="22" t="s">
        <v>30</v>
      </c>
      <c r="R23" s="6"/>
    </row>
    <row r="24" spans="1:18" ht="30" customHeight="1" x14ac:dyDescent="0.25">
      <c r="A24" s="21" t="s">
        <v>57</v>
      </c>
      <c r="B24" s="22" t="s">
        <v>60</v>
      </c>
      <c r="C24" s="22">
        <v>134222</v>
      </c>
      <c r="D24" s="22" t="s">
        <v>25</v>
      </c>
      <c r="E24" s="22"/>
      <c r="F24" s="23">
        <v>1562.33</v>
      </c>
      <c r="G24" s="23"/>
      <c r="H24" s="23">
        <f t="shared" si="0"/>
        <v>1562.33</v>
      </c>
      <c r="I24" s="23">
        <v>985</v>
      </c>
      <c r="J24" s="24">
        <v>43208</v>
      </c>
      <c r="K24" s="24">
        <v>43178</v>
      </c>
      <c r="L24" s="22" t="s">
        <v>28</v>
      </c>
      <c r="M24" s="22" t="str">
        <f t="shared" si="1"/>
        <v>PAID</v>
      </c>
      <c r="N24" s="22" t="str">
        <f t="shared" si="2"/>
        <v>MISCALC</v>
      </c>
      <c r="O24" s="22" t="str">
        <f>VLOOKUP(B24&amp;A24, Table1[#All], 5,0)</f>
        <v>Davlyn Brider</v>
      </c>
      <c r="P24" s="22" t="str">
        <f>VLOOKUP(B24&amp;A24, Table1[#All], 6,0)</f>
        <v>027 614 1974</v>
      </c>
      <c r="Q24" s="22"/>
    </row>
    <row r="25" spans="1:18" ht="30" customHeight="1" x14ac:dyDescent="0.25">
      <c r="A25" s="21" t="s">
        <v>57</v>
      </c>
      <c r="B25" s="22" t="s">
        <v>60</v>
      </c>
      <c r="C25" s="22">
        <v>133968</v>
      </c>
      <c r="D25" s="22" t="s">
        <v>26</v>
      </c>
      <c r="E25" s="22"/>
      <c r="F25" s="23">
        <v>1708.24</v>
      </c>
      <c r="G25" s="23"/>
      <c r="H25" s="23">
        <f t="shared" si="0"/>
        <v>1708.24</v>
      </c>
      <c r="I25" s="23">
        <v>1763</v>
      </c>
      <c r="J25" s="24">
        <v>43210</v>
      </c>
      <c r="K25" s="24">
        <v>43175</v>
      </c>
      <c r="L25" s="22" t="s">
        <v>28</v>
      </c>
      <c r="M25" s="22" t="str">
        <f t="shared" si="1"/>
        <v>PAID</v>
      </c>
      <c r="N25" s="22" t="str">
        <f t="shared" si="2"/>
        <v/>
      </c>
      <c r="O25" s="22" t="str">
        <f>VLOOKUP(B25&amp;A25, Table1[#All], 5,0)</f>
        <v>Davlyn Brider</v>
      </c>
      <c r="P25" s="22" t="str">
        <f>VLOOKUP(B25&amp;A25, Table1[#All], 6,0)</f>
        <v>027 614 1974</v>
      </c>
      <c r="Q25" s="22"/>
    </row>
    <row r="26" spans="1:18" ht="30" customHeight="1" x14ac:dyDescent="0.25">
      <c r="A26" s="21" t="s">
        <v>57</v>
      </c>
      <c r="B26" s="22" t="s">
        <v>502</v>
      </c>
      <c r="C26" s="22">
        <v>136635</v>
      </c>
      <c r="D26" s="22" t="s">
        <v>501</v>
      </c>
      <c r="E26" s="22"/>
      <c r="F26" s="23">
        <v>1590.5</v>
      </c>
      <c r="G26" s="23"/>
      <c r="H26" s="23">
        <f t="shared" si="0"/>
        <v>1590.5</v>
      </c>
      <c r="I26" s="23"/>
      <c r="J26" s="24">
        <v>43221</v>
      </c>
      <c r="K26" s="24"/>
      <c r="L26" s="22" t="s">
        <v>515</v>
      </c>
      <c r="M26" s="22" t="str">
        <f t="shared" si="1"/>
        <v/>
      </c>
      <c r="N26" s="22" t="str">
        <f t="shared" si="2"/>
        <v/>
      </c>
      <c r="O26" s="22" t="str">
        <f>VLOOKUP(B26&amp;A26, Table1[#All], 5,0)</f>
        <v>Davlyn Brider</v>
      </c>
      <c r="P26" s="22" t="str">
        <f>VLOOKUP(B26&amp;A26, Table1[#All], 6,0)</f>
        <v>027 614 1974</v>
      </c>
      <c r="Q26" s="22" t="s">
        <v>4347</v>
      </c>
    </row>
    <row r="27" spans="1:18" ht="30" customHeight="1" x14ac:dyDescent="0.25">
      <c r="A27" s="21" t="s">
        <v>57</v>
      </c>
      <c r="B27" s="22" t="s">
        <v>503</v>
      </c>
      <c r="C27" s="22">
        <v>136569</v>
      </c>
      <c r="D27" s="22" t="s">
        <v>504</v>
      </c>
      <c r="E27" s="22"/>
      <c r="F27" s="23">
        <v>2567</v>
      </c>
      <c r="G27" s="23"/>
      <c r="H27" s="23">
        <f t="shared" si="0"/>
        <v>2567</v>
      </c>
      <c r="I27" s="23"/>
      <c r="J27" s="24">
        <v>43231</v>
      </c>
      <c r="K27" s="24">
        <v>43208</v>
      </c>
      <c r="L27" s="22" t="s">
        <v>28</v>
      </c>
      <c r="M27" s="22" t="str">
        <f t="shared" si="1"/>
        <v/>
      </c>
      <c r="N27" s="22" t="str">
        <f t="shared" si="2"/>
        <v/>
      </c>
      <c r="O27" s="22" t="str">
        <f>VLOOKUP(B27&amp;A27, Table1[#All], 5,0)</f>
        <v>Regan Foai</v>
      </c>
      <c r="P27" s="22" t="str">
        <f>VLOOKUP(B27&amp;A27, Table1[#All], 6,0)</f>
        <v>27 704 6965</v>
      </c>
      <c r="Q27" s="22" t="s">
        <v>516</v>
      </c>
    </row>
    <row r="28" spans="1:18" ht="30" customHeight="1" x14ac:dyDescent="0.25">
      <c r="A28" s="21" t="s">
        <v>57</v>
      </c>
      <c r="B28" s="22" t="s">
        <v>503</v>
      </c>
      <c r="C28" s="22">
        <v>136620</v>
      </c>
      <c r="D28" s="22" t="s">
        <v>507</v>
      </c>
      <c r="E28" s="22"/>
      <c r="F28" s="23">
        <v>958.59</v>
      </c>
      <c r="G28" s="23"/>
      <c r="H28" s="23">
        <f t="shared" si="0"/>
        <v>958.59</v>
      </c>
      <c r="I28" s="23"/>
      <c r="J28" s="24">
        <v>43236</v>
      </c>
      <c r="K28" s="24">
        <v>43236</v>
      </c>
      <c r="L28" s="22" t="s">
        <v>541</v>
      </c>
      <c r="M28" s="22" t="str">
        <f t="shared" si="1"/>
        <v/>
      </c>
      <c r="N28" s="22" t="str">
        <f t="shared" si="2"/>
        <v/>
      </c>
      <c r="O28" s="22" t="str">
        <f>VLOOKUP(B28&amp;A28, Table1[#All], 5,0)</f>
        <v>Regan Foai</v>
      </c>
      <c r="P28" s="22" t="str">
        <f>VLOOKUP(B28&amp;A28, Table1[#All], 6,0)</f>
        <v>27 704 6965</v>
      </c>
      <c r="Q28" s="22" t="s">
        <v>514</v>
      </c>
    </row>
    <row r="29" spans="1:18" ht="30" customHeight="1" x14ac:dyDescent="0.25">
      <c r="A29" s="21" t="s">
        <v>57</v>
      </c>
      <c r="B29" s="22" t="s">
        <v>503</v>
      </c>
      <c r="C29" s="22">
        <v>137184</v>
      </c>
      <c r="D29" s="22" t="s">
        <v>508</v>
      </c>
      <c r="E29" s="22"/>
      <c r="F29" s="23">
        <v>1294.44</v>
      </c>
      <c r="G29" s="23">
        <v>-38.380000000000003</v>
      </c>
      <c r="H29" s="23">
        <f t="shared" si="0"/>
        <v>1256.06</v>
      </c>
      <c r="I29" s="23"/>
      <c r="J29" s="24">
        <v>43238</v>
      </c>
      <c r="K29" s="24">
        <v>43210</v>
      </c>
      <c r="L29" s="22" t="s">
        <v>28</v>
      </c>
      <c r="M29" s="22" t="str">
        <f t="shared" si="1"/>
        <v/>
      </c>
      <c r="N29" s="22" t="str">
        <f t="shared" si="2"/>
        <v/>
      </c>
      <c r="O29" s="22" t="str">
        <f>VLOOKUP(B29&amp;A29, Table1[#All], 5,0)</f>
        <v>Regan Foai</v>
      </c>
      <c r="P29" s="22" t="str">
        <f>VLOOKUP(B29&amp;A29, Table1[#All], 6,0)</f>
        <v>27 704 6965</v>
      </c>
      <c r="Q29" s="22"/>
    </row>
    <row r="30" spans="1:18" ht="30" customHeight="1" x14ac:dyDescent="0.25">
      <c r="A30" s="21" t="s">
        <v>57</v>
      </c>
      <c r="B30" s="22" t="s">
        <v>505</v>
      </c>
      <c r="C30" s="22">
        <v>136617</v>
      </c>
      <c r="D30" s="22" t="s">
        <v>506</v>
      </c>
      <c r="E30" s="22"/>
      <c r="F30" s="23">
        <v>561.87</v>
      </c>
      <c r="G30" s="23"/>
      <c r="H30" s="23">
        <f t="shared" si="0"/>
        <v>561.87</v>
      </c>
      <c r="I30" s="23"/>
      <c r="J30" s="24">
        <v>43242</v>
      </c>
      <c r="K30" s="24">
        <v>43210</v>
      </c>
      <c r="L30" s="22" t="s">
        <v>28</v>
      </c>
      <c r="M30" s="22" t="str">
        <f t="shared" si="1"/>
        <v/>
      </c>
      <c r="N30" s="22" t="str">
        <f t="shared" si="2"/>
        <v/>
      </c>
      <c r="O30" s="22" t="str">
        <f>VLOOKUP(B30&amp;A30, Table1[#All], 5,0)</f>
        <v>Andrew McKinnon</v>
      </c>
      <c r="P30" s="22" t="str">
        <f>VLOOKUP(B30&amp;A30, Table1[#All], 6,0)</f>
        <v>027 262 8318</v>
      </c>
      <c r="Q30" s="6"/>
    </row>
    <row r="31" spans="1:18" ht="30" customHeight="1" x14ac:dyDescent="0.25">
      <c r="A31" s="21" t="s">
        <v>57</v>
      </c>
      <c r="B31" s="22" t="s">
        <v>509</v>
      </c>
      <c r="C31" s="22">
        <v>136674</v>
      </c>
      <c r="D31" s="22" t="s">
        <v>510</v>
      </c>
      <c r="E31" s="22"/>
      <c r="F31" s="23">
        <v>829.22</v>
      </c>
      <c r="G31" s="23"/>
      <c r="H31" s="23">
        <f t="shared" si="0"/>
        <v>829.22</v>
      </c>
      <c r="I31" s="23"/>
      <c r="J31" s="24">
        <v>43244</v>
      </c>
      <c r="K31" s="24">
        <v>43236</v>
      </c>
      <c r="L31" s="22" t="s">
        <v>541</v>
      </c>
      <c r="M31" s="22" t="str">
        <f t="shared" si="1"/>
        <v/>
      </c>
      <c r="N31" s="22" t="str">
        <f t="shared" si="2"/>
        <v/>
      </c>
      <c r="O31" s="22" t="str">
        <f>VLOOKUP(B31&amp;A31, Table1[#All], 5,0)</f>
        <v>Andrew McKinnon</v>
      </c>
      <c r="P31" s="22" t="str">
        <f>VLOOKUP(B31&amp;A31, Table1[#All], 6,0)</f>
        <v>027 262 8318</v>
      </c>
      <c r="Q31" s="22" t="s">
        <v>513</v>
      </c>
    </row>
    <row r="32" spans="1:18" ht="30" customHeight="1" x14ac:dyDescent="0.25">
      <c r="A32" s="21" t="s">
        <v>57</v>
      </c>
      <c r="B32" s="22" t="s">
        <v>58</v>
      </c>
      <c r="C32" s="22">
        <v>136763</v>
      </c>
      <c r="D32" s="22" t="s">
        <v>511</v>
      </c>
      <c r="E32" s="22"/>
      <c r="F32" s="23">
        <v>989.45</v>
      </c>
      <c r="G32" s="23">
        <v>-65.91</v>
      </c>
      <c r="H32" s="23">
        <f t="shared" si="0"/>
        <v>923.54000000000008</v>
      </c>
      <c r="I32" s="23">
        <v>923.54</v>
      </c>
      <c r="J32" s="24">
        <v>43248</v>
      </c>
      <c r="K32" s="24">
        <v>43210</v>
      </c>
      <c r="L32" s="22" t="s">
        <v>28</v>
      </c>
      <c r="M32" s="22" t="str">
        <f t="shared" si="1"/>
        <v>PAID</v>
      </c>
      <c r="N32" s="22" t="str">
        <f t="shared" si="2"/>
        <v/>
      </c>
      <c r="O32" s="22" t="str">
        <f>VLOOKUP(B32&amp;A32, Table1[#All], 5,0)</f>
        <v>Andrew McKinnon</v>
      </c>
      <c r="P32" s="22" t="str">
        <f>VLOOKUP(B32&amp;A32, Table1[#All], 6,0)</f>
        <v>027 262 8318</v>
      </c>
      <c r="Q32" s="22"/>
    </row>
    <row r="33" spans="1:17" ht="30" customHeight="1" x14ac:dyDescent="0.25">
      <c r="A33" s="3" t="s">
        <v>517</v>
      </c>
      <c r="B33" s="3" t="s">
        <v>518</v>
      </c>
      <c r="C33" s="3">
        <v>132082</v>
      </c>
      <c r="D33" s="7" t="s">
        <v>519</v>
      </c>
      <c r="E33" s="7" t="s">
        <v>4228</v>
      </c>
      <c r="F33" s="4">
        <v>5350.48</v>
      </c>
      <c r="G33" s="4">
        <v>-4944.8599999999997</v>
      </c>
      <c r="H33" s="4">
        <f t="shared" si="0"/>
        <v>405.61999999999989</v>
      </c>
      <c r="I33" s="4"/>
      <c r="J33" s="5">
        <v>43235</v>
      </c>
      <c r="K33" s="5">
        <v>43227</v>
      </c>
      <c r="L33" s="5" t="s">
        <v>28</v>
      </c>
      <c r="M33" s="22" t="str">
        <f t="shared" si="1"/>
        <v/>
      </c>
      <c r="N33" s="22" t="str">
        <f t="shared" si="2"/>
        <v/>
      </c>
      <c r="O33" s="22" t="str">
        <f>VLOOKUP(B33&amp;A33, Table1[#All], 5,0)</f>
        <v>Davlyn Brider</v>
      </c>
      <c r="P33" s="22" t="str">
        <f>VLOOKUP(B33&amp;A33, Table1[#All], 6,0)</f>
        <v>027 614 1974</v>
      </c>
      <c r="Q33" s="6" t="s">
        <v>525</v>
      </c>
    </row>
    <row r="34" spans="1:17" ht="30" customHeight="1" x14ac:dyDescent="0.25">
      <c r="A34" s="3" t="s">
        <v>57</v>
      </c>
      <c r="B34" s="3" t="s">
        <v>502</v>
      </c>
      <c r="C34" s="3">
        <v>134017</v>
      </c>
      <c r="D34" s="7" t="s">
        <v>523</v>
      </c>
      <c r="E34" s="7" t="s">
        <v>4230</v>
      </c>
      <c r="F34" s="4">
        <v>3968.41</v>
      </c>
      <c r="G34" s="4"/>
      <c r="H34" s="4">
        <f t="shared" si="0"/>
        <v>3968.41</v>
      </c>
      <c r="I34" s="4"/>
      <c r="J34" s="5">
        <v>43231</v>
      </c>
      <c r="K34" s="5">
        <v>43231</v>
      </c>
      <c r="L34" s="5" t="s">
        <v>541</v>
      </c>
      <c r="M34" s="22" t="str">
        <f t="shared" si="1"/>
        <v/>
      </c>
      <c r="N34" s="22" t="str">
        <f t="shared" si="2"/>
        <v/>
      </c>
      <c r="O34" s="22" t="str">
        <f>VLOOKUP(B34&amp;A34, Table1[#All], 5,0)</f>
        <v>Davlyn Brider</v>
      </c>
      <c r="P34" s="22" t="str">
        <f>VLOOKUP(B34&amp;A34, Table1[#All], 6,0)</f>
        <v>027 614 1974</v>
      </c>
      <c r="Q34" s="6" t="s">
        <v>4352</v>
      </c>
    </row>
    <row r="35" spans="1:17" ht="30" customHeight="1" x14ac:dyDescent="0.25">
      <c r="A35" s="3" t="s">
        <v>57</v>
      </c>
      <c r="B35" s="3" t="s">
        <v>60</v>
      </c>
      <c r="C35" s="3">
        <v>131644</v>
      </c>
      <c r="D35" s="7" t="s">
        <v>524</v>
      </c>
      <c r="E35" s="7"/>
      <c r="F35" s="4">
        <v>2583</v>
      </c>
      <c r="G35" s="4"/>
      <c r="H35" s="4">
        <f t="shared" si="0"/>
        <v>2583</v>
      </c>
      <c r="I35" s="4"/>
      <c r="J35" s="5">
        <v>43231</v>
      </c>
      <c r="K35" s="5">
        <v>43231</v>
      </c>
      <c r="L35" s="5" t="s">
        <v>541</v>
      </c>
      <c r="M35" s="22" t="str">
        <f t="shared" si="1"/>
        <v/>
      </c>
      <c r="N35" s="22" t="str">
        <f t="shared" si="2"/>
        <v/>
      </c>
      <c r="O35" s="22" t="str">
        <f>VLOOKUP(B35&amp;A35, Table1[#All], 5,0)</f>
        <v>Davlyn Brider</v>
      </c>
      <c r="P35" s="22" t="str">
        <f>VLOOKUP(B35&amp;A35, Table1[#All], 6,0)</f>
        <v>027 614 1974</v>
      </c>
      <c r="Q35" s="6" t="s">
        <v>4353</v>
      </c>
    </row>
    <row r="36" spans="1:17" ht="30" customHeight="1" x14ac:dyDescent="0.25">
      <c r="A36" s="3" t="s">
        <v>57</v>
      </c>
      <c r="B36" s="3" t="s">
        <v>509</v>
      </c>
      <c r="C36" s="3">
        <v>136749</v>
      </c>
      <c r="D36" s="7" t="s">
        <v>526</v>
      </c>
      <c r="E36" s="7" t="s">
        <v>4338</v>
      </c>
      <c r="F36" s="4">
        <v>4672</v>
      </c>
      <c r="G36" s="4">
        <v>-2.84</v>
      </c>
      <c r="H36" s="4">
        <f t="shared" si="0"/>
        <v>4669.16</v>
      </c>
      <c r="I36" s="4"/>
      <c r="J36" s="5">
        <v>43241</v>
      </c>
      <c r="K36" s="5">
        <v>43225</v>
      </c>
      <c r="L36" s="5" t="s">
        <v>28</v>
      </c>
      <c r="M36" s="22" t="str">
        <f t="shared" si="1"/>
        <v/>
      </c>
      <c r="N36" s="22" t="str">
        <f t="shared" si="2"/>
        <v/>
      </c>
      <c r="O36" s="22" t="str">
        <f>VLOOKUP(B36&amp;A36, Table1[#All], 5,0)</f>
        <v>Andrew McKinnon</v>
      </c>
      <c r="P36" s="22" t="str">
        <f>VLOOKUP(B36&amp;A36, Table1[#All], 6,0)</f>
        <v>027 262 8318</v>
      </c>
      <c r="Q36" s="6"/>
    </row>
    <row r="37" spans="1:17" ht="30" customHeight="1" x14ac:dyDescent="0.25">
      <c r="A37" s="3" t="s">
        <v>57</v>
      </c>
      <c r="B37" s="3" t="s">
        <v>529</v>
      </c>
      <c r="C37" s="3">
        <v>137338</v>
      </c>
      <c r="D37" s="7" t="s">
        <v>530</v>
      </c>
      <c r="E37" s="7"/>
      <c r="F37" s="4">
        <v>369.29</v>
      </c>
      <c r="G37" s="4"/>
      <c r="H37" s="4">
        <f t="shared" ref="H37:H56" si="3">SUM(F37,G37)</f>
        <v>369.29</v>
      </c>
      <c r="I37" s="4"/>
      <c r="J37" s="5">
        <v>43242</v>
      </c>
      <c r="K37" s="5">
        <v>43221</v>
      </c>
      <c r="L37" s="5" t="s">
        <v>28</v>
      </c>
      <c r="M37" s="22" t="str">
        <f t="shared" si="1"/>
        <v/>
      </c>
      <c r="N37" s="22" t="str">
        <f t="shared" ref="N37:N56" si="4">IF(AND(M37="PAID", H37&gt;I37), "MISCALC", "")</f>
        <v/>
      </c>
      <c r="O37" s="22" t="str">
        <f>VLOOKUP(B37&amp;A37, Table1[#All], 5,0)</f>
        <v>Regan Foai</v>
      </c>
      <c r="P37" s="22" t="str">
        <f>VLOOKUP(B37&amp;A37, Table1[#All], 6,0)</f>
        <v>27 704 6965</v>
      </c>
      <c r="Q37" s="6"/>
    </row>
    <row r="38" spans="1:17" ht="30" customHeight="1" x14ac:dyDescent="0.25">
      <c r="A38" s="3" t="s">
        <v>57</v>
      </c>
      <c r="B38" s="3" t="s">
        <v>498</v>
      </c>
      <c r="C38" s="3">
        <v>133935</v>
      </c>
      <c r="D38" s="7" t="s">
        <v>531</v>
      </c>
      <c r="E38" s="7" t="s">
        <v>4230</v>
      </c>
      <c r="F38" s="4">
        <v>3989</v>
      </c>
      <c r="G38" s="4"/>
      <c r="H38" s="4">
        <f t="shared" si="3"/>
        <v>3989</v>
      </c>
      <c r="I38" s="4"/>
      <c r="J38" s="5">
        <v>43238</v>
      </c>
      <c r="K38" s="5">
        <v>43236</v>
      </c>
      <c r="L38" s="5" t="s">
        <v>541</v>
      </c>
      <c r="M38" s="22" t="str">
        <f t="shared" si="1"/>
        <v/>
      </c>
      <c r="N38" s="22" t="str">
        <f t="shared" si="4"/>
        <v/>
      </c>
      <c r="O38" s="22" t="str">
        <f>VLOOKUP(B38&amp;A38, Table1[#All], 5,0)</f>
        <v>Regan Foai</v>
      </c>
      <c r="P38" s="22" t="str">
        <f>VLOOKUP(B38&amp;A38, Table1[#All], 6,0)</f>
        <v>27 704 6965</v>
      </c>
      <c r="Q38" s="6" t="s">
        <v>4354</v>
      </c>
    </row>
    <row r="39" spans="1:17" ht="30" customHeight="1" x14ac:dyDescent="0.25">
      <c r="A39" s="3" t="s">
        <v>57</v>
      </c>
      <c r="B39" s="3" t="s">
        <v>502</v>
      </c>
      <c r="C39" s="3">
        <v>137470</v>
      </c>
      <c r="D39" s="7" t="s">
        <v>533</v>
      </c>
      <c r="E39" s="7" t="s">
        <v>4338</v>
      </c>
      <c r="F39" s="4">
        <v>2030</v>
      </c>
      <c r="G39" s="4">
        <v>-317.25</v>
      </c>
      <c r="H39" s="4">
        <f t="shared" si="3"/>
        <v>1712.75</v>
      </c>
      <c r="I39" s="4"/>
      <c r="J39" s="5">
        <v>43250</v>
      </c>
      <c r="K39" s="5">
        <v>43221</v>
      </c>
      <c r="L39" s="5" t="s">
        <v>28</v>
      </c>
      <c r="M39" s="22" t="str">
        <f t="shared" si="1"/>
        <v/>
      </c>
      <c r="N39" s="22" t="str">
        <f t="shared" si="4"/>
        <v/>
      </c>
      <c r="O39" s="22" t="str">
        <f>VLOOKUP(B39&amp;A39, Table1[#All], 5,0)</f>
        <v>Davlyn Brider</v>
      </c>
      <c r="P39" s="22" t="str">
        <f>VLOOKUP(B39&amp;A39, Table1[#All], 6,0)</f>
        <v>027 614 1974</v>
      </c>
      <c r="Q39" s="6"/>
    </row>
    <row r="40" spans="1:17" ht="30" customHeight="1" x14ac:dyDescent="0.25">
      <c r="A40" s="32" t="s">
        <v>57</v>
      </c>
      <c r="B40" s="32" t="s">
        <v>535</v>
      </c>
      <c r="C40" s="32">
        <v>137057</v>
      </c>
      <c r="D40" s="32" t="s">
        <v>536</v>
      </c>
      <c r="E40" s="32" t="s">
        <v>4230</v>
      </c>
      <c r="F40" s="26">
        <v>1883.75</v>
      </c>
      <c r="G40" s="26"/>
      <c r="H40" s="26">
        <f t="shared" si="3"/>
        <v>1883.75</v>
      </c>
      <c r="I40" s="26"/>
      <c r="J40" s="27">
        <v>43248</v>
      </c>
      <c r="K40" s="5">
        <v>43236</v>
      </c>
      <c r="L40" s="28" t="s">
        <v>541</v>
      </c>
      <c r="M40" s="29"/>
      <c r="N40" s="30" t="str">
        <f t="shared" si="4"/>
        <v/>
      </c>
      <c r="O40" s="30" t="str">
        <f>VLOOKUP(B40&amp;A40, Table1[#All], 5,0)</f>
        <v>Regan Foai</v>
      </c>
      <c r="P40" s="30" t="str">
        <f>VLOOKUP(B40&amp;A40, Table1[#All], 6,0)</f>
        <v>27 704 6965</v>
      </c>
      <c r="Q40" s="31" t="s">
        <v>4355</v>
      </c>
    </row>
    <row r="41" spans="1:17" ht="30" customHeight="1" x14ac:dyDescent="0.25">
      <c r="A41" s="32" t="s">
        <v>57</v>
      </c>
      <c r="B41" s="32" t="s">
        <v>539</v>
      </c>
      <c r="C41" s="32">
        <v>137645</v>
      </c>
      <c r="D41" s="32" t="s">
        <v>540</v>
      </c>
      <c r="E41" s="32"/>
      <c r="F41" s="26">
        <v>270.42</v>
      </c>
      <c r="G41" s="26"/>
      <c r="H41" s="26">
        <f t="shared" si="3"/>
        <v>270.42</v>
      </c>
      <c r="I41" s="26"/>
      <c r="J41" s="27">
        <v>43244</v>
      </c>
      <c r="K41" s="28">
        <v>43222</v>
      </c>
      <c r="L41" s="14" t="s">
        <v>28</v>
      </c>
      <c r="M41" s="29"/>
      <c r="N41" s="30" t="str">
        <f t="shared" si="4"/>
        <v/>
      </c>
      <c r="O41" s="30" t="str">
        <f>VLOOKUP(B41&amp;A41, Table1[#All], 5,0)</f>
        <v>Andrew McKinnon</v>
      </c>
      <c r="P41" s="30" t="str">
        <f>VLOOKUP(B41&amp;A41, Table1[#All], 6,0)</f>
        <v>027 262 8318</v>
      </c>
      <c r="Q41" s="31"/>
    </row>
    <row r="42" spans="1:17" ht="30" customHeight="1" x14ac:dyDescent="0.25">
      <c r="A42" s="33" t="s">
        <v>51</v>
      </c>
      <c r="B42" s="33" t="s">
        <v>53</v>
      </c>
      <c r="C42" s="33">
        <v>138302</v>
      </c>
      <c r="D42" s="33" t="s">
        <v>542</v>
      </c>
      <c r="E42" s="33"/>
      <c r="F42" s="26">
        <v>1421</v>
      </c>
      <c r="G42" s="26"/>
      <c r="H42" s="26">
        <f t="shared" si="3"/>
        <v>1421</v>
      </c>
      <c r="I42" s="26"/>
      <c r="J42" s="27">
        <v>43248</v>
      </c>
      <c r="K42" s="28">
        <v>43236</v>
      </c>
      <c r="L42" s="28" t="s">
        <v>541</v>
      </c>
      <c r="M42" s="29"/>
      <c r="N42" s="30" t="str">
        <f t="shared" si="4"/>
        <v/>
      </c>
      <c r="O42" s="30" t="str">
        <f>VLOOKUP(B42&amp;A42, Table1[#All], 5,0)</f>
        <v>Neil Panther</v>
      </c>
      <c r="P42" s="30" t="str">
        <f>VLOOKUP(B42&amp;A42, Table1[#All], 6,0)</f>
        <v>027 839 2400</v>
      </c>
      <c r="Q42" s="31" t="s">
        <v>4213</v>
      </c>
    </row>
    <row r="43" spans="1:17" ht="30" customHeight="1" x14ac:dyDescent="0.25">
      <c r="A43" s="33" t="s">
        <v>51</v>
      </c>
      <c r="B43" s="33" t="s">
        <v>53</v>
      </c>
      <c r="C43" s="33">
        <v>138350</v>
      </c>
      <c r="D43" s="33" t="s">
        <v>543</v>
      </c>
      <c r="E43" s="33"/>
      <c r="F43" s="26">
        <v>1512.86</v>
      </c>
      <c r="G43" s="26">
        <v>92.81</v>
      </c>
      <c r="H43" s="26">
        <f t="shared" si="3"/>
        <v>1605.6699999999998</v>
      </c>
      <c r="I43" s="26"/>
      <c r="J43" s="27">
        <v>43250</v>
      </c>
      <c r="K43" s="28">
        <v>43229</v>
      </c>
      <c r="L43" s="28" t="s">
        <v>28</v>
      </c>
      <c r="M43" s="29"/>
      <c r="N43" s="30" t="str">
        <f t="shared" si="4"/>
        <v/>
      </c>
      <c r="O43" s="30" t="str">
        <f>VLOOKUP(B43&amp;A43, Table1[#All], 5,0)</f>
        <v>Neil Panther</v>
      </c>
      <c r="P43" s="30" t="str">
        <f>VLOOKUP(B43&amp;A43, Table1[#All], 6,0)</f>
        <v>027 839 2400</v>
      </c>
      <c r="Q43" s="31"/>
    </row>
    <row r="44" spans="1:17" ht="30" customHeight="1" x14ac:dyDescent="0.25">
      <c r="A44" s="33" t="s">
        <v>51</v>
      </c>
      <c r="B44" s="33" t="s">
        <v>53</v>
      </c>
      <c r="C44" s="33">
        <v>139304</v>
      </c>
      <c r="D44" s="33" t="s">
        <v>544</v>
      </c>
      <c r="E44" s="33"/>
      <c r="F44" s="26">
        <v>1101</v>
      </c>
      <c r="G44" s="26">
        <v>-44</v>
      </c>
      <c r="H44" s="26">
        <f t="shared" si="3"/>
        <v>1057</v>
      </c>
      <c r="I44" s="26"/>
      <c r="J44" s="27">
        <v>43252</v>
      </c>
      <c r="K44" s="28">
        <v>43229</v>
      </c>
      <c r="L44" s="28" t="s">
        <v>28</v>
      </c>
      <c r="M44" s="29"/>
      <c r="N44" s="30" t="str">
        <f t="shared" si="4"/>
        <v/>
      </c>
      <c r="O44" s="30" t="str">
        <f>VLOOKUP(B44&amp;A44, Table1[#All], 5,0)</f>
        <v>Neil Panther</v>
      </c>
      <c r="P44" s="30" t="str">
        <f>VLOOKUP(B44&amp;A44, Table1[#All], 6,0)</f>
        <v>027 839 2400</v>
      </c>
      <c r="Q44" s="31"/>
    </row>
    <row r="45" spans="1:17" ht="30" customHeight="1" x14ac:dyDescent="0.25">
      <c r="A45" s="33" t="s">
        <v>57</v>
      </c>
      <c r="B45" s="33" t="s">
        <v>60</v>
      </c>
      <c r="C45" s="33">
        <v>138532</v>
      </c>
      <c r="D45" s="33" t="s">
        <v>4189</v>
      </c>
      <c r="E45" s="33"/>
      <c r="F45" s="26">
        <v>1446.92</v>
      </c>
      <c r="G45" s="26"/>
      <c r="H45" s="26">
        <f t="shared" si="3"/>
        <v>1446.92</v>
      </c>
      <c r="I45" s="26"/>
      <c r="J45" s="27">
        <v>43258</v>
      </c>
      <c r="K45" s="28">
        <v>43235</v>
      </c>
      <c r="L45" s="28" t="s">
        <v>28</v>
      </c>
      <c r="M45" s="29"/>
      <c r="N45" s="30" t="str">
        <f t="shared" si="4"/>
        <v/>
      </c>
      <c r="O45" s="30" t="str">
        <f>VLOOKUP(B45&amp;A45, Table1[#All], 5,0)</f>
        <v>Davlyn Brider</v>
      </c>
      <c r="P45" s="30" t="str">
        <f>VLOOKUP(B45&amp;A45, Table1[#All], 6,0)</f>
        <v>027 614 1974</v>
      </c>
      <c r="Q45" s="31"/>
    </row>
    <row r="46" spans="1:17" ht="30" customHeight="1" x14ac:dyDescent="0.25">
      <c r="A46" s="33" t="s">
        <v>57</v>
      </c>
      <c r="B46" s="33" t="s">
        <v>58</v>
      </c>
      <c r="C46" s="33">
        <v>138464</v>
      </c>
      <c r="D46" s="33" t="s">
        <v>4190</v>
      </c>
      <c r="E46" s="33"/>
      <c r="F46" s="26">
        <v>727.67</v>
      </c>
      <c r="G46" s="26">
        <v>-104.29</v>
      </c>
      <c r="H46" s="26">
        <f t="shared" si="3"/>
        <v>623.38</v>
      </c>
      <c r="I46" s="26"/>
      <c r="J46" s="27">
        <v>43256</v>
      </c>
      <c r="K46" s="28">
        <v>43230</v>
      </c>
      <c r="L46" s="28" t="s">
        <v>28</v>
      </c>
      <c r="M46" s="29"/>
      <c r="N46" s="30" t="str">
        <f t="shared" si="4"/>
        <v/>
      </c>
      <c r="O46" s="30" t="str">
        <f>VLOOKUP(B46&amp;A46, Table1[#All], 5,0)</f>
        <v>Andrew McKinnon</v>
      </c>
      <c r="P46" s="30" t="str">
        <f>VLOOKUP(B46&amp;A46, Table1[#All], 6,0)</f>
        <v>027 262 8318</v>
      </c>
      <c r="Q46" s="31"/>
    </row>
    <row r="47" spans="1:17" ht="30" customHeight="1" x14ac:dyDescent="0.25">
      <c r="A47" s="33" t="s">
        <v>57</v>
      </c>
      <c r="B47" s="33" t="s">
        <v>503</v>
      </c>
      <c r="C47" s="33">
        <v>139144</v>
      </c>
      <c r="D47" s="33" t="s">
        <v>4191</v>
      </c>
      <c r="E47" s="33"/>
      <c r="F47" s="26">
        <v>1219.47</v>
      </c>
      <c r="G47" s="26"/>
      <c r="H47" s="26">
        <f t="shared" si="3"/>
        <v>1219.47</v>
      </c>
      <c r="I47" s="26"/>
      <c r="J47" s="27">
        <v>43245</v>
      </c>
      <c r="K47" s="28"/>
      <c r="L47" s="28" t="s">
        <v>4181</v>
      </c>
      <c r="M47" s="29"/>
      <c r="N47" s="30" t="str">
        <f t="shared" si="4"/>
        <v/>
      </c>
      <c r="O47" s="30" t="str">
        <f>VLOOKUP(B47&amp;A47, Table1[#All], 5,0)</f>
        <v>Regan Foai</v>
      </c>
      <c r="P47" s="30" t="str">
        <f>VLOOKUP(B47&amp;A47, Table1[#All], 6,0)</f>
        <v>27 704 6965</v>
      </c>
      <c r="Q47" s="31"/>
    </row>
    <row r="48" spans="1:17" ht="30" customHeight="1" x14ac:dyDescent="0.25">
      <c r="A48" s="33" t="s">
        <v>57</v>
      </c>
      <c r="B48" s="33" t="s">
        <v>505</v>
      </c>
      <c r="C48" s="33">
        <v>138806</v>
      </c>
      <c r="D48" s="33" t="s">
        <v>4192</v>
      </c>
      <c r="E48" s="33" t="s">
        <v>4230</v>
      </c>
      <c r="F48" s="26">
        <v>1997.37</v>
      </c>
      <c r="G48" s="26"/>
      <c r="H48" s="26">
        <f t="shared" si="3"/>
        <v>1997.37</v>
      </c>
      <c r="I48" s="26"/>
      <c r="J48" s="27">
        <v>43262</v>
      </c>
      <c r="K48" s="28"/>
      <c r="L48" s="28" t="s">
        <v>4181</v>
      </c>
      <c r="M48" s="29"/>
      <c r="N48" s="30" t="str">
        <f t="shared" si="4"/>
        <v/>
      </c>
      <c r="O48" s="30" t="str">
        <f>VLOOKUP(B48&amp;A48, Table1[#All], 5,0)</f>
        <v>Andrew McKinnon</v>
      </c>
      <c r="P48" s="30" t="str">
        <f>VLOOKUP(B48&amp;A48, Table1[#All], 6,0)</f>
        <v>027 262 8318</v>
      </c>
      <c r="Q48" s="31"/>
    </row>
    <row r="49" spans="1:17" ht="30" customHeight="1" x14ac:dyDescent="0.25">
      <c r="A49" s="33" t="s">
        <v>517</v>
      </c>
      <c r="B49" s="33" t="s">
        <v>518</v>
      </c>
      <c r="C49" s="33">
        <v>138527</v>
      </c>
      <c r="D49" s="33" t="s">
        <v>4194</v>
      </c>
      <c r="E49" s="33" t="s">
        <v>4230</v>
      </c>
      <c r="F49" s="26">
        <v>2816.3</v>
      </c>
      <c r="G49" s="26"/>
      <c r="H49" s="26">
        <f t="shared" si="3"/>
        <v>2816.3</v>
      </c>
      <c r="I49" s="26"/>
      <c r="J49" s="27">
        <v>43264</v>
      </c>
      <c r="K49" s="28"/>
      <c r="L49" s="28" t="s">
        <v>4181</v>
      </c>
      <c r="M49" s="29"/>
      <c r="N49" s="30" t="str">
        <f t="shared" si="4"/>
        <v/>
      </c>
      <c r="O49" s="30" t="str">
        <f>VLOOKUP(B49&amp;A49, Table1[#All], 5,0)</f>
        <v>Davlyn Brider</v>
      </c>
      <c r="P49" s="30" t="str">
        <f>VLOOKUP(B49&amp;A49, Table1[#All], 6,0)</f>
        <v>027 614 1974</v>
      </c>
      <c r="Q49" s="31"/>
    </row>
    <row r="50" spans="1:17" ht="30" customHeight="1" x14ac:dyDescent="0.25">
      <c r="A50" s="33" t="s">
        <v>57</v>
      </c>
      <c r="B50" s="33" t="s">
        <v>503</v>
      </c>
      <c r="C50" s="33">
        <v>138741</v>
      </c>
      <c r="D50" s="33" t="s">
        <v>4195</v>
      </c>
      <c r="E50" s="33"/>
      <c r="F50" s="26">
        <v>1298.2</v>
      </c>
      <c r="G50" s="26">
        <v>-251.2</v>
      </c>
      <c r="H50" s="26">
        <f t="shared" si="3"/>
        <v>1047</v>
      </c>
      <c r="I50" s="26"/>
      <c r="J50" s="27">
        <v>43266</v>
      </c>
      <c r="K50" s="28">
        <v>43235</v>
      </c>
      <c r="L50" s="28" t="s">
        <v>28</v>
      </c>
      <c r="M50" s="29"/>
      <c r="N50" s="30" t="str">
        <f t="shared" si="4"/>
        <v/>
      </c>
      <c r="O50" s="30" t="str">
        <f>VLOOKUP(B50&amp;A50, Table1[#All], 5,0)</f>
        <v>Regan Foai</v>
      </c>
      <c r="P50" s="30" t="str">
        <f>VLOOKUP(B50&amp;A50, Table1[#All], 6,0)</f>
        <v>27 704 6965</v>
      </c>
      <c r="Q50" s="31" t="s">
        <v>4356</v>
      </c>
    </row>
    <row r="51" spans="1:17" ht="30" customHeight="1" x14ac:dyDescent="0.25">
      <c r="A51" s="33" t="s">
        <v>57</v>
      </c>
      <c r="B51" s="33" t="s">
        <v>58</v>
      </c>
      <c r="C51" s="33">
        <v>138750</v>
      </c>
      <c r="D51" s="33" t="s">
        <v>4196</v>
      </c>
      <c r="E51" s="33"/>
      <c r="F51" s="26">
        <v>713.92</v>
      </c>
      <c r="G51" s="26">
        <v>50.47</v>
      </c>
      <c r="H51" s="26">
        <f t="shared" si="3"/>
        <v>764.39</v>
      </c>
      <c r="I51" s="26"/>
      <c r="J51" s="27">
        <v>43269</v>
      </c>
      <c r="K51" s="28">
        <v>43234</v>
      </c>
      <c r="L51" s="28" t="s">
        <v>28</v>
      </c>
      <c r="M51" s="29"/>
      <c r="N51" s="30" t="str">
        <f t="shared" si="4"/>
        <v/>
      </c>
      <c r="O51" s="30" t="str">
        <f>VLOOKUP(B51&amp;A51, Table1[#All], 5,0)</f>
        <v>Andrew McKinnon</v>
      </c>
      <c r="P51" s="30" t="str">
        <f>VLOOKUP(B51&amp;A51, Table1[#All], 6,0)</f>
        <v>027 262 8318</v>
      </c>
      <c r="Q51" s="31"/>
    </row>
    <row r="52" spans="1:17" ht="30" customHeight="1" x14ac:dyDescent="0.25">
      <c r="A52" s="33" t="s">
        <v>57</v>
      </c>
      <c r="B52" s="33" t="s">
        <v>4197</v>
      </c>
      <c r="C52" s="33">
        <v>141221</v>
      </c>
      <c r="D52" s="33" t="s">
        <v>4198</v>
      </c>
      <c r="E52" s="33" t="s">
        <v>4228</v>
      </c>
      <c r="F52" s="26">
        <v>405.63</v>
      </c>
      <c r="G52" s="26"/>
      <c r="H52" s="26">
        <f t="shared" si="3"/>
        <v>405.63</v>
      </c>
      <c r="I52" s="26"/>
      <c r="J52" s="27">
        <v>43256</v>
      </c>
      <c r="K52" s="28"/>
      <c r="L52" s="28" t="s">
        <v>4181</v>
      </c>
      <c r="M52" s="29"/>
      <c r="N52" s="30" t="str">
        <f t="shared" si="4"/>
        <v/>
      </c>
      <c r="O52" s="30" t="str">
        <f>VLOOKUP(B52&amp;A52, Table1[#All], 5,0)</f>
        <v>Andrew McKinnon</v>
      </c>
      <c r="P52" s="30" t="str">
        <f>VLOOKUP(B52&amp;A52, Table1[#All], 6,0)</f>
        <v>027 262 8318</v>
      </c>
      <c r="Q52" s="31" t="s">
        <v>4206</v>
      </c>
    </row>
    <row r="53" spans="1:17" ht="30" customHeight="1" x14ac:dyDescent="0.25">
      <c r="A53" s="33" t="s">
        <v>57</v>
      </c>
      <c r="B53" s="33" t="s">
        <v>509</v>
      </c>
      <c r="C53" s="33">
        <v>135838</v>
      </c>
      <c r="D53" s="33" t="s">
        <v>4207</v>
      </c>
      <c r="E53" s="33" t="s">
        <v>4231</v>
      </c>
      <c r="F53" s="26">
        <v>10054</v>
      </c>
      <c r="G53" s="26"/>
      <c r="H53" s="26">
        <f t="shared" si="3"/>
        <v>10054</v>
      </c>
      <c r="I53" s="26"/>
      <c r="J53" s="27">
        <v>43271</v>
      </c>
      <c r="K53" s="28"/>
      <c r="L53" s="28" t="s">
        <v>4181</v>
      </c>
      <c r="M53" s="29"/>
      <c r="N53" s="30" t="str">
        <f t="shared" si="4"/>
        <v/>
      </c>
      <c r="O53" s="30" t="str">
        <f>VLOOKUP(B53&amp;A53, Table1[#All], 5,0)</f>
        <v>Andrew McKinnon</v>
      </c>
      <c r="P53" s="30" t="str">
        <f>VLOOKUP(B53&amp;A53, Table1[#All], 6,0)</f>
        <v>027 262 8318</v>
      </c>
      <c r="Q53" s="31"/>
    </row>
    <row r="54" spans="1:17" ht="30" customHeight="1" x14ac:dyDescent="0.25">
      <c r="A54" s="33" t="s">
        <v>57</v>
      </c>
      <c r="B54" s="33" t="s">
        <v>4197</v>
      </c>
      <c r="C54" s="33">
        <v>137221</v>
      </c>
      <c r="D54" s="33" t="s">
        <v>4209</v>
      </c>
      <c r="E54" s="33"/>
      <c r="F54" s="26">
        <v>2340</v>
      </c>
      <c r="G54" s="26"/>
      <c r="H54" s="26">
        <f t="shared" si="3"/>
        <v>2340</v>
      </c>
      <c r="I54" s="26"/>
      <c r="J54" s="27">
        <v>43266</v>
      </c>
      <c r="K54" s="28"/>
      <c r="L54" s="28" t="s">
        <v>4181</v>
      </c>
      <c r="M54" s="29"/>
      <c r="N54" s="30" t="str">
        <f t="shared" si="4"/>
        <v/>
      </c>
      <c r="O54" s="30" t="str">
        <f>VLOOKUP(B54&amp;A54, Table1[#All], 5,0)</f>
        <v>Andrew McKinnon</v>
      </c>
      <c r="P54" s="30" t="str">
        <f>VLOOKUP(B54&amp;A54, Table1[#All], 6,0)</f>
        <v>027 262 8318</v>
      </c>
      <c r="Q54" s="31"/>
    </row>
    <row r="55" spans="1:17" ht="30" customHeight="1" x14ac:dyDescent="0.25">
      <c r="A55" s="33" t="s">
        <v>57</v>
      </c>
      <c r="B55" s="33" t="s">
        <v>60</v>
      </c>
      <c r="C55" s="33">
        <v>139754</v>
      </c>
      <c r="D55" s="33" t="s">
        <v>4210</v>
      </c>
      <c r="E55" s="33" t="s">
        <v>4230</v>
      </c>
      <c r="F55" s="26">
        <v>855</v>
      </c>
      <c r="G55" s="26"/>
      <c r="H55" s="26">
        <f t="shared" si="3"/>
        <v>855</v>
      </c>
      <c r="I55" s="26"/>
      <c r="J55" s="27">
        <v>43258</v>
      </c>
      <c r="K55" s="28"/>
      <c r="L55" s="28" t="s">
        <v>4181</v>
      </c>
      <c r="M55" s="29"/>
      <c r="N55" s="30" t="str">
        <f t="shared" si="4"/>
        <v/>
      </c>
      <c r="O55" s="30" t="str">
        <f>VLOOKUP(B55&amp;A55, Table1[#All], 5,0)</f>
        <v>Davlyn Brider</v>
      </c>
      <c r="P55" s="30" t="str">
        <f>VLOOKUP(B55&amp;A55, Table1[#All], 6,0)</f>
        <v>027 614 1974</v>
      </c>
      <c r="Q55" s="31" t="s">
        <v>4211</v>
      </c>
    </row>
    <row r="56" spans="1:17" ht="33.75" customHeight="1" x14ac:dyDescent="0.25">
      <c r="A56" s="33" t="s">
        <v>57</v>
      </c>
      <c r="B56" s="33" t="s">
        <v>58</v>
      </c>
      <c r="C56" s="33">
        <v>139517</v>
      </c>
      <c r="D56" s="33" t="s">
        <v>4226</v>
      </c>
      <c r="E56" s="33" t="s">
        <v>4230</v>
      </c>
      <c r="F56" s="26">
        <v>2321</v>
      </c>
      <c r="G56" s="26"/>
      <c r="H56" s="26">
        <f t="shared" si="3"/>
        <v>2321</v>
      </c>
      <c r="I56" s="26"/>
      <c r="J56" s="27">
        <v>43248</v>
      </c>
      <c r="K56" s="28"/>
      <c r="L56" s="28" t="s">
        <v>4181</v>
      </c>
      <c r="M56" s="29"/>
      <c r="N56" s="30" t="str">
        <f t="shared" si="4"/>
        <v/>
      </c>
      <c r="O56" s="30" t="str">
        <f>VLOOKUP(B56&amp;A56, Table1[#All], 5,0)</f>
        <v>Andrew McKinnon</v>
      </c>
      <c r="P56" s="30" t="str">
        <f>VLOOKUP(B56&amp;A56, Table1[#All], 6,0)</f>
        <v>027 262 8318</v>
      </c>
      <c r="Q56" s="31"/>
    </row>
  </sheetData>
  <conditionalFormatting sqref="B40:B41 C21 B2:B3 C4:C19 A1 B57:B1048576 D22:E22">
    <cfRule type="duplicateValues" dxfId="40" priority="9"/>
  </conditionalFormatting>
  <conditionalFormatting sqref="C20">
    <cfRule type="duplicateValues" dxfId="39" priority="8"/>
  </conditionalFormatting>
  <conditionalFormatting sqref="B4">
    <cfRule type="duplicateValues" dxfId="38" priority="5"/>
  </conditionalFormatting>
  <conditionalFormatting sqref="A4">
    <cfRule type="duplicateValues" dxfId="37" priority="4"/>
  </conditionalFormatting>
  <conditionalFormatting sqref="H1:H3 H57:H1048576 J4:J56">
    <cfRule type="timePeriod" dxfId="36" priority="2" timePeriod="nextWeek">
      <formula>AND(ROUNDDOWN(H1,0)-TODAY()&gt;(7-WEEKDAY(TODAY())),ROUNDDOWN(H1,0)-TODAY()&lt;(15-WEEKDAY(TODAY())))</formula>
    </cfRule>
    <cfRule type="timePeriod" dxfId="35" priority="3" timePeriod="thisWeek">
      <formula>AND(TODAY()-ROUNDDOWN(H1,0)&lt;=WEEKDAY(TODAY())-1,ROUNDDOWN(H1,0)-TODAY()&lt;=7-WEEKDAY(TODAY()))</formula>
    </cfRule>
  </conditionalFormatting>
  <dataValidations count="7">
    <dataValidation allowBlank="1" showInputMessage="1" showErrorMessage="1" prompt="Enter the actual project finish date in this column" sqref="K4"/>
    <dataValidation allowBlank="1" showInputMessage="1" showErrorMessage="1" prompt="Enter the estimated project finish date in this column" sqref="J4"/>
    <dataValidation allowBlank="1" showInputMessage="1" showErrorMessage="1" prompt="Select Category name from the dropdown list in each cell in this column. Options in this list are defined in the Setup worksheet. Press ALT+DOWN ARROW to navigate the list, then ENTER to make a selection" sqref="D4:E4"/>
    <dataValidation allowBlank="1" showInputMessage="1" showErrorMessage="1" promptTitle="Work ID" prompt="Select Category name from the dropdown list in each cell in this column. Options in this list are defined in the Setup worksheet. Press ALT+DOWN ARROW to navigate the list, then ENTER to make a selection" sqref="C4"/>
    <dataValidation type="list" allowBlank="1" showInputMessage="1" showErrorMessage="1" error="Select a category from the list or create a new category to display in this list from the Setup worksheet." sqref="A33:B39 D5:E22 C5:C40">
      <formula1>CategoryList</formula1>
    </dataValidation>
    <dataValidation allowBlank="1" showInputMessage="1" showErrorMessage="1" prompt="Enter the estimated project start date in this column" sqref="F4:I4 L4:P4"/>
    <dataValidation allowBlank="1" showInputMessage="1" showErrorMessage="1" prompt="Customizable over/under percent used for highlighting the actual work in hours and days in the project table that are over or under this number" sqref="D2"/>
  </dataValidations>
  <pageMargins left="0.7" right="0.7" top="0.75" bottom="0.75" header="0.3" footer="0.3"/>
  <pageSetup paperSize="9" orientation="portrait" horizontalDpi="4294967293"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612"/>
  <sheetViews>
    <sheetView topLeftCell="A43" workbookViewId="0">
      <selection activeCell="E53" sqref="E53"/>
    </sheetView>
  </sheetViews>
  <sheetFormatPr defaultRowHeight="13.8" x14ac:dyDescent="0.25"/>
  <cols>
    <col min="2" max="2" width="10.19921875" customWidth="1"/>
    <col min="3" max="3" width="12.19921875" customWidth="1"/>
    <col min="4" max="4" width="13.59765625" customWidth="1"/>
    <col min="5" max="5" width="6.09765625" customWidth="1"/>
    <col min="6" max="6" width="13" customWidth="1"/>
    <col min="7" max="7" width="11.69921875" customWidth="1"/>
  </cols>
  <sheetData>
    <row r="1" spans="1:13" x14ac:dyDescent="0.25">
      <c r="A1" t="s">
        <v>4188</v>
      </c>
      <c r="B1" t="s">
        <v>4182</v>
      </c>
      <c r="C1" t="s">
        <v>4183</v>
      </c>
      <c r="D1" t="s">
        <v>4184</v>
      </c>
      <c r="E1" t="s">
        <v>4185</v>
      </c>
      <c r="F1" t="s">
        <v>4186</v>
      </c>
      <c r="G1" t="s">
        <v>4187</v>
      </c>
      <c r="H1" t="s">
        <v>4200</v>
      </c>
      <c r="I1" t="s">
        <v>4201</v>
      </c>
      <c r="J1" t="s">
        <v>4202</v>
      </c>
      <c r="K1" t="s">
        <v>4203</v>
      </c>
      <c r="L1" t="s">
        <v>4204</v>
      </c>
      <c r="M1" t="s">
        <v>4205</v>
      </c>
    </row>
    <row r="2" spans="1:13" x14ac:dyDescent="0.25">
      <c r="A2" s="33">
        <v>139304</v>
      </c>
      <c r="B2" t="s">
        <v>488</v>
      </c>
      <c r="C2" t="s">
        <v>187</v>
      </c>
      <c r="D2" t="s">
        <v>489</v>
      </c>
      <c r="E2">
        <v>0.5</v>
      </c>
      <c r="F2" s="71">
        <f t="shared" ref="F2:F33" si="0">VLOOKUP(C2, CODERATE, 4,0)</f>
        <v>30.26</v>
      </c>
      <c r="G2" s="71">
        <f t="shared" ref="G2:G31" si="1">E2*F2</f>
        <v>15.13</v>
      </c>
    </row>
    <row r="3" spans="1:13" x14ac:dyDescent="0.25">
      <c r="B3" t="s">
        <v>488</v>
      </c>
      <c r="C3" t="s">
        <v>259</v>
      </c>
      <c r="D3" t="s">
        <v>489</v>
      </c>
      <c r="E3">
        <v>24</v>
      </c>
      <c r="F3" s="71">
        <f t="shared" si="0"/>
        <v>21.97</v>
      </c>
      <c r="G3" s="71">
        <f t="shared" si="1"/>
        <v>527.28</v>
      </c>
    </row>
    <row r="4" spans="1:13" x14ac:dyDescent="0.25">
      <c r="B4" t="s">
        <v>488</v>
      </c>
      <c r="C4" t="s">
        <v>263</v>
      </c>
      <c r="D4" t="s">
        <v>489</v>
      </c>
      <c r="E4">
        <v>6</v>
      </c>
      <c r="F4" s="71">
        <f t="shared" si="0"/>
        <v>42.59</v>
      </c>
      <c r="G4" s="71">
        <f t="shared" si="1"/>
        <v>255.54000000000002</v>
      </c>
    </row>
    <row r="5" spans="1:13" x14ac:dyDescent="0.25">
      <c r="B5" t="s">
        <v>488</v>
      </c>
      <c r="C5" t="s">
        <v>259</v>
      </c>
      <c r="D5" t="s">
        <v>489</v>
      </c>
      <c r="E5">
        <v>5</v>
      </c>
      <c r="F5" s="71">
        <f t="shared" si="0"/>
        <v>21.97</v>
      </c>
      <c r="G5" s="71">
        <f t="shared" si="1"/>
        <v>109.85</v>
      </c>
    </row>
    <row r="6" spans="1:13" x14ac:dyDescent="0.25">
      <c r="B6" t="s">
        <v>488</v>
      </c>
      <c r="C6" t="s">
        <v>263</v>
      </c>
      <c r="D6" t="s">
        <v>489</v>
      </c>
      <c r="E6">
        <v>6</v>
      </c>
      <c r="F6" s="71">
        <f t="shared" si="0"/>
        <v>42.59</v>
      </c>
      <c r="G6" s="71">
        <f t="shared" si="1"/>
        <v>255.54000000000002</v>
      </c>
    </row>
    <row r="7" spans="1:13" x14ac:dyDescent="0.25">
      <c r="A7" s="70">
        <v>138532</v>
      </c>
      <c r="B7" t="s">
        <v>488</v>
      </c>
      <c r="C7" t="s">
        <v>231</v>
      </c>
      <c r="D7" t="s">
        <v>489</v>
      </c>
      <c r="E7">
        <v>5</v>
      </c>
      <c r="F7" s="71">
        <f t="shared" si="0"/>
        <v>47.37</v>
      </c>
      <c r="G7" s="71">
        <f t="shared" si="1"/>
        <v>236.85</v>
      </c>
    </row>
    <row r="8" spans="1:13" x14ac:dyDescent="0.25">
      <c r="B8" t="s">
        <v>488</v>
      </c>
      <c r="C8" t="s">
        <v>207</v>
      </c>
      <c r="D8" t="s">
        <v>489</v>
      </c>
      <c r="E8">
        <v>5</v>
      </c>
      <c r="F8" s="71">
        <f t="shared" si="0"/>
        <v>87.84</v>
      </c>
      <c r="G8" s="71">
        <f t="shared" si="1"/>
        <v>439.20000000000005</v>
      </c>
    </row>
    <row r="9" spans="1:13" x14ac:dyDescent="0.25">
      <c r="B9" t="s">
        <v>488</v>
      </c>
      <c r="C9" t="s">
        <v>263</v>
      </c>
      <c r="D9" t="s">
        <v>489</v>
      </c>
      <c r="E9">
        <v>6.7</v>
      </c>
      <c r="F9" s="71">
        <f t="shared" si="0"/>
        <v>42.59</v>
      </c>
      <c r="G9" s="71">
        <f t="shared" si="1"/>
        <v>285.35300000000001</v>
      </c>
    </row>
    <row r="10" spans="1:13" x14ac:dyDescent="0.25">
      <c r="B10" t="s">
        <v>488</v>
      </c>
      <c r="C10" t="s">
        <v>263</v>
      </c>
      <c r="D10" t="s">
        <v>489</v>
      </c>
      <c r="E10">
        <v>11.4</v>
      </c>
      <c r="F10" s="71">
        <f t="shared" si="0"/>
        <v>42.59</v>
      </c>
      <c r="G10" s="71">
        <f t="shared" si="1"/>
        <v>485.52600000000007</v>
      </c>
    </row>
    <row r="11" spans="1:13" x14ac:dyDescent="0.25">
      <c r="A11" s="70">
        <v>138464</v>
      </c>
      <c r="B11" t="s">
        <v>488</v>
      </c>
      <c r="C11" t="s">
        <v>231</v>
      </c>
      <c r="D11" t="s">
        <v>489</v>
      </c>
      <c r="E11">
        <v>2</v>
      </c>
      <c r="F11" s="71">
        <f t="shared" si="0"/>
        <v>47.37</v>
      </c>
      <c r="G11" s="71">
        <f t="shared" si="1"/>
        <v>94.74</v>
      </c>
    </row>
    <row r="12" spans="1:13" x14ac:dyDescent="0.25">
      <c r="B12" t="s">
        <v>488</v>
      </c>
      <c r="C12" t="s">
        <v>259</v>
      </c>
      <c r="D12" t="s">
        <v>489</v>
      </c>
      <c r="E12">
        <v>14.4</v>
      </c>
      <c r="F12" s="71">
        <f t="shared" si="0"/>
        <v>21.97</v>
      </c>
      <c r="G12" s="71">
        <f t="shared" si="1"/>
        <v>316.36799999999999</v>
      </c>
    </row>
    <row r="13" spans="1:13" x14ac:dyDescent="0.25">
      <c r="B13" t="s">
        <v>488</v>
      </c>
      <c r="C13" t="s">
        <v>195</v>
      </c>
      <c r="D13" t="s">
        <v>489</v>
      </c>
      <c r="E13">
        <v>23.4</v>
      </c>
      <c r="F13" s="71">
        <f t="shared" si="0"/>
        <v>5.75</v>
      </c>
      <c r="G13" s="71">
        <f t="shared" si="1"/>
        <v>134.54999999999998</v>
      </c>
    </row>
    <row r="14" spans="1:13" x14ac:dyDescent="0.25">
      <c r="B14" t="s">
        <v>488</v>
      </c>
      <c r="C14" t="s">
        <v>259</v>
      </c>
      <c r="D14" t="s">
        <v>489</v>
      </c>
      <c r="E14">
        <v>1.5</v>
      </c>
      <c r="F14" s="71">
        <f t="shared" si="0"/>
        <v>21.97</v>
      </c>
      <c r="G14" s="71">
        <f t="shared" si="1"/>
        <v>32.954999999999998</v>
      </c>
    </row>
    <row r="15" spans="1:13" x14ac:dyDescent="0.25">
      <c r="B15" t="s">
        <v>488</v>
      </c>
      <c r="C15" t="s">
        <v>263</v>
      </c>
      <c r="D15" t="s">
        <v>489</v>
      </c>
      <c r="E15">
        <v>3.5</v>
      </c>
      <c r="F15" s="71">
        <f t="shared" si="0"/>
        <v>42.59</v>
      </c>
      <c r="G15" s="71">
        <f t="shared" si="1"/>
        <v>149.065</v>
      </c>
    </row>
    <row r="16" spans="1:13" x14ac:dyDescent="0.25">
      <c r="A16" s="70">
        <v>139144</v>
      </c>
      <c r="B16" t="s">
        <v>488</v>
      </c>
      <c r="C16" t="s">
        <v>181</v>
      </c>
      <c r="D16" t="s">
        <v>489</v>
      </c>
      <c r="E16">
        <v>1</v>
      </c>
      <c r="F16" s="71">
        <f t="shared" si="0"/>
        <v>372.97</v>
      </c>
      <c r="G16" s="71">
        <f t="shared" si="1"/>
        <v>372.97</v>
      </c>
    </row>
    <row r="17" spans="1:7" x14ac:dyDescent="0.25">
      <c r="B17" t="s">
        <v>488</v>
      </c>
      <c r="C17" t="s">
        <v>231</v>
      </c>
      <c r="D17" t="s">
        <v>489</v>
      </c>
      <c r="E17">
        <v>2</v>
      </c>
      <c r="F17" s="71">
        <f t="shared" si="0"/>
        <v>47.37</v>
      </c>
      <c r="G17" s="71">
        <f t="shared" si="1"/>
        <v>94.74</v>
      </c>
    </row>
    <row r="18" spans="1:7" x14ac:dyDescent="0.25">
      <c r="B18" t="s">
        <v>488</v>
      </c>
      <c r="C18" t="s">
        <v>187</v>
      </c>
      <c r="D18" t="s">
        <v>489</v>
      </c>
      <c r="E18">
        <v>1</v>
      </c>
      <c r="F18" s="71">
        <f t="shared" si="0"/>
        <v>30.26</v>
      </c>
      <c r="G18" s="71">
        <f t="shared" si="1"/>
        <v>30.26</v>
      </c>
    </row>
    <row r="19" spans="1:7" x14ac:dyDescent="0.25">
      <c r="B19" t="s">
        <v>488</v>
      </c>
      <c r="C19" t="s">
        <v>263</v>
      </c>
      <c r="D19" t="s">
        <v>489</v>
      </c>
      <c r="E19">
        <v>12.3</v>
      </c>
      <c r="F19" s="71">
        <f t="shared" si="0"/>
        <v>42.59</v>
      </c>
      <c r="G19" s="71">
        <f t="shared" si="1"/>
        <v>523.85700000000008</v>
      </c>
    </row>
    <row r="20" spans="1:7" x14ac:dyDescent="0.25">
      <c r="B20" t="s">
        <v>488</v>
      </c>
      <c r="C20" t="s">
        <v>259</v>
      </c>
      <c r="D20" t="s">
        <v>489</v>
      </c>
      <c r="E20">
        <v>1</v>
      </c>
      <c r="F20" s="71">
        <f t="shared" si="0"/>
        <v>21.97</v>
      </c>
      <c r="G20" s="71">
        <f t="shared" si="1"/>
        <v>21.97</v>
      </c>
    </row>
    <row r="21" spans="1:7" x14ac:dyDescent="0.25">
      <c r="B21" t="s">
        <v>488</v>
      </c>
      <c r="C21" t="s">
        <v>207</v>
      </c>
      <c r="D21" t="s">
        <v>489</v>
      </c>
      <c r="E21">
        <v>2</v>
      </c>
      <c r="F21" s="71">
        <f t="shared" si="0"/>
        <v>87.84</v>
      </c>
      <c r="G21" s="71">
        <f t="shared" si="1"/>
        <v>175.68</v>
      </c>
    </row>
    <row r="22" spans="1:7" x14ac:dyDescent="0.25">
      <c r="A22" s="70">
        <v>138806</v>
      </c>
      <c r="B22" t="s">
        <v>488</v>
      </c>
      <c r="C22" t="s">
        <v>418</v>
      </c>
      <c r="D22" t="s">
        <v>489</v>
      </c>
      <c r="E22">
        <v>35</v>
      </c>
      <c r="F22" s="71">
        <f t="shared" si="0"/>
        <v>4.2</v>
      </c>
      <c r="G22" s="71">
        <f t="shared" si="1"/>
        <v>147</v>
      </c>
    </row>
    <row r="23" spans="1:7" x14ac:dyDescent="0.25">
      <c r="B23" t="s">
        <v>488</v>
      </c>
      <c r="C23" t="s">
        <v>195</v>
      </c>
      <c r="D23" t="s">
        <v>489</v>
      </c>
      <c r="E23">
        <v>35</v>
      </c>
      <c r="F23" s="71">
        <f t="shared" si="0"/>
        <v>5.75</v>
      </c>
      <c r="G23" s="71">
        <f t="shared" si="1"/>
        <v>201.25</v>
      </c>
    </row>
    <row r="24" spans="1:7" x14ac:dyDescent="0.25">
      <c r="B24" t="s">
        <v>488</v>
      </c>
      <c r="C24" t="s">
        <v>207</v>
      </c>
      <c r="D24" t="s">
        <v>489</v>
      </c>
      <c r="E24">
        <v>3</v>
      </c>
      <c r="F24" s="71">
        <f t="shared" si="0"/>
        <v>87.84</v>
      </c>
      <c r="G24" s="71">
        <f t="shared" si="1"/>
        <v>263.52</v>
      </c>
    </row>
    <row r="25" spans="1:7" x14ac:dyDescent="0.25">
      <c r="B25" t="s">
        <v>488</v>
      </c>
      <c r="C25" t="s">
        <v>263</v>
      </c>
      <c r="D25" t="s">
        <v>489</v>
      </c>
      <c r="E25">
        <v>2.9</v>
      </c>
      <c r="F25" s="71">
        <f t="shared" si="0"/>
        <v>42.59</v>
      </c>
      <c r="G25" s="71">
        <f t="shared" si="1"/>
        <v>123.51100000000001</v>
      </c>
    </row>
    <row r="26" spans="1:7" x14ac:dyDescent="0.25">
      <c r="B26" t="s">
        <v>488</v>
      </c>
      <c r="C26" t="s">
        <v>195</v>
      </c>
      <c r="D26" t="s">
        <v>489</v>
      </c>
      <c r="E26">
        <v>67.8</v>
      </c>
      <c r="F26" s="71">
        <f t="shared" si="0"/>
        <v>5.75</v>
      </c>
      <c r="G26" s="71">
        <f t="shared" si="1"/>
        <v>389.84999999999997</v>
      </c>
    </row>
    <row r="27" spans="1:7" x14ac:dyDescent="0.25">
      <c r="B27" t="s">
        <v>488</v>
      </c>
      <c r="C27" t="s">
        <v>263</v>
      </c>
      <c r="D27" t="s">
        <v>489</v>
      </c>
      <c r="E27">
        <v>5.9</v>
      </c>
      <c r="F27" s="71">
        <f t="shared" si="0"/>
        <v>42.59</v>
      </c>
      <c r="G27" s="71">
        <f t="shared" si="1"/>
        <v>251.28100000000003</v>
      </c>
    </row>
    <row r="28" spans="1:7" x14ac:dyDescent="0.25">
      <c r="B28" t="s">
        <v>488</v>
      </c>
      <c r="C28" t="s">
        <v>195</v>
      </c>
      <c r="D28" t="s">
        <v>489</v>
      </c>
      <c r="E28">
        <v>18.899999999999999</v>
      </c>
      <c r="F28" s="71">
        <f t="shared" si="0"/>
        <v>5.75</v>
      </c>
      <c r="G28" s="71">
        <f t="shared" si="1"/>
        <v>108.675</v>
      </c>
    </row>
    <row r="29" spans="1:7" x14ac:dyDescent="0.25">
      <c r="B29" t="s">
        <v>488</v>
      </c>
      <c r="C29" t="s">
        <v>422</v>
      </c>
      <c r="D29" t="s">
        <v>4193</v>
      </c>
      <c r="E29">
        <v>6</v>
      </c>
      <c r="F29" s="71">
        <f t="shared" si="0"/>
        <v>9.11</v>
      </c>
      <c r="G29" s="71">
        <f t="shared" si="1"/>
        <v>54.66</v>
      </c>
    </row>
    <row r="30" spans="1:7" x14ac:dyDescent="0.25">
      <c r="B30" t="s">
        <v>488</v>
      </c>
      <c r="C30" t="s">
        <v>195</v>
      </c>
      <c r="D30" t="s">
        <v>4193</v>
      </c>
      <c r="E30">
        <v>6</v>
      </c>
      <c r="F30" s="71">
        <f t="shared" si="0"/>
        <v>5.75</v>
      </c>
      <c r="G30" s="71">
        <f t="shared" si="1"/>
        <v>34.5</v>
      </c>
    </row>
    <row r="31" spans="1:7" x14ac:dyDescent="0.25">
      <c r="B31" t="s">
        <v>488</v>
      </c>
      <c r="C31" t="s">
        <v>207</v>
      </c>
      <c r="D31" t="s">
        <v>4193</v>
      </c>
      <c r="E31">
        <v>1</v>
      </c>
      <c r="F31" s="71">
        <f t="shared" si="0"/>
        <v>87.84</v>
      </c>
      <c r="G31" s="71">
        <f t="shared" si="1"/>
        <v>87.84</v>
      </c>
    </row>
    <row r="32" spans="1:7" x14ac:dyDescent="0.25">
      <c r="B32" t="s">
        <v>488</v>
      </c>
      <c r="C32" t="s">
        <v>532</v>
      </c>
      <c r="D32" t="s">
        <v>4193</v>
      </c>
      <c r="E32">
        <v>11</v>
      </c>
      <c r="F32" s="71" t="e">
        <f t="shared" si="0"/>
        <v>#N/A</v>
      </c>
      <c r="G32" s="71">
        <v>0</v>
      </c>
    </row>
    <row r="33" spans="1:7" x14ac:dyDescent="0.25">
      <c r="B33" t="s">
        <v>488</v>
      </c>
      <c r="C33" t="s">
        <v>315</v>
      </c>
      <c r="D33" t="s">
        <v>4193</v>
      </c>
      <c r="E33">
        <v>1</v>
      </c>
      <c r="F33" s="71" t="e">
        <f t="shared" si="0"/>
        <v>#N/A</v>
      </c>
      <c r="G33" s="71" t="e">
        <f t="shared" ref="G33:G64" si="2">E33*F33</f>
        <v>#N/A</v>
      </c>
    </row>
    <row r="34" spans="1:7" x14ac:dyDescent="0.25">
      <c r="B34" t="s">
        <v>488</v>
      </c>
      <c r="C34" t="s">
        <v>434</v>
      </c>
      <c r="D34" t="s">
        <v>4193</v>
      </c>
      <c r="E34">
        <v>1</v>
      </c>
      <c r="F34" s="71">
        <f t="shared" ref="F34:F65" si="3">VLOOKUP(C34, CODERATE, 4,0)</f>
        <v>42.68</v>
      </c>
      <c r="G34" s="71">
        <f t="shared" si="2"/>
        <v>42.68</v>
      </c>
    </row>
    <row r="35" spans="1:7" x14ac:dyDescent="0.25">
      <c r="B35" t="s">
        <v>488</v>
      </c>
      <c r="C35" t="s">
        <v>290</v>
      </c>
      <c r="D35" t="s">
        <v>4193</v>
      </c>
      <c r="E35">
        <v>1</v>
      </c>
      <c r="F35">
        <f t="shared" si="3"/>
        <v>60.58</v>
      </c>
      <c r="G35" s="71">
        <f t="shared" si="2"/>
        <v>60.58</v>
      </c>
    </row>
    <row r="36" spans="1:7" x14ac:dyDescent="0.25">
      <c r="A36" s="70">
        <v>138527</v>
      </c>
      <c r="B36" t="s">
        <v>488</v>
      </c>
      <c r="C36" t="s">
        <v>231</v>
      </c>
      <c r="D36" t="s">
        <v>489</v>
      </c>
      <c r="E36">
        <v>1</v>
      </c>
      <c r="F36">
        <f t="shared" si="3"/>
        <v>47.37</v>
      </c>
      <c r="G36" s="71">
        <f t="shared" si="2"/>
        <v>47.37</v>
      </c>
    </row>
    <row r="37" spans="1:7" x14ac:dyDescent="0.25">
      <c r="B37" t="s">
        <v>488</v>
      </c>
      <c r="C37" t="s">
        <v>259</v>
      </c>
      <c r="D37" t="s">
        <v>489</v>
      </c>
      <c r="E37">
        <v>23.4</v>
      </c>
      <c r="F37">
        <f t="shared" si="3"/>
        <v>21.97</v>
      </c>
      <c r="G37" s="71">
        <f t="shared" si="2"/>
        <v>514.09799999999996</v>
      </c>
    </row>
    <row r="38" spans="1:7" x14ac:dyDescent="0.25">
      <c r="B38" t="s">
        <v>488</v>
      </c>
      <c r="C38" t="s">
        <v>263</v>
      </c>
      <c r="D38" t="s">
        <v>489</v>
      </c>
      <c r="E38">
        <v>22</v>
      </c>
      <c r="F38">
        <f t="shared" si="3"/>
        <v>42.59</v>
      </c>
      <c r="G38" s="71">
        <f t="shared" si="2"/>
        <v>936.98</v>
      </c>
    </row>
    <row r="39" spans="1:7" x14ac:dyDescent="0.25">
      <c r="B39" t="s">
        <v>488</v>
      </c>
      <c r="C39" t="s">
        <v>259</v>
      </c>
      <c r="D39" t="s">
        <v>489</v>
      </c>
      <c r="E39">
        <v>3</v>
      </c>
      <c r="F39">
        <f t="shared" si="3"/>
        <v>21.97</v>
      </c>
      <c r="G39" s="71">
        <f t="shared" si="2"/>
        <v>65.91</v>
      </c>
    </row>
    <row r="40" spans="1:7" x14ac:dyDescent="0.25">
      <c r="B40" t="s">
        <v>488</v>
      </c>
      <c r="C40" t="s">
        <v>259</v>
      </c>
      <c r="D40" t="s">
        <v>489</v>
      </c>
      <c r="E40">
        <v>8</v>
      </c>
      <c r="F40">
        <f t="shared" si="3"/>
        <v>21.97</v>
      </c>
      <c r="G40" s="71">
        <f t="shared" si="2"/>
        <v>175.76</v>
      </c>
    </row>
    <row r="41" spans="1:7" x14ac:dyDescent="0.25">
      <c r="B41" t="s">
        <v>488</v>
      </c>
      <c r="C41" t="s">
        <v>263</v>
      </c>
      <c r="D41" t="s">
        <v>489</v>
      </c>
      <c r="E41">
        <v>3</v>
      </c>
      <c r="F41">
        <f t="shared" si="3"/>
        <v>42.59</v>
      </c>
      <c r="G41" s="71">
        <f t="shared" si="2"/>
        <v>127.77000000000001</v>
      </c>
    </row>
    <row r="42" spans="1:7" x14ac:dyDescent="0.25">
      <c r="B42" t="s">
        <v>488</v>
      </c>
      <c r="C42" t="s">
        <v>259</v>
      </c>
      <c r="D42" t="s">
        <v>489</v>
      </c>
      <c r="E42">
        <v>11</v>
      </c>
      <c r="F42">
        <f t="shared" si="3"/>
        <v>21.97</v>
      </c>
      <c r="G42" s="71">
        <f t="shared" si="2"/>
        <v>241.67</v>
      </c>
    </row>
    <row r="43" spans="1:7" x14ac:dyDescent="0.25">
      <c r="B43" t="s">
        <v>488</v>
      </c>
      <c r="C43" t="s">
        <v>315</v>
      </c>
      <c r="D43" t="s">
        <v>522</v>
      </c>
      <c r="E43">
        <v>1</v>
      </c>
      <c r="F43" t="e">
        <f t="shared" si="3"/>
        <v>#N/A</v>
      </c>
      <c r="G43" s="71" t="e">
        <f t="shared" si="2"/>
        <v>#N/A</v>
      </c>
    </row>
    <row r="44" spans="1:7" x14ac:dyDescent="0.25">
      <c r="B44" t="s">
        <v>488</v>
      </c>
      <c r="C44" t="s">
        <v>434</v>
      </c>
      <c r="D44" t="s">
        <v>522</v>
      </c>
      <c r="E44">
        <v>1</v>
      </c>
      <c r="F44">
        <f t="shared" si="3"/>
        <v>42.68</v>
      </c>
      <c r="G44" s="71">
        <f t="shared" si="2"/>
        <v>42.68</v>
      </c>
    </row>
    <row r="45" spans="1:7" x14ac:dyDescent="0.25">
      <c r="B45" t="s">
        <v>488</v>
      </c>
      <c r="C45" t="s">
        <v>223</v>
      </c>
      <c r="D45" t="s">
        <v>522</v>
      </c>
      <c r="E45">
        <v>1</v>
      </c>
      <c r="F45">
        <f t="shared" si="3"/>
        <v>82.05</v>
      </c>
      <c r="G45" s="71">
        <f t="shared" si="2"/>
        <v>82.05</v>
      </c>
    </row>
    <row r="46" spans="1:7" x14ac:dyDescent="0.25">
      <c r="B46" t="s">
        <v>488</v>
      </c>
      <c r="C46" t="s">
        <v>241</v>
      </c>
      <c r="D46" t="s">
        <v>522</v>
      </c>
      <c r="E46">
        <v>1</v>
      </c>
      <c r="F46">
        <f t="shared" si="3"/>
        <v>289.05</v>
      </c>
      <c r="G46" s="71">
        <f t="shared" si="2"/>
        <v>289.05</v>
      </c>
    </row>
    <row r="47" spans="1:7" x14ac:dyDescent="0.25">
      <c r="A47">
        <v>138741</v>
      </c>
      <c r="B47" t="s">
        <v>488</v>
      </c>
      <c r="C47" t="s">
        <v>231</v>
      </c>
      <c r="D47" t="s">
        <v>489</v>
      </c>
      <c r="E47">
        <v>2</v>
      </c>
      <c r="F47">
        <f t="shared" si="3"/>
        <v>47.37</v>
      </c>
      <c r="G47" s="71">
        <f t="shared" si="2"/>
        <v>94.74</v>
      </c>
    </row>
    <row r="48" spans="1:7" x14ac:dyDescent="0.25">
      <c r="B48" t="s">
        <v>488</v>
      </c>
      <c r="C48" t="s">
        <v>187</v>
      </c>
      <c r="D48" t="s">
        <v>489</v>
      </c>
      <c r="E48">
        <v>2</v>
      </c>
      <c r="F48">
        <f t="shared" si="3"/>
        <v>30.26</v>
      </c>
      <c r="G48" s="71">
        <f t="shared" si="2"/>
        <v>60.52</v>
      </c>
    </row>
    <row r="49" spans="1:7" x14ac:dyDescent="0.25">
      <c r="B49" t="s">
        <v>488</v>
      </c>
      <c r="C49" t="s">
        <v>259</v>
      </c>
      <c r="D49" t="s">
        <v>489</v>
      </c>
      <c r="E49">
        <v>33.799999999999997</v>
      </c>
      <c r="F49">
        <f t="shared" si="3"/>
        <v>21.97</v>
      </c>
      <c r="G49" s="71">
        <f t="shared" si="2"/>
        <v>742.5859999999999</v>
      </c>
    </row>
    <row r="50" spans="1:7" x14ac:dyDescent="0.25">
      <c r="B50" t="s">
        <v>488</v>
      </c>
      <c r="C50" t="s">
        <v>195</v>
      </c>
      <c r="D50" t="s">
        <v>489</v>
      </c>
      <c r="E50">
        <v>40</v>
      </c>
      <c r="F50">
        <f t="shared" si="3"/>
        <v>5.75</v>
      </c>
      <c r="G50" s="71">
        <f t="shared" si="2"/>
        <v>230</v>
      </c>
    </row>
    <row r="51" spans="1:7" x14ac:dyDescent="0.25">
      <c r="B51" t="s">
        <v>488</v>
      </c>
      <c r="C51" t="s">
        <v>263</v>
      </c>
      <c r="D51" t="s">
        <v>489</v>
      </c>
      <c r="E51">
        <v>4</v>
      </c>
      <c r="F51">
        <f t="shared" si="3"/>
        <v>42.59</v>
      </c>
      <c r="G51" s="71">
        <f t="shared" si="2"/>
        <v>170.36</v>
      </c>
    </row>
    <row r="52" spans="1:7" x14ac:dyDescent="0.25">
      <c r="A52">
        <v>138750</v>
      </c>
      <c r="B52" t="s">
        <v>488</v>
      </c>
      <c r="C52" t="s">
        <v>231</v>
      </c>
      <c r="D52" t="s">
        <v>489</v>
      </c>
      <c r="E52">
        <v>2</v>
      </c>
      <c r="F52">
        <f t="shared" si="3"/>
        <v>47.37</v>
      </c>
      <c r="G52" s="71">
        <f t="shared" si="2"/>
        <v>94.74</v>
      </c>
    </row>
    <row r="53" spans="1:7" x14ac:dyDescent="0.25">
      <c r="B53" t="s">
        <v>488</v>
      </c>
      <c r="C53" t="s">
        <v>187</v>
      </c>
      <c r="D53" t="s">
        <v>489</v>
      </c>
      <c r="E53">
        <v>1</v>
      </c>
      <c r="F53">
        <f t="shared" si="3"/>
        <v>30.26</v>
      </c>
      <c r="G53" s="71">
        <f t="shared" si="2"/>
        <v>30.26</v>
      </c>
    </row>
    <row r="54" spans="1:7" x14ac:dyDescent="0.25">
      <c r="B54" t="s">
        <v>488</v>
      </c>
      <c r="C54" t="s">
        <v>259</v>
      </c>
      <c r="D54" t="s">
        <v>489</v>
      </c>
      <c r="E54">
        <v>12</v>
      </c>
      <c r="F54">
        <f t="shared" si="3"/>
        <v>21.97</v>
      </c>
      <c r="G54" s="71">
        <f t="shared" si="2"/>
        <v>263.64</v>
      </c>
    </row>
    <row r="55" spans="1:7" x14ac:dyDescent="0.25">
      <c r="B55" t="s">
        <v>488</v>
      </c>
      <c r="C55" t="s">
        <v>275</v>
      </c>
      <c r="D55" t="s">
        <v>489</v>
      </c>
      <c r="E55">
        <v>7</v>
      </c>
      <c r="F55">
        <f t="shared" si="3"/>
        <v>3.08</v>
      </c>
      <c r="G55" s="71">
        <f t="shared" si="2"/>
        <v>21.560000000000002</v>
      </c>
    </row>
    <row r="56" spans="1:7" x14ac:dyDescent="0.25">
      <c r="B56" t="s">
        <v>488</v>
      </c>
      <c r="C56" t="s">
        <v>195</v>
      </c>
      <c r="D56" t="s">
        <v>489</v>
      </c>
      <c r="E56">
        <v>30.6</v>
      </c>
      <c r="F56">
        <f t="shared" si="3"/>
        <v>5.75</v>
      </c>
      <c r="G56" s="71">
        <f t="shared" si="2"/>
        <v>175.95000000000002</v>
      </c>
    </row>
    <row r="57" spans="1:7" x14ac:dyDescent="0.25">
      <c r="B57" t="s">
        <v>488</v>
      </c>
      <c r="C57" t="s">
        <v>263</v>
      </c>
      <c r="D57" t="s">
        <v>489</v>
      </c>
      <c r="E57">
        <v>3</v>
      </c>
      <c r="F57">
        <f t="shared" si="3"/>
        <v>42.59</v>
      </c>
      <c r="G57" s="71">
        <f t="shared" si="2"/>
        <v>127.77000000000001</v>
      </c>
    </row>
    <row r="58" spans="1:7" x14ac:dyDescent="0.25">
      <c r="A58">
        <v>141221</v>
      </c>
      <c r="B58" t="s">
        <v>488</v>
      </c>
      <c r="C58" t="s">
        <v>231</v>
      </c>
      <c r="D58" t="s">
        <v>489</v>
      </c>
      <c r="E58">
        <v>3</v>
      </c>
      <c r="F58">
        <f t="shared" si="3"/>
        <v>47.37</v>
      </c>
      <c r="G58" s="71">
        <f t="shared" si="2"/>
        <v>142.10999999999999</v>
      </c>
    </row>
    <row r="59" spans="1:7" x14ac:dyDescent="0.25">
      <c r="B59" t="s">
        <v>488</v>
      </c>
      <c r="C59" t="s">
        <v>207</v>
      </c>
      <c r="D59" t="s">
        <v>489</v>
      </c>
      <c r="E59">
        <v>3</v>
      </c>
      <c r="F59">
        <f t="shared" si="3"/>
        <v>87.84</v>
      </c>
      <c r="G59" s="71">
        <f t="shared" si="2"/>
        <v>263.52</v>
      </c>
    </row>
    <row r="60" spans="1:7" x14ac:dyDescent="0.25">
      <c r="A60">
        <v>135838</v>
      </c>
      <c r="B60" t="s">
        <v>488</v>
      </c>
      <c r="C60" t="s">
        <v>315</v>
      </c>
      <c r="D60" t="s">
        <v>4208</v>
      </c>
      <c r="E60">
        <v>2</v>
      </c>
      <c r="F60" t="e">
        <f t="shared" si="3"/>
        <v>#N/A</v>
      </c>
      <c r="G60" s="71" t="e">
        <f t="shared" si="2"/>
        <v>#N/A</v>
      </c>
    </row>
    <row r="61" spans="1:7" x14ac:dyDescent="0.25">
      <c r="B61" t="s">
        <v>488</v>
      </c>
      <c r="C61" t="s">
        <v>434</v>
      </c>
      <c r="D61" t="s">
        <v>4208</v>
      </c>
      <c r="E61">
        <v>2</v>
      </c>
      <c r="F61">
        <f t="shared" si="3"/>
        <v>42.68</v>
      </c>
      <c r="G61" s="71">
        <f t="shared" si="2"/>
        <v>85.36</v>
      </c>
    </row>
    <row r="62" spans="1:7" x14ac:dyDescent="0.25">
      <c r="B62" t="s">
        <v>488</v>
      </c>
      <c r="C62" t="s">
        <v>223</v>
      </c>
      <c r="D62" t="s">
        <v>4208</v>
      </c>
      <c r="E62">
        <v>2</v>
      </c>
      <c r="F62">
        <f t="shared" si="3"/>
        <v>82.05</v>
      </c>
      <c r="G62" s="71">
        <f t="shared" si="2"/>
        <v>164.1</v>
      </c>
    </row>
    <row r="63" spans="1:7" x14ac:dyDescent="0.25">
      <c r="B63" t="s">
        <v>488</v>
      </c>
      <c r="C63" t="s">
        <v>294</v>
      </c>
      <c r="D63" t="s">
        <v>4208</v>
      </c>
      <c r="E63">
        <v>1</v>
      </c>
      <c r="F63">
        <f t="shared" si="3"/>
        <v>265.3</v>
      </c>
      <c r="G63" s="71">
        <f t="shared" si="2"/>
        <v>265.3</v>
      </c>
    </row>
    <row r="64" spans="1:7" x14ac:dyDescent="0.25">
      <c r="B64" t="s">
        <v>4199</v>
      </c>
      <c r="C64" t="s">
        <v>259</v>
      </c>
      <c r="D64" t="s">
        <v>489</v>
      </c>
      <c r="E64">
        <v>-15</v>
      </c>
      <c r="F64">
        <f t="shared" si="3"/>
        <v>21.97</v>
      </c>
      <c r="G64" s="71">
        <f t="shared" si="2"/>
        <v>-329.54999999999995</v>
      </c>
    </row>
    <row r="65" spans="2:7" x14ac:dyDescent="0.25">
      <c r="B65" t="s">
        <v>4199</v>
      </c>
      <c r="C65" t="s">
        <v>263</v>
      </c>
      <c r="D65" t="s">
        <v>489</v>
      </c>
      <c r="E65">
        <v>-13</v>
      </c>
      <c r="F65">
        <f t="shared" si="3"/>
        <v>42.59</v>
      </c>
      <c r="G65" s="71">
        <f t="shared" ref="G65:G96" si="4">E65*F65</f>
        <v>-553.67000000000007</v>
      </c>
    </row>
    <row r="66" spans="2:7" x14ac:dyDescent="0.25">
      <c r="B66" t="s">
        <v>4199</v>
      </c>
      <c r="C66" t="s">
        <v>263</v>
      </c>
      <c r="D66" t="s">
        <v>489</v>
      </c>
      <c r="E66">
        <v>-6</v>
      </c>
      <c r="F66">
        <f t="shared" ref="F66:F97" si="5">VLOOKUP(C66, CODERATE, 4,0)</f>
        <v>42.59</v>
      </c>
      <c r="G66" s="71">
        <f t="shared" si="4"/>
        <v>-255.54000000000002</v>
      </c>
    </row>
    <row r="67" spans="2:7" x14ac:dyDescent="0.25">
      <c r="B67" t="s">
        <v>4199</v>
      </c>
      <c r="C67" t="s">
        <v>263</v>
      </c>
      <c r="D67" t="s">
        <v>489</v>
      </c>
      <c r="E67">
        <v>32</v>
      </c>
      <c r="F67">
        <f t="shared" si="5"/>
        <v>42.59</v>
      </c>
      <c r="G67" s="71">
        <f t="shared" si="4"/>
        <v>1362.88</v>
      </c>
    </row>
    <row r="68" spans="2:7" x14ac:dyDescent="0.25">
      <c r="B68" t="s">
        <v>4199</v>
      </c>
      <c r="C68" t="s">
        <v>263</v>
      </c>
      <c r="D68" t="s">
        <v>489</v>
      </c>
      <c r="E68">
        <v>3</v>
      </c>
      <c r="F68">
        <f t="shared" si="5"/>
        <v>42.59</v>
      </c>
      <c r="G68" s="71">
        <f t="shared" si="4"/>
        <v>127.77000000000001</v>
      </c>
    </row>
    <row r="69" spans="2:7" x14ac:dyDescent="0.25">
      <c r="B69" t="s">
        <v>4199</v>
      </c>
      <c r="C69" t="s">
        <v>263</v>
      </c>
      <c r="D69" t="s">
        <v>489</v>
      </c>
      <c r="E69">
        <v>2</v>
      </c>
      <c r="F69">
        <f t="shared" si="5"/>
        <v>42.59</v>
      </c>
      <c r="G69" s="71">
        <f t="shared" si="4"/>
        <v>85.18</v>
      </c>
    </row>
    <row r="70" spans="2:7" x14ac:dyDescent="0.25">
      <c r="B70" t="s">
        <v>488</v>
      </c>
      <c r="C70" t="s">
        <v>187</v>
      </c>
      <c r="D70" t="s">
        <v>489</v>
      </c>
      <c r="E70">
        <v>2</v>
      </c>
      <c r="F70">
        <f t="shared" si="5"/>
        <v>30.26</v>
      </c>
      <c r="G70" s="71">
        <f t="shared" si="4"/>
        <v>60.52</v>
      </c>
    </row>
    <row r="71" spans="2:7" x14ac:dyDescent="0.25">
      <c r="B71" t="s">
        <v>488</v>
      </c>
      <c r="C71" t="s">
        <v>231</v>
      </c>
      <c r="D71" t="s">
        <v>489</v>
      </c>
      <c r="E71">
        <v>3</v>
      </c>
      <c r="F71">
        <f t="shared" si="5"/>
        <v>47.37</v>
      </c>
      <c r="G71" s="71">
        <f t="shared" si="4"/>
        <v>142.10999999999999</v>
      </c>
    </row>
    <row r="72" spans="2:7" x14ac:dyDescent="0.25">
      <c r="B72" t="s">
        <v>488</v>
      </c>
      <c r="C72" t="s">
        <v>259</v>
      </c>
      <c r="D72" t="s">
        <v>489</v>
      </c>
      <c r="E72">
        <v>15</v>
      </c>
      <c r="F72">
        <f t="shared" si="5"/>
        <v>21.97</v>
      </c>
      <c r="G72" s="71">
        <f t="shared" si="4"/>
        <v>329.54999999999995</v>
      </c>
    </row>
    <row r="73" spans="2:7" x14ac:dyDescent="0.25">
      <c r="B73" t="s">
        <v>488</v>
      </c>
      <c r="C73" t="s">
        <v>263</v>
      </c>
      <c r="D73" t="s">
        <v>489</v>
      </c>
      <c r="E73">
        <v>13</v>
      </c>
      <c r="F73">
        <f t="shared" si="5"/>
        <v>42.59</v>
      </c>
      <c r="G73" s="71">
        <f t="shared" si="4"/>
        <v>553.67000000000007</v>
      </c>
    </row>
    <row r="74" spans="2:7" x14ac:dyDescent="0.25">
      <c r="B74" t="s">
        <v>488</v>
      </c>
      <c r="C74" t="s">
        <v>263</v>
      </c>
      <c r="D74" t="s">
        <v>489</v>
      </c>
      <c r="E74">
        <v>6</v>
      </c>
      <c r="F74">
        <f t="shared" si="5"/>
        <v>42.59</v>
      </c>
      <c r="G74" s="71">
        <f t="shared" si="4"/>
        <v>255.54000000000002</v>
      </c>
    </row>
    <row r="75" spans="2:7" x14ac:dyDescent="0.25">
      <c r="B75" t="s">
        <v>488</v>
      </c>
      <c r="C75" t="s">
        <v>263</v>
      </c>
      <c r="D75" t="s">
        <v>489</v>
      </c>
      <c r="E75">
        <v>35</v>
      </c>
      <c r="F75">
        <f t="shared" si="5"/>
        <v>42.59</v>
      </c>
      <c r="G75" s="71">
        <f t="shared" si="4"/>
        <v>1490.65</v>
      </c>
    </row>
    <row r="76" spans="2:7" x14ac:dyDescent="0.25">
      <c r="B76" t="s">
        <v>488</v>
      </c>
      <c r="C76" t="s">
        <v>259</v>
      </c>
      <c r="D76" t="s">
        <v>489</v>
      </c>
      <c r="E76">
        <v>7</v>
      </c>
      <c r="F76">
        <f t="shared" si="5"/>
        <v>21.97</v>
      </c>
      <c r="G76" s="71">
        <f t="shared" si="4"/>
        <v>153.79</v>
      </c>
    </row>
    <row r="77" spans="2:7" x14ac:dyDescent="0.25">
      <c r="B77" t="s">
        <v>488</v>
      </c>
      <c r="C77" t="s">
        <v>263</v>
      </c>
      <c r="D77" t="s">
        <v>489</v>
      </c>
      <c r="E77">
        <v>20</v>
      </c>
      <c r="F77">
        <f t="shared" si="5"/>
        <v>42.59</v>
      </c>
      <c r="G77" s="71">
        <f t="shared" si="4"/>
        <v>851.80000000000007</v>
      </c>
    </row>
    <row r="78" spans="2:7" x14ac:dyDescent="0.25">
      <c r="B78" t="s">
        <v>488</v>
      </c>
      <c r="C78" t="s">
        <v>263</v>
      </c>
      <c r="D78" t="s">
        <v>489</v>
      </c>
      <c r="E78">
        <v>25</v>
      </c>
      <c r="F78">
        <f t="shared" si="5"/>
        <v>42.59</v>
      </c>
      <c r="G78" s="71">
        <f t="shared" si="4"/>
        <v>1064.75</v>
      </c>
    </row>
    <row r="79" spans="2:7" x14ac:dyDescent="0.25">
      <c r="B79" t="s">
        <v>488</v>
      </c>
      <c r="C79" t="s">
        <v>263</v>
      </c>
      <c r="D79" t="s">
        <v>489</v>
      </c>
      <c r="E79">
        <v>30</v>
      </c>
      <c r="F79">
        <f t="shared" si="5"/>
        <v>42.59</v>
      </c>
      <c r="G79" s="71">
        <f t="shared" si="4"/>
        <v>1277.7</v>
      </c>
    </row>
    <row r="80" spans="2:7" x14ac:dyDescent="0.25">
      <c r="B80" t="s">
        <v>488</v>
      </c>
      <c r="C80" t="s">
        <v>263</v>
      </c>
      <c r="D80" t="s">
        <v>489</v>
      </c>
      <c r="E80">
        <v>4</v>
      </c>
      <c r="F80">
        <f t="shared" si="5"/>
        <v>42.59</v>
      </c>
      <c r="G80" s="71">
        <f t="shared" si="4"/>
        <v>170.36</v>
      </c>
    </row>
    <row r="81" spans="1:7" x14ac:dyDescent="0.25">
      <c r="B81" t="s">
        <v>488</v>
      </c>
      <c r="C81" t="s">
        <v>263</v>
      </c>
      <c r="D81" t="s">
        <v>489</v>
      </c>
      <c r="E81">
        <v>9</v>
      </c>
      <c r="F81">
        <f t="shared" si="5"/>
        <v>42.59</v>
      </c>
      <c r="G81" s="71">
        <f t="shared" si="4"/>
        <v>383.31000000000006</v>
      </c>
    </row>
    <row r="82" spans="1:7" x14ac:dyDescent="0.25">
      <c r="B82" t="s">
        <v>488</v>
      </c>
      <c r="C82" t="s">
        <v>259</v>
      </c>
      <c r="D82" t="s">
        <v>489</v>
      </c>
      <c r="E82">
        <v>13</v>
      </c>
      <c r="F82">
        <f t="shared" si="5"/>
        <v>21.97</v>
      </c>
      <c r="G82" s="71">
        <f t="shared" si="4"/>
        <v>285.61</v>
      </c>
    </row>
    <row r="83" spans="1:7" x14ac:dyDescent="0.25">
      <c r="B83" t="s">
        <v>488</v>
      </c>
      <c r="C83" t="s">
        <v>275</v>
      </c>
      <c r="D83" t="s">
        <v>489</v>
      </c>
      <c r="E83">
        <v>8</v>
      </c>
      <c r="F83">
        <f t="shared" si="5"/>
        <v>3.08</v>
      </c>
      <c r="G83" s="71">
        <f t="shared" si="4"/>
        <v>24.64</v>
      </c>
    </row>
    <row r="84" spans="1:7" x14ac:dyDescent="0.25">
      <c r="B84" t="s">
        <v>488</v>
      </c>
      <c r="C84" t="s">
        <v>263</v>
      </c>
      <c r="D84" t="s">
        <v>489</v>
      </c>
      <c r="E84">
        <v>14</v>
      </c>
      <c r="F84">
        <f t="shared" si="5"/>
        <v>42.59</v>
      </c>
      <c r="G84" s="71">
        <f t="shared" si="4"/>
        <v>596.26</v>
      </c>
    </row>
    <row r="85" spans="1:7" x14ac:dyDescent="0.25">
      <c r="B85" t="s">
        <v>488</v>
      </c>
      <c r="C85" t="s">
        <v>195</v>
      </c>
      <c r="D85" t="s">
        <v>489</v>
      </c>
      <c r="E85">
        <v>12</v>
      </c>
      <c r="F85">
        <f t="shared" si="5"/>
        <v>5.75</v>
      </c>
      <c r="G85" s="71">
        <f t="shared" si="4"/>
        <v>69</v>
      </c>
    </row>
    <row r="86" spans="1:7" x14ac:dyDescent="0.25">
      <c r="B86" t="s">
        <v>488</v>
      </c>
      <c r="C86" t="s">
        <v>418</v>
      </c>
      <c r="D86" t="s">
        <v>489</v>
      </c>
      <c r="E86">
        <v>12</v>
      </c>
      <c r="F86">
        <f t="shared" si="5"/>
        <v>4.2</v>
      </c>
      <c r="G86" s="71">
        <f t="shared" si="4"/>
        <v>50.400000000000006</v>
      </c>
    </row>
    <row r="87" spans="1:7" x14ac:dyDescent="0.25">
      <c r="B87" t="s">
        <v>488</v>
      </c>
      <c r="C87" t="s">
        <v>207</v>
      </c>
      <c r="D87" t="s">
        <v>489</v>
      </c>
      <c r="E87">
        <v>3</v>
      </c>
      <c r="F87">
        <f t="shared" si="5"/>
        <v>87.84</v>
      </c>
      <c r="G87" s="71">
        <f t="shared" si="4"/>
        <v>263.52</v>
      </c>
    </row>
    <row r="88" spans="1:7" x14ac:dyDescent="0.25">
      <c r="B88" t="s">
        <v>488</v>
      </c>
      <c r="C88" t="s">
        <v>195</v>
      </c>
      <c r="D88" t="s">
        <v>489</v>
      </c>
      <c r="E88">
        <v>19</v>
      </c>
      <c r="F88">
        <f t="shared" si="5"/>
        <v>5.75</v>
      </c>
      <c r="G88" s="71">
        <f t="shared" si="4"/>
        <v>109.25</v>
      </c>
    </row>
    <row r="89" spans="1:7" x14ac:dyDescent="0.25">
      <c r="B89" t="s">
        <v>488</v>
      </c>
      <c r="C89" t="s">
        <v>418</v>
      </c>
      <c r="D89" t="s">
        <v>489</v>
      </c>
      <c r="E89">
        <v>19</v>
      </c>
      <c r="F89">
        <f t="shared" si="5"/>
        <v>4.2</v>
      </c>
      <c r="G89" s="71">
        <f t="shared" si="4"/>
        <v>79.8</v>
      </c>
    </row>
    <row r="90" spans="1:7" x14ac:dyDescent="0.25">
      <c r="B90" t="s">
        <v>488</v>
      </c>
      <c r="C90" t="s">
        <v>263</v>
      </c>
      <c r="D90" t="s">
        <v>489</v>
      </c>
      <c r="E90">
        <v>10</v>
      </c>
      <c r="F90">
        <f t="shared" si="5"/>
        <v>42.59</v>
      </c>
      <c r="G90" s="71">
        <f t="shared" si="4"/>
        <v>425.90000000000003</v>
      </c>
    </row>
    <row r="91" spans="1:7" x14ac:dyDescent="0.25">
      <c r="A91">
        <v>137221</v>
      </c>
      <c r="B91" t="s">
        <v>488</v>
      </c>
      <c r="C91" t="s">
        <v>181</v>
      </c>
      <c r="D91" t="s">
        <v>489</v>
      </c>
      <c r="E91">
        <v>1</v>
      </c>
      <c r="F91">
        <f t="shared" si="5"/>
        <v>372.97</v>
      </c>
      <c r="G91" s="71">
        <f t="shared" si="4"/>
        <v>372.97</v>
      </c>
    </row>
    <row r="92" spans="1:7" x14ac:dyDescent="0.25">
      <c r="B92" t="s">
        <v>488</v>
      </c>
      <c r="C92" t="s">
        <v>231</v>
      </c>
      <c r="D92" t="s">
        <v>489</v>
      </c>
      <c r="E92">
        <v>2</v>
      </c>
      <c r="F92">
        <f t="shared" si="5"/>
        <v>47.37</v>
      </c>
      <c r="G92" s="71">
        <f t="shared" si="4"/>
        <v>94.74</v>
      </c>
    </row>
    <row r="93" spans="1:7" x14ac:dyDescent="0.25">
      <c r="B93" t="s">
        <v>488</v>
      </c>
      <c r="C93" t="s">
        <v>259</v>
      </c>
      <c r="D93" t="s">
        <v>489</v>
      </c>
      <c r="E93">
        <v>47</v>
      </c>
      <c r="F93">
        <f t="shared" si="5"/>
        <v>21.97</v>
      </c>
      <c r="G93" s="71">
        <f t="shared" si="4"/>
        <v>1032.5899999999999</v>
      </c>
    </row>
    <row r="94" spans="1:7" x14ac:dyDescent="0.25">
      <c r="B94" t="s">
        <v>488</v>
      </c>
      <c r="C94" t="s">
        <v>263</v>
      </c>
      <c r="D94" t="s">
        <v>489</v>
      </c>
      <c r="E94">
        <v>17</v>
      </c>
      <c r="F94">
        <f t="shared" si="5"/>
        <v>42.59</v>
      </c>
      <c r="G94" s="71">
        <f t="shared" si="4"/>
        <v>724.03000000000009</v>
      </c>
    </row>
    <row r="95" spans="1:7" x14ac:dyDescent="0.25">
      <c r="B95" t="s">
        <v>488</v>
      </c>
      <c r="C95" t="s">
        <v>259</v>
      </c>
      <c r="D95" t="s">
        <v>489</v>
      </c>
      <c r="E95">
        <v>4</v>
      </c>
      <c r="F95">
        <f t="shared" si="5"/>
        <v>21.97</v>
      </c>
      <c r="G95" s="71">
        <f t="shared" si="4"/>
        <v>87.88</v>
      </c>
    </row>
    <row r="96" spans="1:7" x14ac:dyDescent="0.25">
      <c r="B96" t="s">
        <v>488</v>
      </c>
      <c r="C96" t="s">
        <v>271</v>
      </c>
      <c r="D96" t="s">
        <v>489</v>
      </c>
      <c r="E96">
        <v>1.2</v>
      </c>
      <c r="F96">
        <f t="shared" si="5"/>
        <v>23.22</v>
      </c>
      <c r="G96" s="71">
        <f t="shared" si="4"/>
        <v>27.863999999999997</v>
      </c>
    </row>
    <row r="97" spans="1:7" x14ac:dyDescent="0.25">
      <c r="A97">
        <v>139754</v>
      </c>
      <c r="B97" t="s">
        <v>488</v>
      </c>
      <c r="C97" t="s">
        <v>231</v>
      </c>
      <c r="D97" t="s">
        <v>4193</v>
      </c>
      <c r="E97">
        <v>1</v>
      </c>
      <c r="F97">
        <f t="shared" si="5"/>
        <v>47.37</v>
      </c>
      <c r="G97" s="71">
        <f t="shared" ref="G97:G102" si="6">E97*F97</f>
        <v>47.37</v>
      </c>
    </row>
    <row r="98" spans="1:7" x14ac:dyDescent="0.25">
      <c r="B98" t="s">
        <v>488</v>
      </c>
      <c r="C98" t="s">
        <v>203</v>
      </c>
      <c r="D98" t="s">
        <v>4193</v>
      </c>
      <c r="E98">
        <v>1</v>
      </c>
      <c r="F98">
        <f t="shared" ref="F98:F112" si="7">VLOOKUP(C98, CODERATE, 4,0)</f>
        <v>102.98</v>
      </c>
      <c r="G98" s="71">
        <f t="shared" si="6"/>
        <v>102.98</v>
      </c>
    </row>
    <row r="99" spans="1:7" x14ac:dyDescent="0.25">
      <c r="B99" t="s">
        <v>488</v>
      </c>
      <c r="C99" t="s">
        <v>205</v>
      </c>
      <c r="D99" t="s">
        <v>4193</v>
      </c>
      <c r="E99">
        <v>3</v>
      </c>
      <c r="F99">
        <f t="shared" si="7"/>
        <v>27.49</v>
      </c>
      <c r="G99" s="71">
        <f t="shared" si="6"/>
        <v>82.47</v>
      </c>
    </row>
    <row r="100" spans="1:7" x14ac:dyDescent="0.25">
      <c r="B100" t="s">
        <v>488</v>
      </c>
      <c r="C100" t="s">
        <v>223</v>
      </c>
      <c r="D100" t="s">
        <v>4193</v>
      </c>
      <c r="E100">
        <v>1</v>
      </c>
      <c r="F100">
        <f t="shared" si="7"/>
        <v>82.05</v>
      </c>
      <c r="G100" s="71">
        <f t="shared" si="6"/>
        <v>82.05</v>
      </c>
    </row>
    <row r="101" spans="1:7" x14ac:dyDescent="0.25">
      <c r="B101" t="s">
        <v>488</v>
      </c>
      <c r="C101" t="s">
        <v>315</v>
      </c>
      <c r="D101" t="s">
        <v>4193</v>
      </c>
      <c r="E101">
        <v>1</v>
      </c>
      <c r="F101" t="e">
        <f t="shared" si="7"/>
        <v>#N/A</v>
      </c>
      <c r="G101" s="71" t="e">
        <f t="shared" si="6"/>
        <v>#N/A</v>
      </c>
    </row>
    <row r="102" spans="1:7" x14ac:dyDescent="0.25">
      <c r="B102" t="s">
        <v>488</v>
      </c>
      <c r="C102" t="s">
        <v>290</v>
      </c>
      <c r="D102" t="s">
        <v>4193</v>
      </c>
      <c r="E102">
        <v>1</v>
      </c>
      <c r="F102">
        <f t="shared" si="7"/>
        <v>60.58</v>
      </c>
      <c r="G102" s="71">
        <f t="shared" si="6"/>
        <v>60.58</v>
      </c>
    </row>
    <row r="103" spans="1:7" x14ac:dyDescent="0.25">
      <c r="B103" t="s">
        <v>488</v>
      </c>
      <c r="C103" t="s">
        <v>532</v>
      </c>
      <c r="D103" t="s">
        <v>4193</v>
      </c>
      <c r="E103">
        <v>11</v>
      </c>
      <c r="F103" t="e">
        <f t="shared" si="7"/>
        <v>#N/A</v>
      </c>
      <c r="G103" s="71">
        <v>0</v>
      </c>
    </row>
    <row r="104" spans="1:7" x14ac:dyDescent="0.25">
      <c r="B104" t="s">
        <v>488</v>
      </c>
      <c r="C104" t="s">
        <v>259</v>
      </c>
      <c r="D104" t="s">
        <v>489</v>
      </c>
      <c r="E104">
        <v>3.5</v>
      </c>
      <c r="F104">
        <f t="shared" si="7"/>
        <v>21.97</v>
      </c>
      <c r="G104" s="71">
        <f t="shared" ref="G104:G135" si="8">E104*F104</f>
        <v>76.894999999999996</v>
      </c>
    </row>
    <row r="105" spans="1:7" x14ac:dyDescent="0.25">
      <c r="B105" t="s">
        <v>488</v>
      </c>
      <c r="C105" t="s">
        <v>263</v>
      </c>
      <c r="D105" t="s">
        <v>489</v>
      </c>
      <c r="E105">
        <v>4</v>
      </c>
      <c r="F105">
        <f t="shared" si="7"/>
        <v>42.59</v>
      </c>
      <c r="G105" s="71">
        <f t="shared" si="8"/>
        <v>170.36</v>
      </c>
    </row>
    <row r="106" spans="1:7" x14ac:dyDescent="0.25">
      <c r="A106" s="70">
        <v>139517</v>
      </c>
      <c r="B106" t="s">
        <v>488</v>
      </c>
      <c r="C106" t="s">
        <v>231</v>
      </c>
      <c r="D106" t="s">
        <v>489</v>
      </c>
      <c r="E106">
        <v>1</v>
      </c>
      <c r="F106">
        <f t="shared" si="7"/>
        <v>47.37</v>
      </c>
      <c r="G106" s="71">
        <f t="shared" si="8"/>
        <v>47.37</v>
      </c>
    </row>
    <row r="107" spans="1:7" x14ac:dyDescent="0.25">
      <c r="B107" t="s">
        <v>488</v>
      </c>
      <c r="C107" t="s">
        <v>259</v>
      </c>
      <c r="D107" t="s">
        <v>489</v>
      </c>
      <c r="E107">
        <v>24.6</v>
      </c>
      <c r="F107">
        <f t="shared" si="7"/>
        <v>21.97</v>
      </c>
      <c r="G107" s="71">
        <f t="shared" si="8"/>
        <v>540.46199999999999</v>
      </c>
    </row>
    <row r="108" spans="1:7" x14ac:dyDescent="0.25">
      <c r="B108" t="s">
        <v>488</v>
      </c>
      <c r="C108" t="s">
        <v>263</v>
      </c>
      <c r="D108" t="s">
        <v>489</v>
      </c>
      <c r="E108">
        <v>5.0999999999999996</v>
      </c>
      <c r="F108">
        <f t="shared" si="7"/>
        <v>42.59</v>
      </c>
      <c r="G108" s="71">
        <f t="shared" si="8"/>
        <v>217.209</v>
      </c>
    </row>
    <row r="109" spans="1:7" x14ac:dyDescent="0.25">
      <c r="B109" t="s">
        <v>488</v>
      </c>
      <c r="C109" t="s">
        <v>263</v>
      </c>
      <c r="D109" t="s">
        <v>489</v>
      </c>
      <c r="E109">
        <v>5.4</v>
      </c>
      <c r="F109">
        <f t="shared" si="7"/>
        <v>42.59</v>
      </c>
      <c r="G109" s="71">
        <f t="shared" si="8"/>
        <v>229.98600000000005</v>
      </c>
    </row>
    <row r="110" spans="1:7" x14ac:dyDescent="0.25">
      <c r="B110" t="s">
        <v>488</v>
      </c>
      <c r="C110" t="s">
        <v>259</v>
      </c>
      <c r="D110" t="s">
        <v>489</v>
      </c>
      <c r="E110">
        <v>2.8</v>
      </c>
      <c r="F110">
        <f t="shared" si="7"/>
        <v>21.97</v>
      </c>
      <c r="G110" s="71">
        <f t="shared" si="8"/>
        <v>61.515999999999991</v>
      </c>
    </row>
    <row r="111" spans="1:7" x14ac:dyDescent="0.25">
      <c r="B111" t="s">
        <v>488</v>
      </c>
      <c r="C111" t="s">
        <v>263</v>
      </c>
      <c r="D111" t="s">
        <v>489</v>
      </c>
      <c r="E111">
        <v>17.100000000000001</v>
      </c>
      <c r="F111">
        <f t="shared" si="7"/>
        <v>42.59</v>
      </c>
      <c r="G111" s="71">
        <f t="shared" si="8"/>
        <v>728.2890000000001</v>
      </c>
    </row>
    <row r="112" spans="1:7" x14ac:dyDescent="0.25">
      <c r="B112" t="s">
        <v>488</v>
      </c>
      <c r="C112" t="s">
        <v>259</v>
      </c>
      <c r="D112" t="s">
        <v>489</v>
      </c>
      <c r="E112">
        <v>3.6</v>
      </c>
      <c r="F112">
        <f t="shared" si="7"/>
        <v>21.97</v>
      </c>
      <c r="G112" s="71">
        <f t="shared" si="8"/>
        <v>79.091999999999999</v>
      </c>
    </row>
    <row r="113" spans="1:13" x14ac:dyDescent="0.25">
      <c r="B113" t="s">
        <v>488</v>
      </c>
      <c r="C113" t="s">
        <v>315</v>
      </c>
      <c r="D113" t="s">
        <v>522</v>
      </c>
      <c r="E113">
        <v>1</v>
      </c>
      <c r="F113" s="71" t="e">
        <f>VLOOKUP(C113,CODERATE, 4,0)</f>
        <v>#N/A</v>
      </c>
      <c r="G113" s="71" t="e">
        <f t="shared" si="8"/>
        <v>#N/A</v>
      </c>
    </row>
    <row r="114" spans="1:13" x14ac:dyDescent="0.25">
      <c r="B114" t="s">
        <v>488</v>
      </c>
      <c r="C114" t="s">
        <v>434</v>
      </c>
      <c r="D114" t="s">
        <v>522</v>
      </c>
      <c r="E114">
        <v>1</v>
      </c>
      <c r="F114" s="71">
        <f>VLOOKUP(C114,CODERATE, 4,0)</f>
        <v>42.68</v>
      </c>
      <c r="G114" s="71">
        <f t="shared" si="8"/>
        <v>42.68</v>
      </c>
    </row>
    <row r="115" spans="1:13" x14ac:dyDescent="0.25">
      <c r="B115" t="s">
        <v>488</v>
      </c>
      <c r="C115" t="s">
        <v>532</v>
      </c>
      <c r="D115" t="s">
        <v>522</v>
      </c>
      <c r="E115">
        <v>11</v>
      </c>
      <c r="F115" s="71">
        <v>0</v>
      </c>
      <c r="G115" s="71">
        <f t="shared" si="8"/>
        <v>0</v>
      </c>
    </row>
    <row r="116" spans="1:13" x14ac:dyDescent="0.25">
      <c r="B116" t="s">
        <v>488</v>
      </c>
      <c r="C116" t="s">
        <v>223</v>
      </c>
      <c r="D116" t="s">
        <v>522</v>
      </c>
      <c r="E116">
        <v>1</v>
      </c>
      <c r="F116" s="71">
        <f t="shared" ref="F116:F147" si="9">VLOOKUP(C116,CODERATE, 4,0)</f>
        <v>82.05</v>
      </c>
      <c r="G116" s="71">
        <f t="shared" si="8"/>
        <v>82.05</v>
      </c>
    </row>
    <row r="117" spans="1:13" x14ac:dyDescent="0.25">
      <c r="B117" t="s">
        <v>488</v>
      </c>
      <c r="C117" t="s">
        <v>290</v>
      </c>
      <c r="D117" t="s">
        <v>522</v>
      </c>
      <c r="E117">
        <v>1</v>
      </c>
      <c r="F117" s="71">
        <f t="shared" si="9"/>
        <v>60.58</v>
      </c>
      <c r="G117" s="71">
        <f t="shared" si="8"/>
        <v>60.58</v>
      </c>
    </row>
    <row r="118" spans="1:13" x14ac:dyDescent="0.25">
      <c r="A118" s="70">
        <v>132082</v>
      </c>
      <c r="B118" t="s">
        <v>488</v>
      </c>
      <c r="C118" t="s">
        <v>231</v>
      </c>
      <c r="D118" t="s">
        <v>489</v>
      </c>
      <c r="E118">
        <v>3</v>
      </c>
      <c r="F118" s="71">
        <f t="shared" si="9"/>
        <v>47.37</v>
      </c>
      <c r="G118" s="71">
        <f t="shared" si="8"/>
        <v>142.10999999999999</v>
      </c>
    </row>
    <row r="119" spans="1:13" x14ac:dyDescent="0.25">
      <c r="B119" t="s">
        <v>488</v>
      </c>
      <c r="C119" t="s">
        <v>259</v>
      </c>
      <c r="D119" t="s">
        <v>489</v>
      </c>
      <c r="E119">
        <v>163</v>
      </c>
      <c r="F119" s="71">
        <f t="shared" si="9"/>
        <v>21.97</v>
      </c>
      <c r="G119" s="71">
        <f t="shared" si="8"/>
        <v>3581.1099999999997</v>
      </c>
    </row>
    <row r="120" spans="1:13" x14ac:dyDescent="0.25">
      <c r="B120" t="s">
        <v>488</v>
      </c>
      <c r="C120" t="s">
        <v>271</v>
      </c>
      <c r="D120" t="s">
        <v>489</v>
      </c>
      <c r="E120">
        <v>48.9</v>
      </c>
      <c r="F120" s="71">
        <f t="shared" si="9"/>
        <v>23.22</v>
      </c>
      <c r="G120" s="71">
        <f t="shared" si="8"/>
        <v>1135.4579999999999</v>
      </c>
    </row>
    <row r="121" spans="1:13" x14ac:dyDescent="0.25">
      <c r="B121" t="s">
        <v>488</v>
      </c>
      <c r="C121" t="s">
        <v>263</v>
      </c>
      <c r="D121" t="s">
        <v>489</v>
      </c>
      <c r="E121">
        <v>10</v>
      </c>
      <c r="F121" s="71">
        <f t="shared" si="9"/>
        <v>42.59</v>
      </c>
      <c r="G121" s="71">
        <f t="shared" si="8"/>
        <v>425.90000000000003</v>
      </c>
    </row>
    <row r="122" spans="1:13" x14ac:dyDescent="0.25">
      <c r="B122" t="s">
        <v>488</v>
      </c>
      <c r="C122" t="s">
        <v>259</v>
      </c>
      <c r="D122" t="s">
        <v>489</v>
      </c>
      <c r="E122">
        <v>3</v>
      </c>
      <c r="F122" s="71">
        <f t="shared" si="9"/>
        <v>21.97</v>
      </c>
      <c r="G122" s="71">
        <f t="shared" si="8"/>
        <v>65.91</v>
      </c>
    </row>
    <row r="123" spans="1:13" x14ac:dyDescent="0.25">
      <c r="A123" s="70">
        <v>131049</v>
      </c>
      <c r="B123" t="s">
        <v>4199</v>
      </c>
      <c r="C123" t="s">
        <v>207</v>
      </c>
      <c r="D123" t="s">
        <v>489</v>
      </c>
      <c r="E123">
        <v>0</v>
      </c>
      <c r="F123" s="71">
        <f t="shared" si="9"/>
        <v>87.84</v>
      </c>
      <c r="G123" s="71">
        <f t="shared" si="8"/>
        <v>0</v>
      </c>
      <c r="H123" s="104"/>
      <c r="K123" t="s">
        <v>4324</v>
      </c>
    </row>
    <row r="124" spans="1:13" x14ac:dyDescent="0.25">
      <c r="B124" t="s">
        <v>4199</v>
      </c>
      <c r="C124" t="s">
        <v>259</v>
      </c>
      <c r="D124" t="s">
        <v>489</v>
      </c>
      <c r="E124">
        <v>0</v>
      </c>
      <c r="F124" s="71">
        <f t="shared" si="9"/>
        <v>21.97</v>
      </c>
      <c r="G124" s="71">
        <f t="shared" si="8"/>
        <v>0</v>
      </c>
      <c r="H124" s="104"/>
      <c r="I124" s="104"/>
      <c r="K124" t="s">
        <v>4324</v>
      </c>
      <c r="L124" t="s">
        <v>4324</v>
      </c>
    </row>
    <row r="125" spans="1:13" x14ac:dyDescent="0.25">
      <c r="B125" t="s">
        <v>4199</v>
      </c>
      <c r="C125" t="s">
        <v>269</v>
      </c>
      <c r="D125" t="s">
        <v>489</v>
      </c>
      <c r="E125">
        <v>0</v>
      </c>
      <c r="F125" s="71">
        <f t="shared" si="9"/>
        <v>136.04</v>
      </c>
      <c r="G125" s="71">
        <f t="shared" si="8"/>
        <v>0</v>
      </c>
      <c r="H125" s="104"/>
      <c r="I125" s="104"/>
      <c r="K125" t="s">
        <v>4324</v>
      </c>
      <c r="L125" t="s">
        <v>4324</v>
      </c>
      <c r="M125" t="s">
        <v>4323</v>
      </c>
    </row>
    <row r="126" spans="1:13" x14ac:dyDescent="0.25">
      <c r="B126" t="s">
        <v>488</v>
      </c>
      <c r="C126" t="s">
        <v>207</v>
      </c>
      <c r="D126" t="s">
        <v>489</v>
      </c>
      <c r="E126">
        <v>2</v>
      </c>
      <c r="F126" s="71">
        <f t="shared" si="9"/>
        <v>87.84</v>
      </c>
      <c r="G126" s="71">
        <f t="shared" si="8"/>
        <v>175.68</v>
      </c>
      <c r="H126" s="104"/>
      <c r="K126" t="s">
        <v>4324</v>
      </c>
    </row>
    <row r="127" spans="1:13" x14ac:dyDescent="0.25">
      <c r="B127" t="s">
        <v>488</v>
      </c>
      <c r="C127" t="s">
        <v>259</v>
      </c>
      <c r="D127" t="s">
        <v>489</v>
      </c>
      <c r="E127">
        <v>45</v>
      </c>
      <c r="F127" s="71">
        <f t="shared" si="9"/>
        <v>21.97</v>
      </c>
      <c r="G127" s="71">
        <f t="shared" si="8"/>
        <v>988.65</v>
      </c>
      <c r="H127" s="104"/>
      <c r="K127" t="s">
        <v>4324</v>
      </c>
    </row>
    <row r="128" spans="1:13" x14ac:dyDescent="0.25">
      <c r="B128" t="s">
        <v>488</v>
      </c>
      <c r="C128" t="s">
        <v>269</v>
      </c>
      <c r="D128" t="s">
        <v>489</v>
      </c>
      <c r="E128">
        <v>13.5</v>
      </c>
      <c r="F128" s="71">
        <f t="shared" si="9"/>
        <v>136.04</v>
      </c>
      <c r="G128" s="71">
        <f t="shared" si="8"/>
        <v>1836.54</v>
      </c>
      <c r="H128" s="104"/>
      <c r="K128" t="s">
        <v>4324</v>
      </c>
    </row>
    <row r="129" spans="1:11" x14ac:dyDescent="0.25">
      <c r="B129" t="s">
        <v>4199</v>
      </c>
      <c r="C129" t="s">
        <v>207</v>
      </c>
      <c r="D129" t="s">
        <v>4325</v>
      </c>
      <c r="E129">
        <v>-2</v>
      </c>
      <c r="F129" s="71">
        <f t="shared" si="9"/>
        <v>87.84</v>
      </c>
      <c r="G129" s="71">
        <f t="shared" si="8"/>
        <v>-175.68</v>
      </c>
    </row>
    <row r="130" spans="1:11" x14ac:dyDescent="0.25">
      <c r="A130" s="70">
        <v>131078</v>
      </c>
      <c r="B130" t="s">
        <v>488</v>
      </c>
      <c r="C130" t="s">
        <v>231</v>
      </c>
      <c r="D130" t="s">
        <v>489</v>
      </c>
      <c r="E130">
        <v>3</v>
      </c>
      <c r="F130" s="71">
        <f t="shared" si="9"/>
        <v>47.37</v>
      </c>
      <c r="G130" s="71">
        <f t="shared" si="8"/>
        <v>142.10999999999999</v>
      </c>
      <c r="H130" s="104">
        <v>43186</v>
      </c>
      <c r="K130" t="s">
        <v>4326</v>
      </c>
    </row>
    <row r="131" spans="1:11" x14ac:dyDescent="0.25">
      <c r="B131" t="s">
        <v>488</v>
      </c>
      <c r="C131" t="s">
        <v>187</v>
      </c>
      <c r="D131" t="s">
        <v>489</v>
      </c>
      <c r="E131">
        <v>1</v>
      </c>
      <c r="F131" s="71">
        <f t="shared" si="9"/>
        <v>30.26</v>
      </c>
      <c r="G131" s="71">
        <f t="shared" si="8"/>
        <v>30.26</v>
      </c>
      <c r="H131" s="104">
        <v>43186</v>
      </c>
      <c r="K131" t="s">
        <v>4326</v>
      </c>
    </row>
    <row r="132" spans="1:11" x14ac:dyDescent="0.25">
      <c r="B132" t="s">
        <v>488</v>
      </c>
      <c r="C132" t="s">
        <v>259</v>
      </c>
      <c r="D132" t="s">
        <v>489</v>
      </c>
      <c r="E132">
        <v>12.5</v>
      </c>
      <c r="F132" s="71">
        <f t="shared" si="9"/>
        <v>21.97</v>
      </c>
      <c r="G132" s="71">
        <f t="shared" si="8"/>
        <v>274.625</v>
      </c>
      <c r="H132" s="104">
        <v>43186</v>
      </c>
      <c r="K132" t="s">
        <v>4326</v>
      </c>
    </row>
    <row r="133" spans="1:11" x14ac:dyDescent="0.25">
      <c r="B133" t="s">
        <v>488</v>
      </c>
      <c r="C133" t="s">
        <v>418</v>
      </c>
      <c r="D133" t="s">
        <v>489</v>
      </c>
      <c r="E133">
        <v>10.7</v>
      </c>
      <c r="F133" s="71">
        <f t="shared" si="9"/>
        <v>4.2</v>
      </c>
      <c r="G133" s="71">
        <f t="shared" si="8"/>
        <v>44.94</v>
      </c>
      <c r="H133" s="104">
        <v>43186</v>
      </c>
      <c r="K133" t="s">
        <v>4326</v>
      </c>
    </row>
    <row r="134" spans="1:11" x14ac:dyDescent="0.25">
      <c r="B134" t="s">
        <v>488</v>
      </c>
      <c r="C134" t="s">
        <v>195</v>
      </c>
      <c r="D134" t="s">
        <v>489</v>
      </c>
      <c r="E134">
        <v>10.7</v>
      </c>
      <c r="F134" s="71">
        <f t="shared" si="9"/>
        <v>5.75</v>
      </c>
      <c r="G134" s="71">
        <f t="shared" si="8"/>
        <v>61.524999999999999</v>
      </c>
      <c r="H134" s="104">
        <v>43186</v>
      </c>
      <c r="K134" t="s">
        <v>4326</v>
      </c>
    </row>
    <row r="135" spans="1:11" x14ac:dyDescent="0.25">
      <c r="B135" t="s">
        <v>488</v>
      </c>
      <c r="C135" t="s">
        <v>207</v>
      </c>
      <c r="D135" t="s">
        <v>489</v>
      </c>
      <c r="E135">
        <v>3</v>
      </c>
      <c r="F135" s="71">
        <f t="shared" si="9"/>
        <v>87.84</v>
      </c>
      <c r="G135" s="71">
        <f t="shared" si="8"/>
        <v>263.52</v>
      </c>
      <c r="H135" s="104">
        <v>43186</v>
      </c>
      <c r="K135" t="s">
        <v>4326</v>
      </c>
    </row>
    <row r="136" spans="1:11" x14ac:dyDescent="0.25">
      <c r="B136" t="s">
        <v>488</v>
      </c>
      <c r="C136" t="s">
        <v>263</v>
      </c>
      <c r="D136" t="s">
        <v>489</v>
      </c>
      <c r="E136">
        <v>9.9</v>
      </c>
      <c r="F136" s="71">
        <f t="shared" si="9"/>
        <v>42.59</v>
      </c>
      <c r="G136" s="71">
        <f t="shared" ref="G136:G156" si="10">E136*F136</f>
        <v>421.64100000000008</v>
      </c>
      <c r="H136" s="104">
        <v>43186</v>
      </c>
      <c r="K136" t="s">
        <v>4326</v>
      </c>
    </row>
    <row r="137" spans="1:11" x14ac:dyDescent="0.25">
      <c r="B137" t="s">
        <v>488</v>
      </c>
      <c r="C137" t="s">
        <v>195</v>
      </c>
      <c r="D137" t="s">
        <v>489</v>
      </c>
      <c r="E137">
        <v>14.6</v>
      </c>
      <c r="F137" s="71">
        <f t="shared" si="9"/>
        <v>5.75</v>
      </c>
      <c r="G137" s="71">
        <f t="shared" si="10"/>
        <v>83.95</v>
      </c>
      <c r="H137" s="104">
        <v>43186</v>
      </c>
      <c r="K137" t="s">
        <v>4326</v>
      </c>
    </row>
    <row r="138" spans="1:11" x14ac:dyDescent="0.25">
      <c r="B138" t="s">
        <v>488</v>
      </c>
      <c r="C138" t="s">
        <v>259</v>
      </c>
      <c r="D138" t="s">
        <v>489</v>
      </c>
      <c r="E138">
        <v>3.1</v>
      </c>
      <c r="F138" s="71">
        <f t="shared" si="9"/>
        <v>21.97</v>
      </c>
      <c r="G138" s="71">
        <f t="shared" si="10"/>
        <v>68.106999999999999</v>
      </c>
      <c r="H138" s="104">
        <v>43186</v>
      </c>
      <c r="K138" t="s">
        <v>4326</v>
      </c>
    </row>
    <row r="139" spans="1:11" x14ac:dyDescent="0.25">
      <c r="B139" t="s">
        <v>488</v>
      </c>
      <c r="C139" t="s">
        <v>271</v>
      </c>
      <c r="D139" t="s">
        <v>489</v>
      </c>
      <c r="E139">
        <v>0.93</v>
      </c>
      <c r="F139" s="71">
        <f t="shared" si="9"/>
        <v>23.22</v>
      </c>
      <c r="G139" s="71">
        <f t="shared" si="10"/>
        <v>21.5946</v>
      </c>
      <c r="H139" s="104">
        <v>43186</v>
      </c>
      <c r="K139" t="s">
        <v>4326</v>
      </c>
    </row>
    <row r="140" spans="1:11" x14ac:dyDescent="0.25">
      <c r="B140" t="s">
        <v>488</v>
      </c>
      <c r="C140" t="s">
        <v>263</v>
      </c>
      <c r="D140" t="s">
        <v>489</v>
      </c>
      <c r="E140">
        <v>4.3</v>
      </c>
      <c r="F140" s="71">
        <f t="shared" si="9"/>
        <v>42.59</v>
      </c>
      <c r="G140" s="71">
        <f t="shared" si="10"/>
        <v>183.137</v>
      </c>
      <c r="H140" s="104">
        <v>43186</v>
      </c>
      <c r="K140" t="s">
        <v>4326</v>
      </c>
    </row>
    <row r="141" spans="1:11" x14ac:dyDescent="0.25">
      <c r="B141" t="s">
        <v>488</v>
      </c>
      <c r="C141" t="s">
        <v>259</v>
      </c>
      <c r="D141" t="s">
        <v>489</v>
      </c>
      <c r="E141">
        <v>5.8</v>
      </c>
      <c r="F141" s="71">
        <f t="shared" si="9"/>
        <v>21.97</v>
      </c>
      <c r="G141" s="71">
        <f t="shared" si="10"/>
        <v>127.42599999999999</v>
      </c>
      <c r="H141" s="104">
        <v>43186</v>
      </c>
      <c r="K141" t="s">
        <v>4326</v>
      </c>
    </row>
    <row r="142" spans="1:11" x14ac:dyDescent="0.25">
      <c r="B142" t="s">
        <v>488</v>
      </c>
      <c r="C142" t="s">
        <v>275</v>
      </c>
      <c r="D142" t="s">
        <v>489</v>
      </c>
      <c r="E142">
        <v>0.8</v>
      </c>
      <c r="F142" s="71">
        <f t="shared" si="9"/>
        <v>3.08</v>
      </c>
      <c r="G142" s="71">
        <f t="shared" si="10"/>
        <v>2.4640000000000004</v>
      </c>
      <c r="H142" s="104">
        <v>43186</v>
      </c>
    </row>
    <row r="143" spans="1:11" x14ac:dyDescent="0.25">
      <c r="A143" s="70">
        <v>133655</v>
      </c>
      <c r="B143" t="s">
        <v>488</v>
      </c>
      <c r="C143" t="s">
        <v>231</v>
      </c>
      <c r="D143" t="s">
        <v>489</v>
      </c>
      <c r="E143">
        <v>2</v>
      </c>
      <c r="F143" s="71">
        <f t="shared" si="9"/>
        <v>47.37</v>
      </c>
      <c r="G143" s="71">
        <f t="shared" si="10"/>
        <v>94.74</v>
      </c>
      <c r="H143" s="104">
        <v>43206</v>
      </c>
      <c r="K143" t="s">
        <v>4327</v>
      </c>
    </row>
    <row r="144" spans="1:11" x14ac:dyDescent="0.25">
      <c r="B144" t="s">
        <v>488</v>
      </c>
      <c r="C144" t="s">
        <v>187</v>
      </c>
      <c r="D144" t="s">
        <v>489</v>
      </c>
      <c r="E144">
        <v>1</v>
      </c>
      <c r="F144" s="71">
        <f t="shared" si="9"/>
        <v>30.26</v>
      </c>
      <c r="G144" s="71">
        <f t="shared" si="10"/>
        <v>30.26</v>
      </c>
      <c r="H144" s="104">
        <v>43206</v>
      </c>
      <c r="K144" t="s">
        <v>4327</v>
      </c>
    </row>
    <row r="145" spans="1:13" x14ac:dyDescent="0.25">
      <c r="B145" t="s">
        <v>488</v>
      </c>
      <c r="C145" t="s">
        <v>259</v>
      </c>
      <c r="D145" t="s">
        <v>489</v>
      </c>
      <c r="E145">
        <v>149</v>
      </c>
      <c r="F145" s="71">
        <f t="shared" si="9"/>
        <v>21.97</v>
      </c>
      <c r="G145" s="71">
        <f t="shared" si="10"/>
        <v>3273.5299999999997</v>
      </c>
      <c r="H145" s="104">
        <v>43206</v>
      </c>
      <c r="K145" t="s">
        <v>4327</v>
      </c>
    </row>
    <row r="146" spans="1:13" x14ac:dyDescent="0.25">
      <c r="B146" t="s">
        <v>488</v>
      </c>
      <c r="C146" t="s">
        <v>263</v>
      </c>
      <c r="D146" t="s">
        <v>489</v>
      </c>
      <c r="E146">
        <v>36</v>
      </c>
      <c r="F146" s="71">
        <f t="shared" si="9"/>
        <v>42.59</v>
      </c>
      <c r="G146" s="71">
        <f t="shared" si="10"/>
        <v>1533.2400000000002</v>
      </c>
      <c r="H146" s="104">
        <v>43206</v>
      </c>
      <c r="K146" t="s">
        <v>4327</v>
      </c>
    </row>
    <row r="147" spans="1:13" x14ac:dyDescent="0.25">
      <c r="B147" t="s">
        <v>488</v>
      </c>
      <c r="C147" t="s">
        <v>275</v>
      </c>
      <c r="D147" t="s">
        <v>489</v>
      </c>
      <c r="E147">
        <v>27</v>
      </c>
      <c r="F147" s="71">
        <f t="shared" si="9"/>
        <v>3.08</v>
      </c>
      <c r="G147" s="71">
        <f t="shared" si="10"/>
        <v>83.16</v>
      </c>
      <c r="H147" s="104">
        <v>43206</v>
      </c>
      <c r="K147" t="s">
        <v>4327</v>
      </c>
    </row>
    <row r="148" spans="1:13" x14ac:dyDescent="0.25">
      <c r="B148" t="s">
        <v>488</v>
      </c>
      <c r="C148" t="s">
        <v>271</v>
      </c>
      <c r="D148" t="s">
        <v>489</v>
      </c>
      <c r="E148">
        <v>1.8</v>
      </c>
      <c r="F148" s="71">
        <f t="shared" ref="F148:F179" si="11">VLOOKUP(C148,CODERATE, 4,0)</f>
        <v>23.22</v>
      </c>
      <c r="G148" s="71">
        <f t="shared" si="10"/>
        <v>41.795999999999999</v>
      </c>
      <c r="H148" s="104">
        <v>43206</v>
      </c>
      <c r="K148" t="s">
        <v>4327</v>
      </c>
    </row>
    <row r="149" spans="1:13" x14ac:dyDescent="0.25">
      <c r="B149" t="s">
        <v>488</v>
      </c>
      <c r="C149" t="s">
        <v>195</v>
      </c>
      <c r="D149" t="s">
        <v>489</v>
      </c>
      <c r="E149">
        <v>8</v>
      </c>
      <c r="F149" s="71">
        <f t="shared" si="11"/>
        <v>5.75</v>
      </c>
      <c r="G149" s="71">
        <f t="shared" si="10"/>
        <v>46</v>
      </c>
      <c r="H149" s="104">
        <v>43206</v>
      </c>
      <c r="K149" t="s">
        <v>4327</v>
      </c>
    </row>
    <row r="150" spans="1:13" x14ac:dyDescent="0.25">
      <c r="B150" t="s">
        <v>4199</v>
      </c>
      <c r="C150" t="s">
        <v>195</v>
      </c>
      <c r="D150" t="s">
        <v>489</v>
      </c>
      <c r="E150">
        <v>20</v>
      </c>
      <c r="F150" s="71">
        <f t="shared" si="11"/>
        <v>5.75</v>
      </c>
      <c r="G150" s="71">
        <f t="shared" si="10"/>
        <v>115</v>
      </c>
      <c r="H150" s="104">
        <v>43206</v>
      </c>
      <c r="I150" s="104">
        <v>43206</v>
      </c>
      <c r="J150" t="s">
        <v>4328</v>
      </c>
      <c r="K150" t="s">
        <v>4327</v>
      </c>
      <c r="L150" t="s">
        <v>4327</v>
      </c>
      <c r="M150" t="s">
        <v>4329</v>
      </c>
    </row>
    <row r="151" spans="1:13" x14ac:dyDescent="0.25">
      <c r="B151" t="s">
        <v>4199</v>
      </c>
      <c r="C151" t="s">
        <v>259</v>
      </c>
      <c r="D151" t="s">
        <v>489</v>
      </c>
      <c r="E151">
        <v>-23.5</v>
      </c>
      <c r="F151" s="71">
        <f t="shared" si="11"/>
        <v>21.97</v>
      </c>
      <c r="G151" s="71">
        <f t="shared" si="10"/>
        <v>-516.29499999999996</v>
      </c>
      <c r="H151" s="104">
        <v>43206</v>
      </c>
      <c r="I151" s="104">
        <v>43206</v>
      </c>
      <c r="J151" t="s">
        <v>4330</v>
      </c>
      <c r="K151" t="s">
        <v>4327</v>
      </c>
      <c r="L151" t="s">
        <v>4327</v>
      </c>
      <c r="M151" t="s">
        <v>4329</v>
      </c>
    </row>
    <row r="152" spans="1:13" x14ac:dyDescent="0.25">
      <c r="B152" t="s">
        <v>4199</v>
      </c>
      <c r="C152" t="s">
        <v>263</v>
      </c>
      <c r="D152" t="s">
        <v>489</v>
      </c>
      <c r="E152">
        <v>2.2000000000000002</v>
      </c>
      <c r="F152" s="71">
        <f t="shared" si="11"/>
        <v>42.59</v>
      </c>
      <c r="G152" s="71">
        <f t="shared" si="10"/>
        <v>93.698000000000022</v>
      </c>
      <c r="H152">
        <v>16</v>
      </c>
    </row>
    <row r="153" spans="1:13" x14ac:dyDescent="0.25">
      <c r="B153" t="s">
        <v>488</v>
      </c>
      <c r="C153" t="s">
        <v>315</v>
      </c>
      <c r="D153" t="s">
        <v>522</v>
      </c>
      <c r="E153">
        <v>2</v>
      </c>
      <c r="F153" s="71" t="e">
        <f t="shared" si="11"/>
        <v>#N/A</v>
      </c>
      <c r="G153" s="71" t="e">
        <f t="shared" si="10"/>
        <v>#N/A</v>
      </c>
      <c r="H153" s="104">
        <v>43206</v>
      </c>
      <c r="J153" t="s">
        <v>4327</v>
      </c>
    </row>
    <row r="154" spans="1:13" x14ac:dyDescent="0.25">
      <c r="B154" t="s">
        <v>488</v>
      </c>
      <c r="C154" t="s">
        <v>223</v>
      </c>
      <c r="D154" t="s">
        <v>522</v>
      </c>
      <c r="E154">
        <v>2</v>
      </c>
      <c r="F154" s="71">
        <f t="shared" si="11"/>
        <v>82.05</v>
      </c>
      <c r="G154" s="71">
        <f t="shared" si="10"/>
        <v>164.1</v>
      </c>
      <c r="H154" s="104">
        <v>43206</v>
      </c>
      <c r="K154" t="s">
        <v>4327</v>
      </c>
    </row>
    <row r="155" spans="1:13" x14ac:dyDescent="0.25">
      <c r="B155" t="s">
        <v>488</v>
      </c>
      <c r="C155" t="s">
        <v>434</v>
      </c>
      <c r="D155" t="s">
        <v>522</v>
      </c>
      <c r="E155">
        <v>2</v>
      </c>
      <c r="F155" s="71">
        <f t="shared" si="11"/>
        <v>42.68</v>
      </c>
      <c r="G155" s="71">
        <f t="shared" si="10"/>
        <v>85.36</v>
      </c>
      <c r="H155" s="104">
        <v>43206</v>
      </c>
      <c r="K155" t="s">
        <v>4327</v>
      </c>
    </row>
    <row r="156" spans="1:13" x14ac:dyDescent="0.25">
      <c r="B156" t="s">
        <v>488</v>
      </c>
      <c r="C156" t="s">
        <v>292</v>
      </c>
      <c r="D156" t="s">
        <v>522</v>
      </c>
      <c r="E156">
        <v>1</v>
      </c>
      <c r="F156" s="71">
        <f t="shared" si="11"/>
        <v>75.64</v>
      </c>
      <c r="G156" s="71">
        <f t="shared" si="10"/>
        <v>75.64</v>
      </c>
      <c r="H156" s="104">
        <v>43206</v>
      </c>
      <c r="K156" t="s">
        <v>4327</v>
      </c>
    </row>
    <row r="157" spans="1:13" ht="18" x14ac:dyDescent="0.35">
      <c r="A157" s="107">
        <v>131078</v>
      </c>
      <c r="C157" s="106" t="s">
        <v>231</v>
      </c>
      <c r="E157" s="106">
        <v>3</v>
      </c>
      <c r="F157" s="71">
        <f t="shared" si="11"/>
        <v>47.37</v>
      </c>
      <c r="G157" s="71">
        <f t="shared" ref="G157:G188" si="12">E157*F157</f>
        <v>142.10999999999999</v>
      </c>
    </row>
    <row r="158" spans="1:13" ht="18" x14ac:dyDescent="0.35">
      <c r="C158" s="106" t="s">
        <v>4331</v>
      </c>
      <c r="E158" s="106">
        <v>1</v>
      </c>
      <c r="F158" s="71">
        <f t="shared" si="11"/>
        <v>30.26</v>
      </c>
      <c r="G158" s="71">
        <f t="shared" si="12"/>
        <v>30.26</v>
      </c>
    </row>
    <row r="159" spans="1:13" ht="18" x14ac:dyDescent="0.35">
      <c r="C159" s="106" t="s">
        <v>259</v>
      </c>
      <c r="E159" s="106">
        <v>12.5</v>
      </c>
      <c r="F159" s="71">
        <f t="shared" si="11"/>
        <v>21.97</v>
      </c>
      <c r="G159" s="71">
        <f t="shared" si="12"/>
        <v>274.625</v>
      </c>
    </row>
    <row r="160" spans="1:13" ht="18" x14ac:dyDescent="0.35">
      <c r="C160" s="106" t="s">
        <v>4332</v>
      </c>
      <c r="E160" s="106">
        <v>10.7</v>
      </c>
      <c r="F160" s="71">
        <f t="shared" si="11"/>
        <v>4.2</v>
      </c>
      <c r="G160" s="71">
        <f t="shared" si="12"/>
        <v>44.94</v>
      </c>
    </row>
    <row r="161" spans="1:7" ht="18" x14ac:dyDescent="0.35">
      <c r="C161" s="106" t="s">
        <v>195</v>
      </c>
      <c r="E161" s="106">
        <v>10.7</v>
      </c>
      <c r="F161" s="71">
        <f t="shared" si="11"/>
        <v>5.75</v>
      </c>
      <c r="G161" s="71">
        <f t="shared" si="12"/>
        <v>61.524999999999999</v>
      </c>
    </row>
    <row r="162" spans="1:7" ht="18" x14ac:dyDescent="0.35">
      <c r="C162" s="106" t="s">
        <v>207</v>
      </c>
      <c r="E162" s="106">
        <v>3</v>
      </c>
      <c r="F162" s="71">
        <f t="shared" si="11"/>
        <v>87.84</v>
      </c>
      <c r="G162" s="71">
        <f t="shared" si="12"/>
        <v>263.52</v>
      </c>
    </row>
    <row r="163" spans="1:7" ht="18" x14ac:dyDescent="0.35">
      <c r="C163" s="106" t="s">
        <v>4333</v>
      </c>
      <c r="E163" s="106">
        <v>9.9</v>
      </c>
      <c r="F163" s="71">
        <f t="shared" si="11"/>
        <v>42.59</v>
      </c>
      <c r="G163" s="71">
        <f t="shared" si="12"/>
        <v>421.64100000000008</v>
      </c>
    </row>
    <row r="164" spans="1:7" ht="18" x14ac:dyDescent="0.35">
      <c r="C164" s="106" t="s">
        <v>195</v>
      </c>
      <c r="E164" s="106">
        <v>14.6</v>
      </c>
      <c r="F164" s="71">
        <f t="shared" si="11"/>
        <v>5.75</v>
      </c>
      <c r="G164" s="71">
        <f t="shared" si="12"/>
        <v>83.95</v>
      </c>
    </row>
    <row r="165" spans="1:7" ht="18" x14ac:dyDescent="0.35">
      <c r="C165" s="106" t="s">
        <v>259</v>
      </c>
      <c r="E165" s="106">
        <v>3.1</v>
      </c>
      <c r="F165" s="71">
        <f t="shared" si="11"/>
        <v>21.97</v>
      </c>
      <c r="G165" s="71">
        <f t="shared" si="12"/>
        <v>68.106999999999999</v>
      </c>
    </row>
    <row r="166" spans="1:7" ht="18" x14ac:dyDescent="0.35">
      <c r="C166" s="106" t="s">
        <v>271</v>
      </c>
      <c r="E166" s="106">
        <v>0.93</v>
      </c>
      <c r="F166" s="71">
        <f t="shared" si="11"/>
        <v>23.22</v>
      </c>
      <c r="G166" s="71">
        <f t="shared" si="12"/>
        <v>21.5946</v>
      </c>
    </row>
    <row r="167" spans="1:7" ht="18" x14ac:dyDescent="0.35">
      <c r="C167" s="106" t="s">
        <v>4333</v>
      </c>
      <c r="E167" s="106">
        <v>4.3</v>
      </c>
      <c r="F167" s="71">
        <f t="shared" si="11"/>
        <v>42.59</v>
      </c>
      <c r="G167" s="71">
        <f t="shared" si="12"/>
        <v>183.137</v>
      </c>
    </row>
    <row r="168" spans="1:7" ht="18" x14ac:dyDescent="0.35">
      <c r="C168" s="106" t="s">
        <v>259</v>
      </c>
      <c r="E168" s="106">
        <v>5.8</v>
      </c>
      <c r="F168" s="71">
        <f t="shared" si="11"/>
        <v>21.97</v>
      </c>
      <c r="G168" s="71">
        <f t="shared" si="12"/>
        <v>127.42599999999999</v>
      </c>
    </row>
    <row r="169" spans="1:7" ht="18" x14ac:dyDescent="0.35">
      <c r="C169" s="106" t="s">
        <v>275</v>
      </c>
      <c r="E169" s="106">
        <v>0.8</v>
      </c>
      <c r="F169" s="71">
        <f t="shared" si="11"/>
        <v>3.08</v>
      </c>
      <c r="G169" s="71">
        <f t="shared" si="12"/>
        <v>2.4640000000000004</v>
      </c>
    </row>
    <row r="170" spans="1:7" ht="18" x14ac:dyDescent="0.35">
      <c r="A170" s="107">
        <v>132642</v>
      </c>
      <c r="C170" s="106" t="s">
        <v>231</v>
      </c>
      <c r="E170" s="106">
        <v>3</v>
      </c>
      <c r="F170" s="71">
        <f t="shared" si="11"/>
        <v>47.37</v>
      </c>
      <c r="G170" s="71">
        <f t="shared" si="12"/>
        <v>142.10999999999999</v>
      </c>
    </row>
    <row r="171" spans="1:7" ht="18" x14ac:dyDescent="0.35">
      <c r="C171" s="106" t="s">
        <v>259</v>
      </c>
      <c r="E171" s="106">
        <v>31.4</v>
      </c>
      <c r="F171" s="71">
        <f t="shared" si="11"/>
        <v>21.97</v>
      </c>
      <c r="G171" s="71">
        <f t="shared" si="12"/>
        <v>689.85799999999995</v>
      </c>
    </row>
    <row r="172" spans="1:7" ht="18" x14ac:dyDescent="0.35">
      <c r="C172" s="106" t="s">
        <v>259</v>
      </c>
      <c r="E172" s="106">
        <v>12.7</v>
      </c>
      <c r="F172" s="71">
        <f t="shared" si="11"/>
        <v>21.97</v>
      </c>
      <c r="G172" s="71">
        <f t="shared" si="12"/>
        <v>279.01899999999995</v>
      </c>
    </row>
    <row r="173" spans="1:7" ht="18" x14ac:dyDescent="0.35">
      <c r="C173" s="106" t="s">
        <v>271</v>
      </c>
      <c r="E173" s="106">
        <v>3.81</v>
      </c>
      <c r="F173" s="71">
        <f t="shared" si="11"/>
        <v>23.22</v>
      </c>
      <c r="G173" s="71">
        <f t="shared" si="12"/>
        <v>88.468199999999996</v>
      </c>
    </row>
    <row r="174" spans="1:7" ht="18" x14ac:dyDescent="0.35">
      <c r="C174" s="106" t="s">
        <v>4333</v>
      </c>
      <c r="E174" s="106">
        <v>5</v>
      </c>
      <c r="F174" s="71">
        <f t="shared" si="11"/>
        <v>42.59</v>
      </c>
      <c r="G174" s="71">
        <f t="shared" si="12"/>
        <v>212.95000000000002</v>
      </c>
    </row>
    <row r="175" spans="1:7" ht="18" x14ac:dyDescent="0.35">
      <c r="C175" s="106" t="s">
        <v>4333</v>
      </c>
      <c r="E175" s="108">
        <v>3.9</v>
      </c>
      <c r="F175" s="71">
        <f t="shared" si="11"/>
        <v>42.59</v>
      </c>
      <c r="G175" s="71">
        <f t="shared" si="12"/>
        <v>166.101</v>
      </c>
    </row>
    <row r="176" spans="1:7" ht="18" x14ac:dyDescent="0.35">
      <c r="C176" s="106" t="s">
        <v>259</v>
      </c>
      <c r="E176" s="108">
        <v>7.3</v>
      </c>
      <c r="F176" s="71">
        <f t="shared" si="11"/>
        <v>21.97</v>
      </c>
      <c r="G176" s="71">
        <f t="shared" si="12"/>
        <v>160.381</v>
      </c>
    </row>
    <row r="177" spans="1:7" ht="18" x14ac:dyDescent="0.35">
      <c r="A177" s="22">
        <v>132054</v>
      </c>
      <c r="C177" s="106" t="s">
        <v>231</v>
      </c>
      <c r="E177" s="109">
        <v>1</v>
      </c>
      <c r="F177" s="71">
        <f t="shared" si="11"/>
        <v>47.37</v>
      </c>
      <c r="G177" s="71">
        <f t="shared" si="12"/>
        <v>47.37</v>
      </c>
    </row>
    <row r="178" spans="1:7" ht="18" x14ac:dyDescent="0.35">
      <c r="C178" s="106" t="s">
        <v>259</v>
      </c>
      <c r="E178" s="106">
        <v>9.8000000000000007</v>
      </c>
      <c r="F178" s="71">
        <f t="shared" si="11"/>
        <v>21.97</v>
      </c>
      <c r="G178" s="71">
        <f t="shared" si="12"/>
        <v>215.30600000000001</v>
      </c>
    </row>
    <row r="179" spans="1:7" ht="18" x14ac:dyDescent="0.35">
      <c r="C179" s="106" t="s">
        <v>275</v>
      </c>
      <c r="E179" s="106">
        <v>4.8</v>
      </c>
      <c r="F179" s="71">
        <f t="shared" si="11"/>
        <v>3.08</v>
      </c>
      <c r="G179" s="71">
        <f t="shared" si="12"/>
        <v>14.783999999999999</v>
      </c>
    </row>
    <row r="180" spans="1:7" ht="18" x14ac:dyDescent="0.35">
      <c r="C180" s="106" t="s">
        <v>259</v>
      </c>
      <c r="E180" s="106">
        <v>22</v>
      </c>
      <c r="F180" s="71">
        <f t="shared" ref="F180:F243" si="13">VLOOKUP(C180,CODERATE, 4,0)</f>
        <v>21.97</v>
      </c>
      <c r="G180" s="71">
        <f t="shared" si="12"/>
        <v>483.34</v>
      </c>
    </row>
    <row r="181" spans="1:7" ht="18" x14ac:dyDescent="0.35">
      <c r="C181" s="106" t="s">
        <v>263</v>
      </c>
      <c r="E181" s="106">
        <v>47.4</v>
      </c>
      <c r="F181" s="71">
        <f t="shared" si="13"/>
        <v>42.59</v>
      </c>
      <c r="G181" s="71">
        <f t="shared" si="12"/>
        <v>2018.7660000000001</v>
      </c>
    </row>
    <row r="182" spans="1:7" ht="18" x14ac:dyDescent="0.35">
      <c r="C182" s="106" t="s">
        <v>263</v>
      </c>
      <c r="E182" s="106">
        <v>3.2</v>
      </c>
      <c r="F182" s="71">
        <f t="shared" si="13"/>
        <v>42.59</v>
      </c>
      <c r="G182" s="71">
        <f t="shared" si="12"/>
        <v>136.28800000000001</v>
      </c>
    </row>
    <row r="183" spans="1:7" ht="18" x14ac:dyDescent="0.35">
      <c r="C183" s="106" t="s">
        <v>259</v>
      </c>
      <c r="E183" s="106">
        <v>4</v>
      </c>
      <c r="F183" s="71">
        <f t="shared" si="13"/>
        <v>21.97</v>
      </c>
      <c r="G183" s="71">
        <f t="shared" si="12"/>
        <v>87.88</v>
      </c>
    </row>
    <row r="184" spans="1:7" ht="18" x14ac:dyDescent="0.35">
      <c r="C184" s="106" t="s">
        <v>263</v>
      </c>
      <c r="E184" s="106">
        <v>11</v>
      </c>
      <c r="F184" s="71">
        <f t="shared" si="13"/>
        <v>42.59</v>
      </c>
      <c r="G184" s="71">
        <f t="shared" si="12"/>
        <v>468.49</v>
      </c>
    </row>
    <row r="185" spans="1:7" ht="18" x14ac:dyDescent="0.35">
      <c r="C185" s="106" t="s">
        <v>4336</v>
      </c>
      <c r="E185" s="106">
        <v>1</v>
      </c>
      <c r="F185" s="71">
        <f t="shared" si="13"/>
        <v>232.39</v>
      </c>
      <c r="G185" s="71">
        <f t="shared" si="12"/>
        <v>232.39</v>
      </c>
    </row>
    <row r="186" spans="1:7" ht="18" x14ac:dyDescent="0.35">
      <c r="C186" s="106" t="s">
        <v>434</v>
      </c>
      <c r="E186" s="106">
        <v>1</v>
      </c>
      <c r="F186" s="71">
        <f t="shared" si="13"/>
        <v>42.68</v>
      </c>
      <c r="G186" s="71">
        <f t="shared" si="12"/>
        <v>42.68</v>
      </c>
    </row>
    <row r="187" spans="1:7" ht="18" x14ac:dyDescent="0.35">
      <c r="C187" s="106" t="s">
        <v>223</v>
      </c>
      <c r="E187" s="106">
        <v>1</v>
      </c>
      <c r="F187" s="71">
        <f t="shared" si="13"/>
        <v>82.05</v>
      </c>
      <c r="G187" s="71">
        <f t="shared" si="12"/>
        <v>82.05</v>
      </c>
    </row>
    <row r="188" spans="1:7" ht="18" x14ac:dyDescent="0.35">
      <c r="C188" s="106" t="s">
        <v>4334</v>
      </c>
      <c r="E188" s="106">
        <v>1</v>
      </c>
      <c r="F188" s="71">
        <f t="shared" si="13"/>
        <v>60.58</v>
      </c>
      <c r="G188" s="71">
        <f t="shared" si="12"/>
        <v>60.58</v>
      </c>
    </row>
    <row r="189" spans="1:7" ht="18" x14ac:dyDescent="0.35">
      <c r="A189" s="22">
        <v>130744</v>
      </c>
      <c r="C189" s="106" t="s">
        <v>231</v>
      </c>
      <c r="E189" s="106">
        <v>2</v>
      </c>
      <c r="F189" s="71">
        <f t="shared" si="13"/>
        <v>47.37</v>
      </c>
      <c r="G189" s="71">
        <f t="shared" ref="G189:G252" si="14">E189*F189</f>
        <v>94.74</v>
      </c>
    </row>
    <row r="190" spans="1:7" ht="18" x14ac:dyDescent="0.35">
      <c r="C190" s="106" t="s">
        <v>187</v>
      </c>
      <c r="E190" s="106">
        <v>2</v>
      </c>
      <c r="F190" s="71">
        <f t="shared" si="13"/>
        <v>30.26</v>
      </c>
      <c r="G190" s="71">
        <f t="shared" si="14"/>
        <v>60.52</v>
      </c>
    </row>
    <row r="191" spans="1:7" ht="18" x14ac:dyDescent="0.35">
      <c r="C191" s="106" t="s">
        <v>4333</v>
      </c>
      <c r="E191" s="106">
        <v>3.2</v>
      </c>
      <c r="F191" s="71">
        <f t="shared" si="13"/>
        <v>42.59</v>
      </c>
      <c r="G191" s="71">
        <f t="shared" si="14"/>
        <v>136.28800000000001</v>
      </c>
    </row>
    <row r="192" spans="1:7" ht="18" x14ac:dyDescent="0.35">
      <c r="C192" s="106" t="s">
        <v>4337</v>
      </c>
      <c r="E192" s="106">
        <v>7.2</v>
      </c>
      <c r="F192" s="71">
        <f t="shared" si="13"/>
        <v>21.97</v>
      </c>
      <c r="G192" s="71">
        <f t="shared" si="14"/>
        <v>158.184</v>
      </c>
    </row>
    <row r="193" spans="1:7" ht="18" x14ac:dyDescent="0.35">
      <c r="C193" s="106" t="s">
        <v>195</v>
      </c>
      <c r="E193" s="106">
        <v>44.8</v>
      </c>
      <c r="F193" s="71">
        <f t="shared" si="13"/>
        <v>5.75</v>
      </c>
      <c r="G193" s="71">
        <f t="shared" si="14"/>
        <v>257.59999999999997</v>
      </c>
    </row>
    <row r="194" spans="1:7" ht="18" x14ac:dyDescent="0.35">
      <c r="C194" s="106" t="s">
        <v>4333</v>
      </c>
      <c r="E194" s="106">
        <v>4.3</v>
      </c>
      <c r="F194" s="71">
        <f t="shared" si="13"/>
        <v>42.59</v>
      </c>
      <c r="G194" s="71">
        <f t="shared" si="14"/>
        <v>183.137</v>
      </c>
    </row>
    <row r="195" spans="1:7" ht="18" x14ac:dyDescent="0.35">
      <c r="A195" s="106">
        <v>129940</v>
      </c>
      <c r="C195" s="106" t="s">
        <v>231</v>
      </c>
      <c r="D195" s="106"/>
      <c r="E195" s="106">
        <v>2</v>
      </c>
      <c r="F195" s="71">
        <f t="shared" si="13"/>
        <v>47.37</v>
      </c>
      <c r="G195" s="71">
        <f t="shared" si="14"/>
        <v>94.74</v>
      </c>
    </row>
    <row r="196" spans="1:7" ht="18" x14ac:dyDescent="0.35">
      <c r="C196" s="106" t="s">
        <v>263</v>
      </c>
      <c r="D196" s="106"/>
      <c r="E196" s="106">
        <v>3</v>
      </c>
      <c r="F196" s="71">
        <f t="shared" si="13"/>
        <v>42.59</v>
      </c>
      <c r="G196" s="71">
        <f t="shared" si="14"/>
        <v>127.77000000000001</v>
      </c>
    </row>
    <row r="197" spans="1:7" ht="18" x14ac:dyDescent="0.35">
      <c r="C197" s="106" t="s">
        <v>231</v>
      </c>
      <c r="D197" s="106"/>
      <c r="E197" s="106">
        <v>2</v>
      </c>
      <c r="F197" s="71">
        <f t="shared" si="13"/>
        <v>47.37</v>
      </c>
      <c r="G197" s="71">
        <f t="shared" si="14"/>
        <v>94.74</v>
      </c>
    </row>
    <row r="198" spans="1:7" ht="18" x14ac:dyDescent="0.35">
      <c r="C198" s="106" t="s">
        <v>259</v>
      </c>
      <c r="D198" s="106"/>
      <c r="E198" s="106">
        <v>45</v>
      </c>
      <c r="F198" s="71">
        <f t="shared" si="13"/>
        <v>21.97</v>
      </c>
      <c r="G198" s="71">
        <f t="shared" si="14"/>
        <v>988.65</v>
      </c>
    </row>
    <row r="199" spans="1:7" ht="18" x14ac:dyDescent="0.35">
      <c r="C199" s="106" t="s">
        <v>259</v>
      </c>
      <c r="D199" s="106"/>
      <c r="E199" s="106">
        <v>17</v>
      </c>
      <c r="F199" s="71">
        <f t="shared" si="13"/>
        <v>21.97</v>
      </c>
      <c r="G199" s="71">
        <f t="shared" si="14"/>
        <v>373.49</v>
      </c>
    </row>
    <row r="200" spans="1:7" ht="18" x14ac:dyDescent="0.35">
      <c r="C200" s="106" t="s">
        <v>4333</v>
      </c>
      <c r="D200" s="106"/>
      <c r="E200" s="106">
        <v>4.5</v>
      </c>
      <c r="F200" s="71">
        <f t="shared" si="13"/>
        <v>42.59</v>
      </c>
      <c r="G200" s="71">
        <f t="shared" si="14"/>
        <v>191.65500000000003</v>
      </c>
    </row>
    <row r="201" spans="1:7" ht="18" x14ac:dyDescent="0.35">
      <c r="C201" s="106" t="s">
        <v>4333</v>
      </c>
      <c r="D201" s="106"/>
      <c r="E201" s="106">
        <v>4</v>
      </c>
      <c r="F201" s="71">
        <f t="shared" si="13"/>
        <v>42.59</v>
      </c>
      <c r="G201" s="71">
        <f t="shared" si="14"/>
        <v>170.36</v>
      </c>
    </row>
    <row r="202" spans="1:7" ht="18" x14ac:dyDescent="0.35">
      <c r="C202" s="106" t="s">
        <v>4333</v>
      </c>
      <c r="D202" s="106"/>
      <c r="E202" s="106">
        <v>2</v>
      </c>
      <c r="F202" s="71">
        <f t="shared" si="13"/>
        <v>42.59</v>
      </c>
      <c r="G202" s="71">
        <f t="shared" si="14"/>
        <v>85.18</v>
      </c>
    </row>
    <row r="203" spans="1:7" ht="18" x14ac:dyDescent="0.35">
      <c r="C203" s="106" t="s">
        <v>259</v>
      </c>
      <c r="D203" s="106"/>
      <c r="E203" s="106">
        <v>1</v>
      </c>
      <c r="F203" s="71">
        <f t="shared" si="13"/>
        <v>21.97</v>
      </c>
      <c r="G203" s="71">
        <f t="shared" si="14"/>
        <v>21.97</v>
      </c>
    </row>
    <row r="204" spans="1:7" ht="18" x14ac:dyDescent="0.35">
      <c r="A204" s="106">
        <v>132054</v>
      </c>
      <c r="C204" s="106" t="s">
        <v>231</v>
      </c>
      <c r="E204" s="109">
        <v>1</v>
      </c>
      <c r="F204" s="71">
        <f t="shared" si="13"/>
        <v>47.37</v>
      </c>
      <c r="G204" s="71">
        <f t="shared" si="14"/>
        <v>47.37</v>
      </c>
    </row>
    <row r="205" spans="1:7" ht="18" x14ac:dyDescent="0.35">
      <c r="B205" s="106"/>
      <c r="C205" s="106" t="s">
        <v>259</v>
      </c>
      <c r="E205" s="106">
        <v>9.8000000000000007</v>
      </c>
      <c r="F205" s="71">
        <f t="shared" si="13"/>
        <v>21.97</v>
      </c>
      <c r="G205" s="71">
        <f t="shared" si="14"/>
        <v>215.30600000000001</v>
      </c>
    </row>
    <row r="206" spans="1:7" ht="18" x14ac:dyDescent="0.35">
      <c r="B206" s="106"/>
      <c r="C206" s="106" t="s">
        <v>275</v>
      </c>
      <c r="E206" s="106">
        <v>4.8</v>
      </c>
      <c r="F206" s="71">
        <f t="shared" si="13"/>
        <v>3.08</v>
      </c>
      <c r="G206" s="71">
        <f t="shared" si="14"/>
        <v>14.783999999999999</v>
      </c>
    </row>
    <row r="207" spans="1:7" ht="18" x14ac:dyDescent="0.35">
      <c r="B207" s="106"/>
      <c r="C207" s="106" t="s">
        <v>259</v>
      </c>
      <c r="E207" s="106">
        <v>22</v>
      </c>
      <c r="F207" s="71">
        <f t="shared" si="13"/>
        <v>21.97</v>
      </c>
      <c r="G207" s="71">
        <f t="shared" si="14"/>
        <v>483.34</v>
      </c>
    </row>
    <row r="208" spans="1:7" ht="18" x14ac:dyDescent="0.35">
      <c r="B208" s="106"/>
      <c r="C208" s="106" t="s">
        <v>263</v>
      </c>
      <c r="E208" s="106">
        <v>47.4</v>
      </c>
      <c r="F208" s="71">
        <f t="shared" si="13"/>
        <v>42.59</v>
      </c>
      <c r="G208" s="71">
        <f t="shared" si="14"/>
        <v>2018.7660000000001</v>
      </c>
    </row>
    <row r="209" spans="1:7" ht="18" x14ac:dyDescent="0.35">
      <c r="B209" s="106"/>
      <c r="C209" s="106" t="s">
        <v>263</v>
      </c>
      <c r="E209" s="106">
        <v>3.2</v>
      </c>
      <c r="F209" s="71">
        <f t="shared" si="13"/>
        <v>42.59</v>
      </c>
      <c r="G209" s="71">
        <f t="shared" si="14"/>
        <v>136.28800000000001</v>
      </c>
    </row>
    <row r="210" spans="1:7" ht="18" x14ac:dyDescent="0.35">
      <c r="B210" s="106"/>
      <c r="C210" s="106" t="s">
        <v>259</v>
      </c>
      <c r="E210" s="106">
        <v>4</v>
      </c>
      <c r="F210" s="71">
        <f t="shared" si="13"/>
        <v>21.97</v>
      </c>
      <c r="G210" s="71">
        <f t="shared" si="14"/>
        <v>87.88</v>
      </c>
    </row>
    <row r="211" spans="1:7" ht="18" x14ac:dyDescent="0.35">
      <c r="B211" s="106"/>
      <c r="C211" s="106" t="s">
        <v>263</v>
      </c>
      <c r="E211" s="106">
        <v>11</v>
      </c>
      <c r="F211" s="71">
        <f t="shared" si="13"/>
        <v>42.59</v>
      </c>
      <c r="G211" s="71">
        <f t="shared" si="14"/>
        <v>468.49</v>
      </c>
    </row>
    <row r="212" spans="1:7" ht="18" x14ac:dyDescent="0.35">
      <c r="B212" s="106"/>
      <c r="C212" s="106" t="s">
        <v>4336</v>
      </c>
      <c r="E212" s="106">
        <v>1</v>
      </c>
      <c r="F212" s="71">
        <f t="shared" si="13"/>
        <v>232.39</v>
      </c>
      <c r="G212" s="71">
        <f t="shared" si="14"/>
        <v>232.39</v>
      </c>
    </row>
    <row r="213" spans="1:7" ht="18" x14ac:dyDescent="0.35">
      <c r="B213" s="106"/>
      <c r="C213" s="106" t="s">
        <v>434</v>
      </c>
      <c r="E213" s="106">
        <v>1</v>
      </c>
      <c r="F213" s="71">
        <f t="shared" si="13"/>
        <v>42.68</v>
      </c>
      <c r="G213" s="71">
        <f t="shared" si="14"/>
        <v>42.68</v>
      </c>
    </row>
    <row r="214" spans="1:7" ht="18" x14ac:dyDescent="0.35">
      <c r="B214" s="106"/>
      <c r="C214" s="106" t="s">
        <v>223</v>
      </c>
      <c r="E214" s="106">
        <v>1</v>
      </c>
      <c r="F214" s="71">
        <f t="shared" si="13"/>
        <v>82.05</v>
      </c>
      <c r="G214" s="71">
        <f t="shared" si="14"/>
        <v>82.05</v>
      </c>
    </row>
    <row r="215" spans="1:7" ht="18" x14ac:dyDescent="0.35">
      <c r="B215" s="106"/>
      <c r="C215" s="106" t="s">
        <v>4334</v>
      </c>
      <c r="E215" s="106">
        <v>1</v>
      </c>
      <c r="F215" s="71">
        <f t="shared" si="13"/>
        <v>60.58</v>
      </c>
      <c r="G215" s="71">
        <f t="shared" si="14"/>
        <v>60.58</v>
      </c>
    </row>
    <row r="216" spans="1:7" ht="18" x14ac:dyDescent="0.35">
      <c r="A216" s="106">
        <v>130744</v>
      </c>
      <c r="C216" s="106" t="s">
        <v>231</v>
      </c>
      <c r="E216" s="106">
        <v>2</v>
      </c>
      <c r="F216" s="71">
        <f t="shared" si="13"/>
        <v>47.37</v>
      </c>
      <c r="G216" s="71">
        <f t="shared" si="14"/>
        <v>94.74</v>
      </c>
    </row>
    <row r="217" spans="1:7" ht="18" x14ac:dyDescent="0.35">
      <c r="B217" s="106"/>
      <c r="C217" s="106" t="s">
        <v>187</v>
      </c>
      <c r="E217" s="106">
        <v>2</v>
      </c>
      <c r="F217" s="71">
        <f t="shared" si="13"/>
        <v>30.26</v>
      </c>
      <c r="G217" s="71">
        <f t="shared" si="14"/>
        <v>60.52</v>
      </c>
    </row>
    <row r="218" spans="1:7" ht="18" x14ac:dyDescent="0.35">
      <c r="B218" s="106"/>
      <c r="C218" s="106" t="s">
        <v>4333</v>
      </c>
      <c r="E218" s="106">
        <v>3.2</v>
      </c>
      <c r="F218" s="71">
        <f t="shared" si="13"/>
        <v>42.59</v>
      </c>
      <c r="G218" s="71">
        <f t="shared" si="14"/>
        <v>136.28800000000001</v>
      </c>
    </row>
    <row r="219" spans="1:7" ht="18" x14ac:dyDescent="0.35">
      <c r="B219" s="106"/>
      <c r="C219" s="106" t="s">
        <v>4337</v>
      </c>
      <c r="E219" s="106">
        <v>7.2</v>
      </c>
      <c r="F219" s="71">
        <f t="shared" si="13"/>
        <v>21.97</v>
      </c>
      <c r="G219" s="71">
        <f t="shared" si="14"/>
        <v>158.184</v>
      </c>
    </row>
    <row r="220" spans="1:7" ht="18" x14ac:dyDescent="0.35">
      <c r="B220" s="106"/>
      <c r="C220" s="106" t="s">
        <v>195</v>
      </c>
      <c r="E220" s="106">
        <v>44.8</v>
      </c>
      <c r="F220" s="71">
        <f t="shared" si="13"/>
        <v>5.75</v>
      </c>
      <c r="G220" s="71">
        <f t="shared" si="14"/>
        <v>257.59999999999997</v>
      </c>
    </row>
    <row r="221" spans="1:7" ht="18" x14ac:dyDescent="0.35">
      <c r="B221" s="106"/>
      <c r="C221" s="106" t="s">
        <v>4333</v>
      </c>
      <c r="E221" s="106">
        <v>4.3</v>
      </c>
      <c r="F221" s="71">
        <f t="shared" si="13"/>
        <v>42.59</v>
      </c>
      <c r="G221" s="71">
        <f t="shared" si="14"/>
        <v>183.137</v>
      </c>
    </row>
    <row r="222" spans="1:7" ht="18" x14ac:dyDescent="0.35">
      <c r="A222" s="106">
        <v>133975</v>
      </c>
      <c r="C222" s="106" t="s">
        <v>4339</v>
      </c>
      <c r="E222" s="106">
        <v>1</v>
      </c>
      <c r="F222" s="71">
        <f t="shared" si="13"/>
        <v>372.97</v>
      </c>
      <c r="G222" s="71">
        <f t="shared" si="14"/>
        <v>372.97</v>
      </c>
    </row>
    <row r="223" spans="1:7" ht="18" x14ac:dyDescent="0.35">
      <c r="B223" s="106"/>
      <c r="C223" s="106" t="s">
        <v>231</v>
      </c>
      <c r="E223" s="106">
        <v>4</v>
      </c>
      <c r="F223" s="71">
        <f t="shared" si="13"/>
        <v>47.37</v>
      </c>
      <c r="G223" s="71">
        <f t="shared" si="14"/>
        <v>189.48</v>
      </c>
    </row>
    <row r="224" spans="1:7" ht="18" x14ac:dyDescent="0.35">
      <c r="B224" s="106"/>
      <c r="C224" s="106" t="s">
        <v>259</v>
      </c>
      <c r="E224" s="106">
        <v>4</v>
      </c>
      <c r="F224" s="71">
        <f t="shared" si="13"/>
        <v>21.97</v>
      </c>
      <c r="G224" s="71">
        <f t="shared" si="14"/>
        <v>87.88</v>
      </c>
    </row>
    <row r="225" spans="1:7" ht="18" x14ac:dyDescent="0.35">
      <c r="B225" s="106"/>
      <c r="C225" s="106" t="s">
        <v>268</v>
      </c>
      <c r="E225" s="106">
        <v>2</v>
      </c>
      <c r="F225" s="71">
        <f t="shared" si="13"/>
        <v>147.81</v>
      </c>
      <c r="G225" s="71">
        <f t="shared" si="14"/>
        <v>295.62</v>
      </c>
    </row>
    <row r="226" spans="1:7" ht="18" x14ac:dyDescent="0.35">
      <c r="B226" s="106"/>
      <c r="C226" s="106" t="s">
        <v>424</v>
      </c>
      <c r="E226" s="106">
        <v>1</v>
      </c>
      <c r="F226" s="71">
        <f t="shared" si="13"/>
        <v>28.82</v>
      </c>
      <c r="G226" s="71">
        <f t="shared" si="14"/>
        <v>28.82</v>
      </c>
    </row>
    <row r="227" spans="1:7" ht="18" x14ac:dyDescent="0.35">
      <c r="B227" s="106"/>
      <c r="C227" s="106" t="s">
        <v>4332</v>
      </c>
      <c r="E227" s="106">
        <v>17</v>
      </c>
      <c r="F227" s="71">
        <f t="shared" si="13"/>
        <v>4.2</v>
      </c>
      <c r="G227" s="71">
        <f t="shared" si="14"/>
        <v>71.400000000000006</v>
      </c>
    </row>
    <row r="228" spans="1:7" ht="18" x14ac:dyDescent="0.35">
      <c r="B228" s="106"/>
      <c r="C228" s="106" t="s">
        <v>207</v>
      </c>
      <c r="E228" s="106">
        <v>4</v>
      </c>
      <c r="F228" s="71">
        <f t="shared" si="13"/>
        <v>87.84</v>
      </c>
      <c r="G228" s="71">
        <f t="shared" si="14"/>
        <v>351.36</v>
      </c>
    </row>
    <row r="229" spans="1:7" ht="18" x14ac:dyDescent="0.35">
      <c r="B229" s="106"/>
      <c r="C229" s="106" t="s">
        <v>195</v>
      </c>
      <c r="E229" s="106">
        <v>17</v>
      </c>
      <c r="F229" s="71">
        <f t="shared" si="13"/>
        <v>5.75</v>
      </c>
      <c r="G229" s="71">
        <f t="shared" si="14"/>
        <v>97.75</v>
      </c>
    </row>
    <row r="230" spans="1:7" ht="18" x14ac:dyDescent="0.35">
      <c r="B230" s="106"/>
      <c r="C230" s="106" t="s">
        <v>263</v>
      </c>
      <c r="E230" s="106">
        <v>9</v>
      </c>
      <c r="F230" s="71">
        <f t="shared" si="13"/>
        <v>42.59</v>
      </c>
      <c r="G230" s="71">
        <f t="shared" si="14"/>
        <v>383.31000000000006</v>
      </c>
    </row>
    <row r="231" spans="1:7" ht="18" x14ac:dyDescent="0.35">
      <c r="B231" s="106"/>
      <c r="C231" s="106" t="s">
        <v>4340</v>
      </c>
      <c r="E231" s="106">
        <v>30</v>
      </c>
      <c r="F231" s="71">
        <f t="shared" si="13"/>
        <v>9.11</v>
      </c>
      <c r="G231" s="71">
        <f t="shared" si="14"/>
        <v>273.29999999999995</v>
      </c>
    </row>
    <row r="232" spans="1:7" ht="18" x14ac:dyDescent="0.35">
      <c r="B232" s="106"/>
      <c r="C232" s="106" t="s">
        <v>195</v>
      </c>
      <c r="E232" s="106">
        <v>30</v>
      </c>
      <c r="F232" s="71">
        <f t="shared" si="13"/>
        <v>5.75</v>
      </c>
      <c r="G232" s="71">
        <f t="shared" si="14"/>
        <v>172.5</v>
      </c>
    </row>
    <row r="233" spans="1:7" ht="18" x14ac:dyDescent="0.35">
      <c r="B233" s="106"/>
      <c r="C233" s="106" t="s">
        <v>263</v>
      </c>
      <c r="E233" s="106">
        <v>4</v>
      </c>
      <c r="F233" s="71">
        <f t="shared" si="13"/>
        <v>42.59</v>
      </c>
      <c r="G233" s="71">
        <f t="shared" si="14"/>
        <v>170.36</v>
      </c>
    </row>
    <row r="234" spans="1:7" ht="18" x14ac:dyDescent="0.35">
      <c r="B234" s="106"/>
      <c r="C234" s="106" t="s">
        <v>195</v>
      </c>
      <c r="E234" s="106">
        <v>24</v>
      </c>
      <c r="F234" s="71">
        <f t="shared" si="13"/>
        <v>5.75</v>
      </c>
      <c r="G234" s="71">
        <f t="shared" si="14"/>
        <v>138</v>
      </c>
    </row>
    <row r="235" spans="1:7" ht="18" x14ac:dyDescent="0.35">
      <c r="B235" s="106"/>
      <c r="C235" s="106" t="s">
        <v>263</v>
      </c>
      <c r="E235" s="106">
        <v>9</v>
      </c>
      <c r="F235" s="71">
        <f t="shared" si="13"/>
        <v>42.59</v>
      </c>
      <c r="G235" s="71">
        <f t="shared" si="14"/>
        <v>383.31000000000006</v>
      </c>
    </row>
    <row r="236" spans="1:7" ht="18" x14ac:dyDescent="0.35">
      <c r="A236" s="106">
        <v>133661</v>
      </c>
      <c r="C236" s="106" t="s">
        <v>231</v>
      </c>
      <c r="E236" s="106">
        <v>3</v>
      </c>
      <c r="F236" s="71">
        <f t="shared" si="13"/>
        <v>47.37</v>
      </c>
      <c r="G236" s="71">
        <f t="shared" si="14"/>
        <v>142.10999999999999</v>
      </c>
    </row>
    <row r="237" spans="1:7" ht="18" x14ac:dyDescent="0.35">
      <c r="B237" s="106"/>
      <c r="C237" s="106" t="s">
        <v>207</v>
      </c>
      <c r="E237" s="106">
        <v>3</v>
      </c>
      <c r="F237" s="71">
        <f t="shared" si="13"/>
        <v>87.84</v>
      </c>
      <c r="G237" s="71">
        <f t="shared" si="14"/>
        <v>263.52</v>
      </c>
    </row>
    <row r="238" spans="1:7" ht="18" x14ac:dyDescent="0.35">
      <c r="B238" s="106"/>
      <c r="C238" s="106" t="s">
        <v>418</v>
      </c>
      <c r="E238" s="106">
        <v>42</v>
      </c>
      <c r="F238" s="71">
        <f t="shared" si="13"/>
        <v>4.2</v>
      </c>
      <c r="G238" s="71">
        <f t="shared" si="14"/>
        <v>176.4</v>
      </c>
    </row>
    <row r="239" spans="1:7" ht="18" x14ac:dyDescent="0.35">
      <c r="B239" s="106"/>
      <c r="C239" s="106" t="s">
        <v>195</v>
      </c>
      <c r="E239" s="106">
        <v>42</v>
      </c>
      <c r="F239" s="71">
        <f t="shared" si="13"/>
        <v>5.75</v>
      </c>
      <c r="G239" s="71">
        <f t="shared" si="14"/>
        <v>241.5</v>
      </c>
    </row>
    <row r="240" spans="1:7" ht="18" x14ac:dyDescent="0.35">
      <c r="B240" s="106"/>
      <c r="C240" s="106" t="s">
        <v>263</v>
      </c>
      <c r="E240" s="106">
        <v>12.5</v>
      </c>
      <c r="F240" s="71">
        <f t="shared" si="13"/>
        <v>42.59</v>
      </c>
      <c r="G240" s="71">
        <f t="shared" si="14"/>
        <v>532.375</v>
      </c>
    </row>
    <row r="241" spans="1:7" ht="18" x14ac:dyDescent="0.35">
      <c r="B241" s="106"/>
      <c r="C241" s="106" t="s">
        <v>418</v>
      </c>
      <c r="E241" s="106">
        <v>30</v>
      </c>
      <c r="F241" s="71">
        <f t="shared" si="13"/>
        <v>4.2</v>
      </c>
      <c r="G241" s="71">
        <f t="shared" si="14"/>
        <v>126</v>
      </c>
    </row>
    <row r="242" spans="1:7" ht="18" x14ac:dyDescent="0.35">
      <c r="B242" s="106"/>
      <c r="C242" s="106" t="s">
        <v>195</v>
      </c>
      <c r="E242" s="106">
        <v>30</v>
      </c>
      <c r="F242" s="71">
        <f t="shared" si="13"/>
        <v>5.75</v>
      </c>
      <c r="G242" s="71">
        <f t="shared" si="14"/>
        <v>172.5</v>
      </c>
    </row>
    <row r="243" spans="1:7" ht="18" x14ac:dyDescent="0.35">
      <c r="B243" s="106"/>
      <c r="C243" s="106" t="s">
        <v>263</v>
      </c>
      <c r="E243" s="106">
        <v>5</v>
      </c>
      <c r="F243" s="71">
        <f t="shared" si="13"/>
        <v>42.59</v>
      </c>
      <c r="G243" s="71">
        <f t="shared" si="14"/>
        <v>212.95000000000002</v>
      </c>
    </row>
    <row r="244" spans="1:7" ht="18" x14ac:dyDescent="0.35">
      <c r="B244" s="106"/>
      <c r="C244" s="106" t="s">
        <v>195</v>
      </c>
      <c r="E244" s="106">
        <v>9</v>
      </c>
      <c r="F244" s="71">
        <f t="shared" ref="F244:F307" si="15">VLOOKUP(C244,CODERATE, 4,0)</f>
        <v>5.75</v>
      </c>
      <c r="G244" s="71">
        <f t="shared" si="14"/>
        <v>51.75</v>
      </c>
    </row>
    <row r="245" spans="1:7" ht="18" x14ac:dyDescent="0.35">
      <c r="A245" s="110">
        <v>133226</v>
      </c>
      <c r="C245" s="106" t="s">
        <v>231</v>
      </c>
      <c r="E245" s="106">
        <v>2</v>
      </c>
      <c r="F245" s="71">
        <f t="shared" si="15"/>
        <v>47.37</v>
      </c>
      <c r="G245" s="71">
        <f t="shared" si="14"/>
        <v>94.74</v>
      </c>
    </row>
    <row r="246" spans="1:7" ht="18" x14ac:dyDescent="0.35">
      <c r="B246" s="106"/>
      <c r="C246" s="106" t="s">
        <v>195</v>
      </c>
      <c r="E246" s="106">
        <v>72.2</v>
      </c>
      <c r="F246" s="71">
        <f t="shared" si="15"/>
        <v>5.75</v>
      </c>
      <c r="G246" s="71">
        <f t="shared" si="14"/>
        <v>415.15000000000003</v>
      </c>
    </row>
    <row r="247" spans="1:7" ht="18" x14ac:dyDescent="0.35">
      <c r="B247" s="106"/>
      <c r="C247" s="106" t="s">
        <v>259</v>
      </c>
      <c r="E247" s="106">
        <v>6.5</v>
      </c>
      <c r="F247" s="71">
        <f t="shared" si="15"/>
        <v>21.97</v>
      </c>
      <c r="G247" s="71">
        <f t="shared" si="14"/>
        <v>142.80500000000001</v>
      </c>
    </row>
    <row r="248" spans="1:7" ht="18" x14ac:dyDescent="0.35">
      <c r="B248" s="106"/>
      <c r="C248" s="106" t="s">
        <v>263</v>
      </c>
      <c r="E248" s="106">
        <v>3.2</v>
      </c>
      <c r="F248" s="71">
        <f t="shared" si="15"/>
        <v>42.59</v>
      </c>
      <c r="G248" s="71">
        <f t="shared" si="14"/>
        <v>136.28800000000001</v>
      </c>
    </row>
    <row r="249" spans="1:7" ht="18" x14ac:dyDescent="0.35">
      <c r="B249" s="106"/>
      <c r="C249" s="106" t="s">
        <v>263</v>
      </c>
      <c r="E249" s="106">
        <v>4.2</v>
      </c>
      <c r="F249" s="71">
        <f t="shared" si="15"/>
        <v>42.59</v>
      </c>
      <c r="G249" s="71">
        <f t="shared" si="14"/>
        <v>178.87800000000001</v>
      </c>
    </row>
    <row r="250" spans="1:7" ht="18" x14ac:dyDescent="0.35">
      <c r="B250" s="106"/>
      <c r="C250" s="106" t="s">
        <v>195</v>
      </c>
      <c r="E250" s="106">
        <v>10.8</v>
      </c>
      <c r="F250" s="71">
        <f t="shared" si="15"/>
        <v>5.75</v>
      </c>
      <c r="G250" s="71">
        <f t="shared" si="14"/>
        <v>62.1</v>
      </c>
    </row>
    <row r="251" spans="1:7" ht="18" x14ac:dyDescent="0.35">
      <c r="A251" s="106">
        <v>133555</v>
      </c>
      <c r="C251" s="106" t="s">
        <v>259</v>
      </c>
      <c r="E251" s="106">
        <v>40</v>
      </c>
      <c r="F251" s="71">
        <f t="shared" si="15"/>
        <v>21.97</v>
      </c>
      <c r="G251" s="71">
        <f t="shared" si="14"/>
        <v>878.8</v>
      </c>
    </row>
    <row r="252" spans="1:7" ht="18" x14ac:dyDescent="0.35">
      <c r="B252" s="106"/>
      <c r="C252" s="106" t="s">
        <v>259</v>
      </c>
      <c r="E252" s="106">
        <v>32</v>
      </c>
      <c r="F252" s="71">
        <f t="shared" si="15"/>
        <v>21.97</v>
      </c>
      <c r="G252" s="71">
        <f t="shared" si="14"/>
        <v>703.04</v>
      </c>
    </row>
    <row r="253" spans="1:7" ht="18" x14ac:dyDescent="0.35">
      <c r="B253" s="106"/>
      <c r="C253" s="106" t="s">
        <v>275</v>
      </c>
      <c r="E253" s="106">
        <v>27</v>
      </c>
      <c r="F253" s="71">
        <f t="shared" si="15"/>
        <v>3.08</v>
      </c>
      <c r="G253" s="71">
        <f t="shared" ref="G253:G316" si="16">E253*F253</f>
        <v>83.16</v>
      </c>
    </row>
    <row r="254" spans="1:7" ht="18" x14ac:dyDescent="0.35">
      <c r="B254" s="106"/>
      <c r="C254" s="106" t="s">
        <v>207</v>
      </c>
      <c r="E254" s="106">
        <v>3</v>
      </c>
      <c r="F254" s="71">
        <f t="shared" si="15"/>
        <v>87.84</v>
      </c>
      <c r="G254" s="71">
        <f t="shared" si="16"/>
        <v>263.52</v>
      </c>
    </row>
    <row r="255" spans="1:7" ht="18" x14ac:dyDescent="0.35">
      <c r="B255" s="106"/>
      <c r="C255" s="106" t="s">
        <v>263</v>
      </c>
      <c r="E255" s="106">
        <v>3</v>
      </c>
      <c r="F255" s="71">
        <f t="shared" si="15"/>
        <v>42.59</v>
      </c>
      <c r="G255" s="71">
        <f t="shared" si="16"/>
        <v>127.77000000000001</v>
      </c>
    </row>
    <row r="256" spans="1:7" ht="18" x14ac:dyDescent="0.35">
      <c r="B256" s="106"/>
      <c r="C256" s="106" t="s">
        <v>259</v>
      </c>
      <c r="E256" s="106">
        <v>4</v>
      </c>
      <c r="F256" s="71">
        <f t="shared" si="15"/>
        <v>21.97</v>
      </c>
      <c r="G256" s="71">
        <f t="shared" si="16"/>
        <v>87.88</v>
      </c>
    </row>
    <row r="257" spans="2:7" ht="18" x14ac:dyDescent="0.35">
      <c r="B257" s="106"/>
      <c r="C257" s="106" t="s">
        <v>275</v>
      </c>
      <c r="E257" s="106">
        <v>4</v>
      </c>
      <c r="F257" s="71">
        <f t="shared" si="15"/>
        <v>3.08</v>
      </c>
      <c r="G257" s="71">
        <f t="shared" si="16"/>
        <v>12.32</v>
      </c>
    </row>
    <row r="258" spans="2:7" ht="18" x14ac:dyDescent="0.35">
      <c r="B258" s="106"/>
      <c r="C258" s="106" t="s">
        <v>263</v>
      </c>
      <c r="E258" s="106">
        <v>4</v>
      </c>
      <c r="F258" s="71">
        <f t="shared" si="15"/>
        <v>42.59</v>
      </c>
      <c r="G258" s="71">
        <f t="shared" si="16"/>
        <v>170.36</v>
      </c>
    </row>
    <row r="259" spans="2:7" ht="18" x14ac:dyDescent="0.35">
      <c r="B259" s="106"/>
      <c r="C259" s="106" t="s">
        <v>259</v>
      </c>
      <c r="E259" s="106">
        <v>10</v>
      </c>
      <c r="F259" s="71">
        <f t="shared" si="15"/>
        <v>21.97</v>
      </c>
      <c r="G259" s="71">
        <f t="shared" si="16"/>
        <v>219.7</v>
      </c>
    </row>
    <row r="260" spans="2:7" ht="18" x14ac:dyDescent="0.35">
      <c r="B260" s="106"/>
      <c r="C260" s="106" t="s">
        <v>275</v>
      </c>
      <c r="E260" s="106">
        <v>10</v>
      </c>
      <c r="F260" s="71">
        <f t="shared" si="15"/>
        <v>3.08</v>
      </c>
      <c r="G260" s="71">
        <f t="shared" si="16"/>
        <v>30.8</v>
      </c>
    </row>
    <row r="261" spans="2:7" ht="18" x14ac:dyDescent="0.35">
      <c r="B261" s="106"/>
      <c r="C261" s="106" t="s">
        <v>195</v>
      </c>
      <c r="E261" s="106">
        <v>18</v>
      </c>
      <c r="F261" s="71">
        <f t="shared" si="15"/>
        <v>5.75</v>
      </c>
      <c r="G261" s="71">
        <f t="shared" si="16"/>
        <v>103.5</v>
      </c>
    </row>
    <row r="262" spans="2:7" ht="18" x14ac:dyDescent="0.35">
      <c r="B262" s="106"/>
      <c r="C262" s="106" t="s">
        <v>259</v>
      </c>
      <c r="E262" s="106">
        <v>2</v>
      </c>
      <c r="F262" s="71">
        <f t="shared" si="15"/>
        <v>21.97</v>
      </c>
      <c r="G262" s="71">
        <f t="shared" si="16"/>
        <v>43.94</v>
      </c>
    </row>
    <row r="263" spans="2:7" ht="18" x14ac:dyDescent="0.35">
      <c r="B263" s="106"/>
      <c r="C263" s="106" t="s">
        <v>263</v>
      </c>
      <c r="E263" s="106">
        <v>4</v>
      </c>
      <c r="F263" s="71">
        <f t="shared" si="15"/>
        <v>42.59</v>
      </c>
      <c r="G263" s="71">
        <f t="shared" si="16"/>
        <v>170.36</v>
      </c>
    </row>
    <row r="264" spans="2:7" ht="18" x14ac:dyDescent="0.35">
      <c r="B264" s="106"/>
      <c r="C264" s="106" t="s">
        <v>259</v>
      </c>
      <c r="E264" s="106">
        <v>5</v>
      </c>
      <c r="F264" s="71">
        <f t="shared" si="15"/>
        <v>21.97</v>
      </c>
      <c r="G264" s="71">
        <f t="shared" si="16"/>
        <v>109.85</v>
      </c>
    </row>
    <row r="265" spans="2:7" ht="18" x14ac:dyDescent="0.35">
      <c r="B265" s="106"/>
      <c r="C265" s="106" t="s">
        <v>259</v>
      </c>
      <c r="E265" s="106">
        <v>6</v>
      </c>
      <c r="F265" s="71">
        <f t="shared" si="15"/>
        <v>21.97</v>
      </c>
      <c r="G265" s="71">
        <f t="shared" si="16"/>
        <v>131.82</v>
      </c>
    </row>
    <row r="266" spans="2:7" ht="18" x14ac:dyDescent="0.35">
      <c r="B266" s="106"/>
      <c r="C266" s="106" t="s">
        <v>275</v>
      </c>
      <c r="E266" s="106">
        <v>6</v>
      </c>
      <c r="F266" s="71">
        <f t="shared" si="15"/>
        <v>3.08</v>
      </c>
      <c r="G266" s="71">
        <f t="shared" si="16"/>
        <v>18.48</v>
      </c>
    </row>
    <row r="267" spans="2:7" ht="18" x14ac:dyDescent="0.35">
      <c r="B267" s="106"/>
      <c r="C267" s="106" t="s">
        <v>195</v>
      </c>
      <c r="E267" s="106">
        <v>15</v>
      </c>
      <c r="F267" s="71">
        <f t="shared" si="15"/>
        <v>5.75</v>
      </c>
      <c r="G267" s="71">
        <f t="shared" si="16"/>
        <v>86.25</v>
      </c>
    </row>
    <row r="268" spans="2:7" ht="18" x14ac:dyDescent="0.35">
      <c r="B268" s="106"/>
      <c r="C268" s="106" t="s">
        <v>4340</v>
      </c>
      <c r="E268" s="106">
        <v>6</v>
      </c>
      <c r="F268" s="71">
        <f t="shared" si="15"/>
        <v>9.11</v>
      </c>
      <c r="G268" s="71">
        <f t="shared" si="16"/>
        <v>54.66</v>
      </c>
    </row>
    <row r="269" spans="2:7" ht="18" x14ac:dyDescent="0.35">
      <c r="B269" s="106"/>
      <c r="C269" s="106" t="s">
        <v>195</v>
      </c>
      <c r="E269" s="106">
        <v>6</v>
      </c>
      <c r="F269" s="71">
        <f t="shared" si="15"/>
        <v>5.75</v>
      </c>
      <c r="G269" s="71">
        <f t="shared" si="16"/>
        <v>34.5</v>
      </c>
    </row>
    <row r="270" spans="2:7" ht="18" x14ac:dyDescent="0.35">
      <c r="B270" s="106"/>
      <c r="C270" s="106" t="s">
        <v>207</v>
      </c>
      <c r="E270" s="106">
        <v>1</v>
      </c>
      <c r="F270" s="71">
        <f t="shared" si="15"/>
        <v>87.84</v>
      </c>
      <c r="G270" s="71">
        <f t="shared" si="16"/>
        <v>87.84</v>
      </c>
    </row>
    <row r="271" spans="2:7" ht="18" x14ac:dyDescent="0.35">
      <c r="B271" s="106"/>
      <c r="C271" s="106" t="s">
        <v>4341</v>
      </c>
      <c r="E271" s="106">
        <v>1</v>
      </c>
      <c r="F271" s="71">
        <f t="shared" si="15"/>
        <v>289.05</v>
      </c>
      <c r="G271" s="71">
        <f t="shared" si="16"/>
        <v>289.05</v>
      </c>
    </row>
    <row r="272" spans="2:7" ht="18" x14ac:dyDescent="0.35">
      <c r="B272" s="106"/>
      <c r="C272" s="111" t="s">
        <v>4342</v>
      </c>
      <c r="E272" s="111">
        <v>54</v>
      </c>
      <c r="F272" s="71">
        <v>0</v>
      </c>
      <c r="G272" s="71">
        <f t="shared" si="16"/>
        <v>0</v>
      </c>
    </row>
    <row r="273" spans="1:7" ht="18" x14ac:dyDescent="0.35">
      <c r="B273" s="106"/>
      <c r="C273" s="106" t="s">
        <v>4343</v>
      </c>
      <c r="E273" s="106">
        <v>1</v>
      </c>
      <c r="F273" s="71">
        <f t="shared" si="15"/>
        <v>232.39</v>
      </c>
      <c r="G273" s="71">
        <f t="shared" si="16"/>
        <v>232.39</v>
      </c>
    </row>
    <row r="274" spans="1:7" ht="18" x14ac:dyDescent="0.35">
      <c r="B274" s="106"/>
      <c r="C274" s="106" t="s">
        <v>434</v>
      </c>
      <c r="E274" s="106">
        <v>1</v>
      </c>
      <c r="F274" s="71">
        <f t="shared" si="15"/>
        <v>42.68</v>
      </c>
      <c r="G274" s="71">
        <f t="shared" si="16"/>
        <v>42.68</v>
      </c>
    </row>
    <row r="275" spans="1:7" ht="18" x14ac:dyDescent="0.35">
      <c r="B275" s="106"/>
      <c r="C275" s="106" t="s">
        <v>223</v>
      </c>
      <c r="E275" s="106">
        <v>1</v>
      </c>
      <c r="F275" s="71">
        <f t="shared" si="15"/>
        <v>82.05</v>
      </c>
      <c r="G275" s="71">
        <f t="shared" si="16"/>
        <v>82.05</v>
      </c>
    </row>
    <row r="276" spans="1:7" ht="18" x14ac:dyDescent="0.35">
      <c r="B276" s="106"/>
      <c r="C276" s="106" t="s">
        <v>4344</v>
      </c>
      <c r="E276" s="106">
        <v>1</v>
      </c>
      <c r="F276" s="71">
        <f t="shared" si="15"/>
        <v>75.64</v>
      </c>
      <c r="G276" s="71">
        <f t="shared" si="16"/>
        <v>75.64</v>
      </c>
    </row>
    <row r="277" spans="1:7" ht="18" x14ac:dyDescent="0.35">
      <c r="A277" s="106">
        <v>132526</v>
      </c>
      <c r="C277" s="106" t="s">
        <v>207</v>
      </c>
      <c r="E277" s="106">
        <v>2</v>
      </c>
      <c r="F277" s="71">
        <f t="shared" si="15"/>
        <v>87.84</v>
      </c>
      <c r="G277" s="71">
        <f t="shared" si="16"/>
        <v>175.68</v>
      </c>
    </row>
    <row r="278" spans="1:7" ht="18" x14ac:dyDescent="0.35">
      <c r="B278" s="106"/>
      <c r="C278" s="106" t="s">
        <v>195</v>
      </c>
      <c r="E278" s="106">
        <v>52</v>
      </c>
      <c r="F278" s="71">
        <f t="shared" si="15"/>
        <v>5.75</v>
      </c>
      <c r="G278" s="71">
        <f t="shared" si="16"/>
        <v>299</v>
      </c>
    </row>
    <row r="279" spans="1:7" ht="18" x14ac:dyDescent="0.35">
      <c r="B279" s="106"/>
      <c r="C279" s="106" t="s">
        <v>263</v>
      </c>
      <c r="E279" s="106">
        <v>6</v>
      </c>
      <c r="F279" s="71">
        <f t="shared" si="15"/>
        <v>42.59</v>
      </c>
      <c r="G279" s="71">
        <f t="shared" si="16"/>
        <v>255.54000000000002</v>
      </c>
    </row>
    <row r="280" spans="1:7" ht="18" x14ac:dyDescent="0.35">
      <c r="B280" s="106"/>
      <c r="C280" s="106" t="s">
        <v>263</v>
      </c>
      <c r="E280" s="106">
        <v>3.5</v>
      </c>
      <c r="F280" s="71">
        <f t="shared" si="15"/>
        <v>42.59</v>
      </c>
      <c r="G280" s="71">
        <f t="shared" si="16"/>
        <v>149.065</v>
      </c>
    </row>
    <row r="281" spans="1:7" ht="18" x14ac:dyDescent="0.35">
      <c r="B281" s="106"/>
      <c r="C281" s="106" t="s">
        <v>263</v>
      </c>
      <c r="E281" s="106">
        <v>13</v>
      </c>
      <c r="F281" s="71">
        <f t="shared" si="15"/>
        <v>42.59</v>
      </c>
      <c r="G281" s="71">
        <f>E281*F281</f>
        <v>553.67000000000007</v>
      </c>
    </row>
    <row r="282" spans="1:7" ht="18" x14ac:dyDescent="0.35">
      <c r="A282" s="112">
        <v>133054</v>
      </c>
      <c r="C282" s="112" t="s">
        <v>207</v>
      </c>
      <c r="E282" s="112">
        <v>2</v>
      </c>
      <c r="F282" s="71">
        <f t="shared" si="15"/>
        <v>87.84</v>
      </c>
      <c r="G282" s="71">
        <f t="shared" si="16"/>
        <v>175.68</v>
      </c>
    </row>
    <row r="283" spans="1:7" ht="18" x14ac:dyDescent="0.35">
      <c r="B283" s="106"/>
      <c r="C283" s="106" t="s">
        <v>263</v>
      </c>
      <c r="E283" s="106">
        <v>31</v>
      </c>
      <c r="F283" s="71">
        <f t="shared" si="15"/>
        <v>42.59</v>
      </c>
      <c r="G283" s="71">
        <f t="shared" si="16"/>
        <v>1320.2900000000002</v>
      </c>
    </row>
    <row r="284" spans="1:7" ht="18" x14ac:dyDescent="0.35">
      <c r="B284" s="106"/>
      <c r="C284" s="106" t="s">
        <v>263</v>
      </c>
      <c r="E284" s="106">
        <v>5.8</v>
      </c>
      <c r="F284" s="71">
        <f t="shared" si="15"/>
        <v>42.59</v>
      </c>
      <c r="G284" s="71">
        <f t="shared" si="16"/>
        <v>247.02200000000002</v>
      </c>
    </row>
    <row r="285" spans="1:7" x14ac:dyDescent="0.25">
      <c r="A285" s="70">
        <v>127520</v>
      </c>
      <c r="B285" t="s">
        <v>488</v>
      </c>
      <c r="C285" t="s">
        <v>231</v>
      </c>
      <c r="D285" t="s">
        <v>489</v>
      </c>
      <c r="E285">
        <v>3</v>
      </c>
      <c r="F285" s="71">
        <f t="shared" si="15"/>
        <v>47.37</v>
      </c>
      <c r="G285" s="71">
        <f t="shared" si="16"/>
        <v>142.10999999999999</v>
      </c>
    </row>
    <row r="286" spans="1:7" x14ac:dyDescent="0.25">
      <c r="B286" t="s">
        <v>488</v>
      </c>
      <c r="C286" t="s">
        <v>259</v>
      </c>
      <c r="D286" t="s">
        <v>489</v>
      </c>
      <c r="E286">
        <v>3.8</v>
      </c>
      <c r="F286" s="71">
        <f t="shared" si="15"/>
        <v>21.97</v>
      </c>
      <c r="G286" s="71">
        <f t="shared" si="16"/>
        <v>83.48599999999999</v>
      </c>
    </row>
    <row r="287" spans="1:7" x14ac:dyDescent="0.25">
      <c r="B287" t="s">
        <v>488</v>
      </c>
      <c r="C287" t="s">
        <v>263</v>
      </c>
      <c r="D287" t="s">
        <v>489</v>
      </c>
      <c r="E287">
        <v>38.5</v>
      </c>
      <c r="F287" s="71">
        <f t="shared" si="15"/>
        <v>42.59</v>
      </c>
      <c r="G287" s="71">
        <f t="shared" si="16"/>
        <v>1639.7150000000001</v>
      </c>
    </row>
    <row r="288" spans="1:7" x14ac:dyDescent="0.25">
      <c r="B288" t="s">
        <v>488</v>
      </c>
      <c r="C288" t="s">
        <v>259</v>
      </c>
      <c r="D288" t="s">
        <v>489</v>
      </c>
      <c r="E288">
        <v>1.3</v>
      </c>
      <c r="F288" s="71">
        <f t="shared" si="15"/>
        <v>21.97</v>
      </c>
      <c r="G288" s="71">
        <f t="shared" si="16"/>
        <v>28.561</v>
      </c>
    </row>
    <row r="289" spans="2:7" x14ac:dyDescent="0.25">
      <c r="B289" t="s">
        <v>488</v>
      </c>
      <c r="C289" t="s">
        <v>418</v>
      </c>
      <c r="D289" t="s">
        <v>489</v>
      </c>
      <c r="E289">
        <v>63</v>
      </c>
      <c r="F289" s="71">
        <f t="shared" si="15"/>
        <v>4.2</v>
      </c>
      <c r="G289" s="71">
        <f t="shared" si="16"/>
        <v>264.60000000000002</v>
      </c>
    </row>
    <row r="290" spans="2:7" x14ac:dyDescent="0.25">
      <c r="B290" t="s">
        <v>488</v>
      </c>
      <c r="C290" t="s">
        <v>195</v>
      </c>
      <c r="D290" t="s">
        <v>489</v>
      </c>
      <c r="E290">
        <v>63</v>
      </c>
      <c r="F290" s="71">
        <f t="shared" si="15"/>
        <v>5.75</v>
      </c>
      <c r="G290" s="71">
        <f t="shared" si="16"/>
        <v>362.25</v>
      </c>
    </row>
    <row r="291" spans="2:7" x14ac:dyDescent="0.25">
      <c r="B291" t="s">
        <v>488</v>
      </c>
      <c r="C291" t="s">
        <v>207</v>
      </c>
      <c r="D291" t="s">
        <v>489</v>
      </c>
      <c r="E291">
        <v>3</v>
      </c>
      <c r="F291" s="71">
        <f t="shared" si="15"/>
        <v>87.84</v>
      </c>
      <c r="G291" s="71">
        <f t="shared" si="16"/>
        <v>263.52</v>
      </c>
    </row>
    <row r="292" spans="2:7" x14ac:dyDescent="0.25">
      <c r="B292" t="s">
        <v>488</v>
      </c>
      <c r="C292" t="s">
        <v>263</v>
      </c>
      <c r="D292" t="s">
        <v>489</v>
      </c>
      <c r="E292">
        <v>5.5</v>
      </c>
      <c r="F292" s="71">
        <f t="shared" si="15"/>
        <v>42.59</v>
      </c>
      <c r="G292" s="71">
        <f t="shared" si="16"/>
        <v>234.245</v>
      </c>
    </row>
    <row r="293" spans="2:7" x14ac:dyDescent="0.25">
      <c r="B293" t="s">
        <v>488</v>
      </c>
      <c r="C293" t="s">
        <v>259</v>
      </c>
      <c r="D293" t="s">
        <v>489</v>
      </c>
      <c r="E293">
        <v>1.2</v>
      </c>
      <c r="F293" s="71">
        <f t="shared" si="15"/>
        <v>21.97</v>
      </c>
      <c r="G293" s="71">
        <f t="shared" si="16"/>
        <v>26.363999999999997</v>
      </c>
    </row>
    <row r="294" spans="2:7" x14ac:dyDescent="0.25">
      <c r="B294" t="s">
        <v>488</v>
      </c>
      <c r="C294" t="s">
        <v>195</v>
      </c>
      <c r="D294" t="s">
        <v>489</v>
      </c>
      <c r="E294">
        <v>50</v>
      </c>
      <c r="F294" s="71">
        <f t="shared" si="15"/>
        <v>5.75</v>
      </c>
      <c r="G294" s="71">
        <f t="shared" si="16"/>
        <v>287.5</v>
      </c>
    </row>
    <row r="295" spans="2:7" x14ac:dyDescent="0.25">
      <c r="B295" t="s">
        <v>488</v>
      </c>
      <c r="C295" t="s">
        <v>263</v>
      </c>
      <c r="D295" t="s">
        <v>489</v>
      </c>
      <c r="E295">
        <v>3.7</v>
      </c>
      <c r="F295" s="71">
        <f t="shared" si="15"/>
        <v>42.59</v>
      </c>
      <c r="G295" s="71">
        <f t="shared" si="16"/>
        <v>157.58300000000003</v>
      </c>
    </row>
    <row r="296" spans="2:7" x14ac:dyDescent="0.25">
      <c r="B296" t="s">
        <v>488</v>
      </c>
      <c r="C296" t="s">
        <v>418</v>
      </c>
      <c r="D296" t="s">
        <v>489</v>
      </c>
      <c r="E296">
        <v>27.7</v>
      </c>
      <c r="F296" s="71">
        <f t="shared" si="15"/>
        <v>4.2</v>
      </c>
      <c r="G296" s="71">
        <f t="shared" si="16"/>
        <v>116.34</v>
      </c>
    </row>
    <row r="297" spans="2:7" x14ac:dyDescent="0.25">
      <c r="B297" t="s">
        <v>488</v>
      </c>
      <c r="C297" t="s">
        <v>195</v>
      </c>
      <c r="D297" t="s">
        <v>489</v>
      </c>
      <c r="E297">
        <v>27.7</v>
      </c>
      <c r="F297" s="71">
        <f t="shared" si="15"/>
        <v>5.75</v>
      </c>
      <c r="G297" s="71">
        <f t="shared" si="16"/>
        <v>159.27500000000001</v>
      </c>
    </row>
    <row r="298" spans="2:7" x14ac:dyDescent="0.25">
      <c r="B298" t="s">
        <v>488</v>
      </c>
      <c r="C298" t="s">
        <v>207</v>
      </c>
      <c r="D298" t="s">
        <v>489</v>
      </c>
      <c r="E298">
        <v>2</v>
      </c>
      <c r="F298" s="71">
        <f t="shared" si="15"/>
        <v>87.84</v>
      </c>
      <c r="G298" s="71">
        <f t="shared" si="16"/>
        <v>175.68</v>
      </c>
    </row>
    <row r="299" spans="2:7" x14ac:dyDescent="0.25">
      <c r="B299" t="s">
        <v>488</v>
      </c>
      <c r="C299" t="s">
        <v>259</v>
      </c>
      <c r="D299" t="s">
        <v>489</v>
      </c>
      <c r="E299">
        <v>18.2</v>
      </c>
      <c r="F299" s="71">
        <f t="shared" si="15"/>
        <v>21.97</v>
      </c>
      <c r="G299" s="71">
        <f t="shared" si="16"/>
        <v>399.85399999999998</v>
      </c>
    </row>
    <row r="300" spans="2:7" x14ac:dyDescent="0.25">
      <c r="B300" t="s">
        <v>488</v>
      </c>
      <c r="C300" t="s">
        <v>275</v>
      </c>
      <c r="D300" t="s">
        <v>489</v>
      </c>
      <c r="E300">
        <v>14.5</v>
      </c>
      <c r="F300" s="71">
        <f t="shared" si="15"/>
        <v>3.08</v>
      </c>
      <c r="G300" s="71">
        <f t="shared" si="16"/>
        <v>44.660000000000004</v>
      </c>
    </row>
    <row r="301" spans="2:7" x14ac:dyDescent="0.25">
      <c r="B301" t="s">
        <v>488</v>
      </c>
      <c r="C301" t="s">
        <v>263</v>
      </c>
      <c r="D301" t="s">
        <v>489</v>
      </c>
      <c r="E301">
        <v>14</v>
      </c>
      <c r="F301" s="71">
        <f t="shared" si="15"/>
        <v>42.59</v>
      </c>
      <c r="G301" s="71">
        <f t="shared" si="16"/>
        <v>596.26</v>
      </c>
    </row>
    <row r="302" spans="2:7" x14ac:dyDescent="0.25">
      <c r="B302" t="s">
        <v>488</v>
      </c>
      <c r="C302" t="s">
        <v>259</v>
      </c>
      <c r="D302" t="s">
        <v>489</v>
      </c>
      <c r="E302">
        <v>3.2</v>
      </c>
      <c r="F302" s="71">
        <f t="shared" si="15"/>
        <v>21.97</v>
      </c>
      <c r="G302" s="71">
        <f t="shared" si="16"/>
        <v>70.304000000000002</v>
      </c>
    </row>
    <row r="303" spans="2:7" x14ac:dyDescent="0.25">
      <c r="B303" t="s">
        <v>488</v>
      </c>
      <c r="C303" t="s">
        <v>275</v>
      </c>
      <c r="D303" t="s">
        <v>489</v>
      </c>
      <c r="E303">
        <v>3.2</v>
      </c>
      <c r="F303" s="71">
        <f t="shared" si="15"/>
        <v>3.08</v>
      </c>
      <c r="G303" s="71">
        <f t="shared" si="16"/>
        <v>9.8560000000000016</v>
      </c>
    </row>
    <row r="304" spans="2:7" x14ac:dyDescent="0.25">
      <c r="B304" t="s">
        <v>488</v>
      </c>
      <c r="C304" t="s">
        <v>263</v>
      </c>
      <c r="D304" t="s">
        <v>489</v>
      </c>
      <c r="E304">
        <v>11.3</v>
      </c>
      <c r="F304" s="71">
        <f t="shared" si="15"/>
        <v>42.59</v>
      </c>
      <c r="G304" s="71">
        <f t="shared" si="16"/>
        <v>481.26700000000005</v>
      </c>
    </row>
    <row r="305" spans="2:7" x14ac:dyDescent="0.25">
      <c r="B305" t="s">
        <v>488</v>
      </c>
      <c r="C305" t="s">
        <v>259</v>
      </c>
      <c r="D305" t="s">
        <v>489</v>
      </c>
      <c r="E305">
        <v>11.9</v>
      </c>
      <c r="F305" s="71">
        <f t="shared" si="15"/>
        <v>21.97</v>
      </c>
      <c r="G305" s="71">
        <f t="shared" si="16"/>
        <v>261.44299999999998</v>
      </c>
    </row>
    <row r="306" spans="2:7" x14ac:dyDescent="0.25">
      <c r="B306" t="s">
        <v>488</v>
      </c>
      <c r="C306" t="s">
        <v>195</v>
      </c>
      <c r="D306" t="s">
        <v>489</v>
      </c>
      <c r="E306">
        <v>154</v>
      </c>
      <c r="F306" s="71">
        <f t="shared" si="15"/>
        <v>5.75</v>
      </c>
      <c r="G306" s="71">
        <f t="shared" si="16"/>
        <v>885.5</v>
      </c>
    </row>
    <row r="307" spans="2:7" x14ac:dyDescent="0.25">
      <c r="B307" t="s">
        <v>488</v>
      </c>
      <c r="C307" t="s">
        <v>259</v>
      </c>
      <c r="D307" t="s">
        <v>489</v>
      </c>
      <c r="E307">
        <v>1.2</v>
      </c>
      <c r="F307" s="71">
        <f t="shared" si="15"/>
        <v>21.97</v>
      </c>
      <c r="G307" s="71">
        <f t="shared" si="16"/>
        <v>26.363999999999997</v>
      </c>
    </row>
    <row r="308" spans="2:7" x14ac:dyDescent="0.25">
      <c r="B308" t="s">
        <v>488</v>
      </c>
      <c r="C308" t="s">
        <v>263</v>
      </c>
      <c r="D308" t="s">
        <v>489</v>
      </c>
      <c r="E308">
        <v>3.1</v>
      </c>
      <c r="F308" s="71">
        <f t="shared" ref="F308:F371" si="17">VLOOKUP(C308,CODERATE, 4,0)</f>
        <v>42.59</v>
      </c>
      <c r="G308" s="71">
        <f t="shared" si="16"/>
        <v>132.02900000000002</v>
      </c>
    </row>
    <row r="309" spans="2:7" x14ac:dyDescent="0.25">
      <c r="B309" t="s">
        <v>488</v>
      </c>
      <c r="C309" t="s">
        <v>263</v>
      </c>
      <c r="D309" t="s">
        <v>489</v>
      </c>
      <c r="E309">
        <v>10</v>
      </c>
      <c r="F309" s="71">
        <f t="shared" si="17"/>
        <v>42.59</v>
      </c>
      <c r="G309" s="71">
        <f t="shared" si="16"/>
        <v>425.90000000000003</v>
      </c>
    </row>
    <row r="310" spans="2:7" x14ac:dyDescent="0.25">
      <c r="B310" t="s">
        <v>488</v>
      </c>
      <c r="C310" t="s">
        <v>259</v>
      </c>
      <c r="D310" t="s">
        <v>489</v>
      </c>
      <c r="E310">
        <v>9.4</v>
      </c>
      <c r="F310" s="71">
        <f t="shared" si="17"/>
        <v>21.97</v>
      </c>
      <c r="G310" s="71">
        <f t="shared" si="16"/>
        <v>206.518</v>
      </c>
    </row>
    <row r="311" spans="2:7" x14ac:dyDescent="0.25">
      <c r="B311" t="s">
        <v>488</v>
      </c>
      <c r="C311" t="s">
        <v>275</v>
      </c>
      <c r="D311" t="s">
        <v>489</v>
      </c>
      <c r="E311">
        <v>9.4</v>
      </c>
      <c r="F311" s="71">
        <f t="shared" si="17"/>
        <v>3.08</v>
      </c>
      <c r="G311" s="71">
        <f t="shared" si="16"/>
        <v>28.952000000000002</v>
      </c>
    </row>
    <row r="312" spans="2:7" x14ac:dyDescent="0.25">
      <c r="B312" t="s">
        <v>488</v>
      </c>
      <c r="C312" t="s">
        <v>263</v>
      </c>
      <c r="D312" t="s">
        <v>489</v>
      </c>
      <c r="E312">
        <v>20</v>
      </c>
      <c r="F312" s="71">
        <f t="shared" si="17"/>
        <v>42.59</v>
      </c>
      <c r="G312" s="71">
        <f t="shared" si="16"/>
        <v>851.80000000000007</v>
      </c>
    </row>
    <row r="313" spans="2:7" x14ac:dyDescent="0.25">
      <c r="B313" t="s">
        <v>488</v>
      </c>
      <c r="C313" t="s">
        <v>259</v>
      </c>
      <c r="D313" t="s">
        <v>489</v>
      </c>
      <c r="E313">
        <v>17.100000000000001</v>
      </c>
      <c r="F313" s="71">
        <f t="shared" si="17"/>
        <v>21.97</v>
      </c>
      <c r="G313" s="71">
        <f t="shared" si="16"/>
        <v>375.68700000000001</v>
      </c>
    </row>
    <row r="314" spans="2:7" x14ac:dyDescent="0.25">
      <c r="B314" t="s">
        <v>488</v>
      </c>
      <c r="C314" t="s">
        <v>259</v>
      </c>
      <c r="D314" t="s">
        <v>489</v>
      </c>
      <c r="E314">
        <v>8.6999999999999993</v>
      </c>
      <c r="F314" s="71">
        <f t="shared" si="17"/>
        <v>21.97</v>
      </c>
      <c r="G314" s="71">
        <f t="shared" si="16"/>
        <v>191.13899999999998</v>
      </c>
    </row>
    <row r="315" spans="2:7" x14ac:dyDescent="0.25">
      <c r="B315" t="s">
        <v>488</v>
      </c>
      <c r="C315" t="s">
        <v>275</v>
      </c>
      <c r="D315" t="s">
        <v>489</v>
      </c>
      <c r="E315">
        <v>8.6999999999999993</v>
      </c>
      <c r="F315" s="71">
        <f t="shared" si="17"/>
        <v>3.08</v>
      </c>
      <c r="G315" s="71">
        <f t="shared" si="16"/>
        <v>26.795999999999999</v>
      </c>
    </row>
    <row r="316" spans="2:7" x14ac:dyDescent="0.25">
      <c r="B316" t="s">
        <v>488</v>
      </c>
      <c r="C316" t="s">
        <v>195</v>
      </c>
      <c r="D316" t="s">
        <v>489</v>
      </c>
      <c r="E316">
        <v>61.2</v>
      </c>
      <c r="F316" s="71">
        <f t="shared" si="17"/>
        <v>5.75</v>
      </c>
      <c r="G316" s="71">
        <f t="shared" si="16"/>
        <v>351.90000000000003</v>
      </c>
    </row>
    <row r="317" spans="2:7" x14ac:dyDescent="0.25">
      <c r="B317" t="s">
        <v>488</v>
      </c>
      <c r="C317" t="s">
        <v>259</v>
      </c>
      <c r="D317" t="s">
        <v>489</v>
      </c>
      <c r="E317">
        <v>1</v>
      </c>
      <c r="F317" s="71">
        <f t="shared" si="17"/>
        <v>21.97</v>
      </c>
      <c r="G317" s="71">
        <f t="shared" ref="G317:G371" si="18">E317*F317</f>
        <v>21.97</v>
      </c>
    </row>
    <row r="318" spans="2:7" x14ac:dyDescent="0.25">
      <c r="B318" t="s">
        <v>488</v>
      </c>
      <c r="C318" t="s">
        <v>263</v>
      </c>
      <c r="D318" t="s">
        <v>489</v>
      </c>
      <c r="E318">
        <v>3.4</v>
      </c>
      <c r="F318" s="71">
        <f t="shared" si="17"/>
        <v>42.59</v>
      </c>
      <c r="G318" s="71">
        <f t="shared" si="18"/>
        <v>144.80600000000001</v>
      </c>
    </row>
    <row r="319" spans="2:7" x14ac:dyDescent="0.25">
      <c r="B319" t="s">
        <v>488</v>
      </c>
      <c r="C319" t="s">
        <v>4345</v>
      </c>
      <c r="D319" t="s">
        <v>522</v>
      </c>
      <c r="E319">
        <v>3</v>
      </c>
      <c r="F319" s="71">
        <f t="shared" si="17"/>
        <v>232.39</v>
      </c>
      <c r="G319" s="71">
        <f t="shared" si="18"/>
        <v>697.17</v>
      </c>
    </row>
    <row r="320" spans="2:7" x14ac:dyDescent="0.25">
      <c r="B320" t="s">
        <v>488</v>
      </c>
      <c r="C320" t="s">
        <v>434</v>
      </c>
      <c r="D320" t="s">
        <v>522</v>
      </c>
      <c r="E320">
        <v>3</v>
      </c>
      <c r="F320" s="71">
        <f t="shared" si="17"/>
        <v>42.68</v>
      </c>
      <c r="G320" s="71">
        <f t="shared" si="18"/>
        <v>128.04</v>
      </c>
    </row>
    <row r="321" spans="1:11" x14ac:dyDescent="0.25">
      <c r="B321" t="s">
        <v>488</v>
      </c>
      <c r="C321" t="s">
        <v>223</v>
      </c>
      <c r="D321" t="s">
        <v>522</v>
      </c>
      <c r="E321">
        <v>3</v>
      </c>
      <c r="F321" s="71">
        <f t="shared" si="17"/>
        <v>82.05</v>
      </c>
      <c r="G321" s="71">
        <f t="shared" si="18"/>
        <v>246.14999999999998</v>
      </c>
    </row>
    <row r="322" spans="1:11" x14ac:dyDescent="0.25">
      <c r="B322" t="s">
        <v>488</v>
      </c>
      <c r="C322" t="s">
        <v>294</v>
      </c>
      <c r="D322" t="s">
        <v>522</v>
      </c>
      <c r="E322">
        <v>1</v>
      </c>
      <c r="F322" s="71">
        <f t="shared" si="17"/>
        <v>265.3</v>
      </c>
      <c r="G322" s="71">
        <f t="shared" si="18"/>
        <v>265.3</v>
      </c>
    </row>
    <row r="323" spans="1:11" x14ac:dyDescent="0.25">
      <c r="A323" s="70">
        <v>133174</v>
      </c>
      <c r="B323" t="s">
        <v>488</v>
      </c>
      <c r="C323" t="s">
        <v>259</v>
      </c>
      <c r="D323" t="s">
        <v>489</v>
      </c>
      <c r="E323">
        <v>13</v>
      </c>
      <c r="F323" s="71">
        <f t="shared" si="17"/>
        <v>21.97</v>
      </c>
      <c r="G323" s="71">
        <f t="shared" si="18"/>
        <v>285.61</v>
      </c>
      <c r="H323" s="104">
        <v>43229</v>
      </c>
      <c r="K323" t="s">
        <v>4324</v>
      </c>
    </row>
    <row r="324" spans="1:11" x14ac:dyDescent="0.25">
      <c r="B324" t="s">
        <v>488</v>
      </c>
      <c r="C324" t="s">
        <v>263</v>
      </c>
      <c r="D324" t="s">
        <v>489</v>
      </c>
      <c r="E324">
        <v>22</v>
      </c>
      <c r="F324" s="71">
        <f t="shared" si="17"/>
        <v>42.59</v>
      </c>
      <c r="G324" s="71">
        <f t="shared" si="18"/>
        <v>936.98</v>
      </c>
      <c r="H324" s="104">
        <v>43229</v>
      </c>
      <c r="K324" t="s">
        <v>4324</v>
      </c>
    </row>
    <row r="325" spans="1:11" x14ac:dyDescent="0.25">
      <c r="B325" t="s">
        <v>488</v>
      </c>
      <c r="C325" t="s">
        <v>271</v>
      </c>
      <c r="D325" t="s">
        <v>489</v>
      </c>
      <c r="E325">
        <v>1.2</v>
      </c>
      <c r="F325" s="71">
        <f t="shared" si="17"/>
        <v>23.22</v>
      </c>
      <c r="G325" s="71">
        <f t="shared" si="18"/>
        <v>27.863999999999997</v>
      </c>
      <c r="H325" s="104">
        <v>43229</v>
      </c>
      <c r="K325" t="s">
        <v>4324</v>
      </c>
    </row>
    <row r="326" spans="1:11" x14ac:dyDescent="0.25">
      <c r="B326" t="s">
        <v>488</v>
      </c>
      <c r="C326" t="s">
        <v>290</v>
      </c>
      <c r="D326" t="s">
        <v>4346</v>
      </c>
      <c r="E326">
        <v>1</v>
      </c>
      <c r="F326" s="71">
        <f t="shared" si="17"/>
        <v>60.58</v>
      </c>
      <c r="G326" s="71">
        <f t="shared" si="18"/>
        <v>60.58</v>
      </c>
    </row>
    <row r="327" spans="1:11" x14ac:dyDescent="0.25">
      <c r="B327" t="s">
        <v>488</v>
      </c>
      <c r="C327" t="s">
        <v>203</v>
      </c>
      <c r="D327" t="s">
        <v>4346</v>
      </c>
      <c r="E327">
        <v>1</v>
      </c>
      <c r="F327" s="71">
        <f t="shared" si="17"/>
        <v>102.98</v>
      </c>
      <c r="G327" s="71">
        <f t="shared" si="18"/>
        <v>102.98</v>
      </c>
    </row>
    <row r="328" spans="1:11" x14ac:dyDescent="0.25">
      <c r="B328" t="s">
        <v>488</v>
      </c>
      <c r="C328" t="s">
        <v>205</v>
      </c>
      <c r="D328" t="s">
        <v>4346</v>
      </c>
      <c r="E328">
        <v>1</v>
      </c>
      <c r="F328" s="71">
        <f t="shared" si="17"/>
        <v>27.49</v>
      </c>
      <c r="G328" s="71">
        <f t="shared" si="18"/>
        <v>27.49</v>
      </c>
    </row>
    <row r="329" spans="1:11" x14ac:dyDescent="0.25">
      <c r="B329" t="s">
        <v>488</v>
      </c>
      <c r="C329" t="s">
        <v>422</v>
      </c>
      <c r="D329" t="s">
        <v>4346</v>
      </c>
      <c r="E329">
        <v>6</v>
      </c>
      <c r="F329" s="71">
        <f t="shared" si="17"/>
        <v>9.11</v>
      </c>
      <c r="G329" s="71">
        <f t="shared" si="18"/>
        <v>54.66</v>
      </c>
    </row>
    <row r="330" spans="1:11" x14ac:dyDescent="0.25">
      <c r="B330" t="s">
        <v>488</v>
      </c>
      <c r="C330" t="s">
        <v>195</v>
      </c>
      <c r="D330" t="s">
        <v>4346</v>
      </c>
      <c r="E330">
        <v>6</v>
      </c>
      <c r="F330" s="71">
        <f t="shared" si="17"/>
        <v>5.75</v>
      </c>
      <c r="G330" s="71">
        <f t="shared" si="18"/>
        <v>34.5</v>
      </c>
    </row>
    <row r="331" spans="1:11" x14ac:dyDescent="0.25">
      <c r="B331" t="s">
        <v>488</v>
      </c>
      <c r="C331" t="s">
        <v>207</v>
      </c>
      <c r="D331" t="s">
        <v>4346</v>
      </c>
      <c r="E331">
        <v>1</v>
      </c>
      <c r="F331" s="71">
        <f t="shared" si="17"/>
        <v>87.84</v>
      </c>
      <c r="G331" s="71">
        <f t="shared" si="18"/>
        <v>87.84</v>
      </c>
    </row>
    <row r="332" spans="1:11" x14ac:dyDescent="0.25">
      <c r="B332" t="s">
        <v>488</v>
      </c>
      <c r="C332" t="s">
        <v>4345</v>
      </c>
      <c r="D332" t="s">
        <v>4346</v>
      </c>
      <c r="E332">
        <v>1</v>
      </c>
      <c r="F332" s="71">
        <f t="shared" si="17"/>
        <v>232.39</v>
      </c>
      <c r="G332" s="71">
        <f t="shared" si="18"/>
        <v>232.39</v>
      </c>
    </row>
    <row r="333" spans="1:11" x14ac:dyDescent="0.25">
      <c r="B333" t="s">
        <v>488</v>
      </c>
      <c r="C333" t="s">
        <v>434</v>
      </c>
      <c r="D333" t="s">
        <v>4346</v>
      </c>
      <c r="E333">
        <v>1</v>
      </c>
      <c r="F333" s="71">
        <f t="shared" si="17"/>
        <v>42.68</v>
      </c>
      <c r="G333" s="71">
        <f t="shared" si="18"/>
        <v>42.68</v>
      </c>
    </row>
    <row r="334" spans="1:11" ht="18" x14ac:dyDescent="0.35">
      <c r="A334" s="106">
        <v>132307</v>
      </c>
      <c r="C334" s="106" t="s">
        <v>259</v>
      </c>
      <c r="E334" s="106">
        <v>2</v>
      </c>
      <c r="F334" s="71">
        <f t="shared" si="17"/>
        <v>21.97</v>
      </c>
      <c r="G334" s="71">
        <f t="shared" si="18"/>
        <v>43.94</v>
      </c>
    </row>
    <row r="335" spans="1:11" ht="18" x14ac:dyDescent="0.35">
      <c r="B335" s="106"/>
      <c r="C335" s="106" t="s">
        <v>263</v>
      </c>
      <c r="E335" s="106">
        <v>6.6</v>
      </c>
      <c r="F335" s="71">
        <f t="shared" si="17"/>
        <v>42.59</v>
      </c>
      <c r="G335" s="71">
        <f t="shared" si="18"/>
        <v>281.09399999999999</v>
      </c>
    </row>
    <row r="336" spans="1:11" ht="18" x14ac:dyDescent="0.35">
      <c r="B336" s="106"/>
      <c r="C336" s="106" t="s">
        <v>195</v>
      </c>
      <c r="E336" s="106">
        <v>54</v>
      </c>
      <c r="F336" s="71">
        <f t="shared" si="17"/>
        <v>5.75</v>
      </c>
      <c r="G336" s="71">
        <f t="shared" si="18"/>
        <v>310.5</v>
      </c>
    </row>
    <row r="337" spans="1:7" ht="18" x14ac:dyDescent="0.35">
      <c r="B337" s="106"/>
      <c r="C337" s="106" t="s">
        <v>263</v>
      </c>
      <c r="E337" s="106">
        <v>2.8</v>
      </c>
      <c r="F337" s="71">
        <f t="shared" si="17"/>
        <v>42.59</v>
      </c>
      <c r="G337" s="71">
        <f t="shared" si="18"/>
        <v>119.252</v>
      </c>
    </row>
    <row r="338" spans="1:7" ht="18" x14ac:dyDescent="0.35">
      <c r="B338" s="106"/>
      <c r="C338" s="106" t="s">
        <v>259</v>
      </c>
      <c r="E338" s="106">
        <v>1.9</v>
      </c>
      <c r="F338" s="71">
        <f t="shared" si="17"/>
        <v>21.97</v>
      </c>
      <c r="G338" s="71">
        <f t="shared" si="18"/>
        <v>41.742999999999995</v>
      </c>
    </row>
    <row r="339" spans="1:7" ht="18" x14ac:dyDescent="0.35">
      <c r="B339" s="106"/>
      <c r="C339" s="106" t="s">
        <v>195</v>
      </c>
      <c r="E339" s="106">
        <v>1.7</v>
      </c>
      <c r="F339" s="71">
        <f t="shared" si="17"/>
        <v>5.75</v>
      </c>
      <c r="G339" s="71">
        <f t="shared" si="18"/>
        <v>9.7750000000000004</v>
      </c>
    </row>
    <row r="340" spans="1:7" ht="18" x14ac:dyDescent="0.35">
      <c r="A340" s="106">
        <v>132820</v>
      </c>
      <c r="C340" s="106" t="s">
        <v>231</v>
      </c>
      <c r="E340" s="106">
        <v>3</v>
      </c>
      <c r="F340" s="71">
        <f t="shared" si="17"/>
        <v>47.37</v>
      </c>
      <c r="G340" s="71">
        <f t="shared" si="18"/>
        <v>142.10999999999999</v>
      </c>
    </row>
    <row r="341" spans="1:7" ht="18" x14ac:dyDescent="0.35">
      <c r="B341" s="106"/>
      <c r="C341" s="106" t="s">
        <v>4331</v>
      </c>
      <c r="E341" s="106">
        <v>2</v>
      </c>
      <c r="F341" s="71">
        <f t="shared" si="17"/>
        <v>30.26</v>
      </c>
      <c r="G341" s="71">
        <f t="shared" si="18"/>
        <v>60.52</v>
      </c>
    </row>
    <row r="342" spans="1:7" ht="18" x14ac:dyDescent="0.35">
      <c r="B342" s="106"/>
      <c r="C342" s="106" t="s">
        <v>4337</v>
      </c>
      <c r="E342" s="106">
        <v>5.5</v>
      </c>
      <c r="F342" s="71">
        <f t="shared" si="17"/>
        <v>21.97</v>
      </c>
      <c r="G342" s="71">
        <f t="shared" si="18"/>
        <v>120.83499999999999</v>
      </c>
    </row>
    <row r="343" spans="1:7" ht="18" x14ac:dyDescent="0.35">
      <c r="B343" s="106"/>
      <c r="C343" s="106" t="s">
        <v>263</v>
      </c>
      <c r="E343" s="106">
        <v>7.4</v>
      </c>
      <c r="F343" s="71">
        <f t="shared" si="17"/>
        <v>42.59</v>
      </c>
      <c r="G343" s="71">
        <f t="shared" si="18"/>
        <v>315.16600000000005</v>
      </c>
    </row>
    <row r="344" spans="1:7" ht="18" x14ac:dyDescent="0.35">
      <c r="B344" s="106"/>
      <c r="C344" s="106" t="s">
        <v>259</v>
      </c>
      <c r="E344" s="106">
        <v>2</v>
      </c>
      <c r="F344" s="71">
        <f t="shared" si="17"/>
        <v>21.97</v>
      </c>
      <c r="G344" s="71">
        <f t="shared" si="18"/>
        <v>43.94</v>
      </c>
    </row>
    <row r="345" spans="1:7" ht="18" x14ac:dyDescent="0.35">
      <c r="B345" s="106"/>
      <c r="C345" s="106" t="s">
        <v>263</v>
      </c>
      <c r="E345" s="106">
        <v>6.6</v>
      </c>
      <c r="F345" s="71">
        <f t="shared" si="17"/>
        <v>42.59</v>
      </c>
      <c r="G345" s="71">
        <f t="shared" si="18"/>
        <v>281.09399999999999</v>
      </c>
    </row>
    <row r="346" spans="1:7" ht="18" x14ac:dyDescent="0.35">
      <c r="A346" s="106">
        <v>132877</v>
      </c>
      <c r="C346" s="106" t="s">
        <v>231</v>
      </c>
      <c r="E346" s="106">
        <v>2</v>
      </c>
      <c r="F346" s="71">
        <f t="shared" si="17"/>
        <v>47.37</v>
      </c>
      <c r="G346" s="71">
        <f t="shared" si="18"/>
        <v>94.74</v>
      </c>
    </row>
    <row r="347" spans="1:7" ht="18" x14ac:dyDescent="0.35">
      <c r="B347" s="106"/>
      <c r="C347" s="106">
        <v>733</v>
      </c>
      <c r="E347" s="106">
        <v>72</v>
      </c>
      <c r="F347" s="71">
        <f t="shared" si="17"/>
        <v>7.37</v>
      </c>
      <c r="G347" s="71">
        <f t="shared" si="18"/>
        <v>530.64</v>
      </c>
    </row>
    <row r="348" spans="1:7" ht="18" x14ac:dyDescent="0.35">
      <c r="B348" s="106"/>
      <c r="C348" s="106" t="s">
        <v>1073</v>
      </c>
      <c r="E348" s="106">
        <v>3</v>
      </c>
      <c r="F348" s="71">
        <f t="shared" si="17"/>
        <v>30.84</v>
      </c>
      <c r="G348" s="71">
        <f t="shared" si="18"/>
        <v>92.52</v>
      </c>
    </row>
    <row r="349" spans="1:7" ht="18" x14ac:dyDescent="0.35">
      <c r="B349" s="106"/>
      <c r="C349" s="106">
        <v>733</v>
      </c>
      <c r="E349" s="106">
        <v>22</v>
      </c>
      <c r="F349" s="71">
        <f t="shared" si="17"/>
        <v>7.37</v>
      </c>
      <c r="G349" s="71">
        <f t="shared" si="18"/>
        <v>162.14000000000001</v>
      </c>
    </row>
    <row r="350" spans="1:7" ht="18" x14ac:dyDescent="0.35">
      <c r="B350" s="106"/>
      <c r="C350" s="106" t="s">
        <v>1073</v>
      </c>
      <c r="E350" s="106">
        <v>3</v>
      </c>
      <c r="F350" s="71">
        <f t="shared" si="17"/>
        <v>30.84</v>
      </c>
      <c r="G350" s="71">
        <f t="shared" si="18"/>
        <v>92.52</v>
      </c>
    </row>
    <row r="351" spans="1:7" ht="18" x14ac:dyDescent="0.35">
      <c r="A351" s="106">
        <v>133862</v>
      </c>
      <c r="C351" s="106" t="s">
        <v>231</v>
      </c>
      <c r="E351" s="106">
        <v>2</v>
      </c>
      <c r="F351" s="71">
        <f t="shared" si="17"/>
        <v>47.37</v>
      </c>
      <c r="G351" s="71">
        <f t="shared" si="18"/>
        <v>94.74</v>
      </c>
    </row>
    <row r="352" spans="1:7" ht="18" x14ac:dyDescent="0.35">
      <c r="B352" s="106"/>
      <c r="C352" s="106" t="s">
        <v>4337</v>
      </c>
      <c r="E352" s="106">
        <v>1</v>
      </c>
      <c r="F352" s="71">
        <f t="shared" si="17"/>
        <v>21.97</v>
      </c>
      <c r="G352" s="71">
        <f t="shared" si="18"/>
        <v>21.97</v>
      </c>
    </row>
    <row r="353" spans="1:7" ht="18" x14ac:dyDescent="0.35">
      <c r="B353" s="106"/>
      <c r="C353" s="106" t="s">
        <v>4337</v>
      </c>
      <c r="E353" s="106">
        <v>10.7</v>
      </c>
      <c r="F353" s="71">
        <f t="shared" si="17"/>
        <v>21.97</v>
      </c>
      <c r="G353" s="71">
        <f t="shared" si="18"/>
        <v>235.07899999999998</v>
      </c>
    </row>
    <row r="354" spans="1:7" ht="18" x14ac:dyDescent="0.35">
      <c r="B354" s="106"/>
      <c r="C354" s="106" t="s">
        <v>4337</v>
      </c>
      <c r="E354" s="106">
        <v>18</v>
      </c>
      <c r="F354" s="71">
        <f t="shared" si="17"/>
        <v>21.97</v>
      </c>
      <c r="G354" s="71">
        <f t="shared" si="18"/>
        <v>395.46</v>
      </c>
    </row>
    <row r="355" spans="1:7" ht="18" x14ac:dyDescent="0.35">
      <c r="B355" s="106"/>
      <c r="C355" s="106" t="s">
        <v>269</v>
      </c>
      <c r="E355" s="106">
        <v>5.4</v>
      </c>
      <c r="F355" s="71">
        <f t="shared" si="17"/>
        <v>136.04</v>
      </c>
      <c r="G355" s="71">
        <f t="shared" si="18"/>
        <v>734.61599999999999</v>
      </c>
    </row>
    <row r="356" spans="1:7" ht="18" x14ac:dyDescent="0.35">
      <c r="B356" s="106"/>
      <c r="C356" s="106" t="s">
        <v>263</v>
      </c>
      <c r="E356" s="106">
        <v>17.100000000000001</v>
      </c>
      <c r="F356" s="71">
        <f t="shared" si="17"/>
        <v>42.59</v>
      </c>
      <c r="G356" s="71">
        <f t="shared" si="18"/>
        <v>728.2890000000001</v>
      </c>
    </row>
    <row r="357" spans="1:7" ht="18" x14ac:dyDescent="0.35">
      <c r="B357" s="106"/>
      <c r="C357" s="106" t="s">
        <v>195</v>
      </c>
      <c r="E357" s="106">
        <v>52.8</v>
      </c>
      <c r="F357" s="71">
        <f t="shared" si="17"/>
        <v>5.75</v>
      </c>
      <c r="G357" s="71">
        <f t="shared" si="18"/>
        <v>303.59999999999997</v>
      </c>
    </row>
    <row r="358" spans="1:7" ht="18" x14ac:dyDescent="0.35">
      <c r="A358" s="106">
        <v>134222</v>
      </c>
      <c r="C358" s="106" t="s">
        <v>231</v>
      </c>
      <c r="E358" s="106">
        <v>4</v>
      </c>
      <c r="F358" s="71">
        <f t="shared" si="17"/>
        <v>47.37</v>
      </c>
      <c r="G358" s="71">
        <f t="shared" si="18"/>
        <v>189.48</v>
      </c>
    </row>
    <row r="359" spans="1:7" ht="18" x14ac:dyDescent="0.35">
      <c r="B359" s="106"/>
      <c r="C359" s="106" t="s">
        <v>1065</v>
      </c>
      <c r="E359" s="106">
        <v>27.6</v>
      </c>
      <c r="F359" s="71">
        <f t="shared" si="17"/>
        <v>31.02</v>
      </c>
      <c r="G359" s="71">
        <f t="shared" si="18"/>
        <v>856.15200000000004</v>
      </c>
    </row>
    <row r="360" spans="1:7" ht="18" x14ac:dyDescent="0.35">
      <c r="B360" s="106"/>
      <c r="C360" s="106" t="s">
        <v>1073</v>
      </c>
      <c r="E360" s="106">
        <v>2.2999999999999998</v>
      </c>
      <c r="F360" s="71">
        <f t="shared" si="17"/>
        <v>30.84</v>
      </c>
      <c r="G360" s="71">
        <f t="shared" si="18"/>
        <v>70.931999999999988</v>
      </c>
    </row>
    <row r="361" spans="1:7" ht="18" x14ac:dyDescent="0.35">
      <c r="B361" s="106"/>
      <c r="C361" s="106" t="s">
        <v>1073</v>
      </c>
      <c r="E361" s="106">
        <v>2.8</v>
      </c>
      <c r="F361" s="71">
        <f t="shared" si="17"/>
        <v>30.84</v>
      </c>
      <c r="G361" s="71">
        <f t="shared" si="18"/>
        <v>86.35199999999999</v>
      </c>
    </row>
    <row r="362" spans="1:7" ht="18" x14ac:dyDescent="0.35">
      <c r="B362" s="106"/>
      <c r="C362" s="106" t="s">
        <v>1073</v>
      </c>
      <c r="E362" s="106">
        <v>2.8</v>
      </c>
      <c r="F362" s="71">
        <f t="shared" si="17"/>
        <v>30.84</v>
      </c>
      <c r="G362" s="71">
        <f t="shared" si="18"/>
        <v>86.35199999999999</v>
      </c>
    </row>
    <row r="363" spans="1:7" ht="18" x14ac:dyDescent="0.35">
      <c r="B363" s="106"/>
      <c r="C363" s="106" t="s">
        <v>1065</v>
      </c>
      <c r="E363" s="106">
        <v>1.2</v>
      </c>
      <c r="F363" s="71">
        <f t="shared" si="17"/>
        <v>31.02</v>
      </c>
      <c r="G363" s="71">
        <f t="shared" si="18"/>
        <v>37.223999999999997</v>
      </c>
    </row>
    <row r="364" spans="1:7" ht="18" x14ac:dyDescent="0.35">
      <c r="B364" s="106"/>
      <c r="C364" s="113">
        <v>733</v>
      </c>
      <c r="E364" s="106">
        <v>32</v>
      </c>
      <c r="F364" s="71">
        <f t="shared" si="17"/>
        <v>7.37</v>
      </c>
      <c r="G364" s="71">
        <f t="shared" si="18"/>
        <v>235.84</v>
      </c>
    </row>
    <row r="365" spans="1:7" ht="18" x14ac:dyDescent="0.35">
      <c r="A365" s="22">
        <v>133968</v>
      </c>
      <c r="C365" s="114" t="s">
        <v>231</v>
      </c>
      <c r="E365" s="114">
        <v>4</v>
      </c>
      <c r="F365" s="71">
        <f t="shared" si="17"/>
        <v>47.37</v>
      </c>
      <c r="G365" s="71">
        <f t="shared" si="18"/>
        <v>189.48</v>
      </c>
    </row>
    <row r="366" spans="1:7" ht="18" x14ac:dyDescent="0.35">
      <c r="C366" s="114" t="s">
        <v>1065</v>
      </c>
      <c r="E366" s="114">
        <v>13</v>
      </c>
      <c r="F366" s="71">
        <f t="shared" si="17"/>
        <v>31.02</v>
      </c>
      <c r="G366" s="71">
        <f t="shared" si="18"/>
        <v>403.26</v>
      </c>
    </row>
    <row r="367" spans="1:7" ht="18" x14ac:dyDescent="0.35">
      <c r="C367" s="114" t="s">
        <v>1073</v>
      </c>
      <c r="E367" s="114">
        <v>10.199999999999999</v>
      </c>
      <c r="F367" s="71">
        <f t="shared" si="17"/>
        <v>30.84</v>
      </c>
      <c r="G367" s="71">
        <f t="shared" si="18"/>
        <v>314.56799999999998</v>
      </c>
    </row>
    <row r="368" spans="1:7" ht="18" x14ac:dyDescent="0.35">
      <c r="C368" s="114" t="s">
        <v>1065</v>
      </c>
      <c r="E368" s="114">
        <v>3.6</v>
      </c>
      <c r="F368" s="71">
        <f t="shared" si="17"/>
        <v>31.02</v>
      </c>
      <c r="G368" s="71">
        <f t="shared" si="18"/>
        <v>111.672</v>
      </c>
    </row>
    <row r="369" spans="1:7" ht="18" x14ac:dyDescent="0.35">
      <c r="C369" s="114" t="s">
        <v>1073</v>
      </c>
      <c r="E369" s="114">
        <v>9</v>
      </c>
      <c r="F369" s="71">
        <f t="shared" si="17"/>
        <v>30.84</v>
      </c>
      <c r="G369" s="71">
        <f t="shared" si="18"/>
        <v>277.56</v>
      </c>
    </row>
    <row r="370" spans="1:7" ht="18" x14ac:dyDescent="0.35">
      <c r="C370" s="114" t="s">
        <v>1073</v>
      </c>
      <c r="E370" s="114">
        <v>4.8</v>
      </c>
      <c r="F370" s="71">
        <f t="shared" si="17"/>
        <v>30.84</v>
      </c>
      <c r="G370" s="71">
        <f t="shared" si="18"/>
        <v>148.03199999999998</v>
      </c>
    </row>
    <row r="371" spans="1:7" ht="18" x14ac:dyDescent="0.35">
      <c r="C371" s="114" t="s">
        <v>1065</v>
      </c>
      <c r="E371" s="114">
        <v>8.5</v>
      </c>
      <c r="F371" s="71">
        <f t="shared" si="17"/>
        <v>31.02</v>
      </c>
      <c r="G371" s="71">
        <f t="shared" si="18"/>
        <v>263.67</v>
      </c>
    </row>
    <row r="372" spans="1:7" x14ac:dyDescent="0.25">
      <c r="A372" s="70">
        <v>136635</v>
      </c>
      <c r="B372" t="s">
        <v>488</v>
      </c>
      <c r="C372" t="s">
        <v>231</v>
      </c>
      <c r="D372" t="s">
        <v>489</v>
      </c>
      <c r="E372">
        <v>2</v>
      </c>
      <c r="F372" s="71">
        <f t="shared" ref="F372:F435" si="19">VLOOKUP(C372,CODERATE, 4,0)</f>
        <v>47.37</v>
      </c>
      <c r="G372" s="71">
        <f t="shared" ref="G372:G376" si="20">E372*F372</f>
        <v>94.74</v>
      </c>
    </row>
    <row r="373" spans="1:7" x14ac:dyDescent="0.25">
      <c r="B373" t="s">
        <v>488</v>
      </c>
      <c r="C373" t="s">
        <v>263</v>
      </c>
      <c r="D373" t="s">
        <v>489</v>
      </c>
      <c r="E373">
        <v>24.8</v>
      </c>
      <c r="F373" s="71">
        <f t="shared" si="19"/>
        <v>42.59</v>
      </c>
      <c r="G373" s="71">
        <f t="shared" si="20"/>
        <v>1056.2320000000002</v>
      </c>
    </row>
    <row r="374" spans="1:7" x14ac:dyDescent="0.25">
      <c r="B374" t="s">
        <v>488</v>
      </c>
      <c r="C374" t="s">
        <v>259</v>
      </c>
      <c r="D374" t="s">
        <v>489</v>
      </c>
      <c r="E374">
        <v>2.6</v>
      </c>
      <c r="F374" s="71">
        <f t="shared" si="19"/>
        <v>21.97</v>
      </c>
      <c r="G374" s="71">
        <f t="shared" si="20"/>
        <v>57.122</v>
      </c>
    </row>
    <row r="375" spans="1:7" x14ac:dyDescent="0.25">
      <c r="B375" t="s">
        <v>488</v>
      </c>
      <c r="C375" t="s">
        <v>259</v>
      </c>
      <c r="D375" t="s">
        <v>489</v>
      </c>
      <c r="E375">
        <v>8.8000000000000007</v>
      </c>
      <c r="F375" s="71">
        <f t="shared" si="19"/>
        <v>21.97</v>
      </c>
      <c r="G375" s="71">
        <f t="shared" si="20"/>
        <v>193.33600000000001</v>
      </c>
    </row>
    <row r="376" spans="1:7" x14ac:dyDescent="0.25">
      <c r="B376" t="s">
        <v>488</v>
      </c>
      <c r="C376" t="s">
        <v>271</v>
      </c>
      <c r="D376" t="s">
        <v>489</v>
      </c>
      <c r="E376">
        <v>2.64</v>
      </c>
      <c r="F376" s="71">
        <f t="shared" si="19"/>
        <v>23.22</v>
      </c>
      <c r="G376" s="71">
        <f t="shared" si="20"/>
        <v>61.300800000000002</v>
      </c>
    </row>
    <row r="377" spans="1:7" x14ac:dyDescent="0.25">
      <c r="B377" t="s">
        <v>488</v>
      </c>
      <c r="C377" t="s">
        <v>263</v>
      </c>
      <c r="D377" t="s">
        <v>489</v>
      </c>
      <c r="E377">
        <v>3</v>
      </c>
      <c r="F377" s="71">
        <f t="shared" si="19"/>
        <v>42.59</v>
      </c>
      <c r="G377" s="71">
        <f>E377*F377</f>
        <v>127.77000000000001</v>
      </c>
    </row>
    <row r="378" spans="1:7" x14ac:dyDescent="0.25">
      <c r="A378" s="70">
        <v>136569</v>
      </c>
      <c r="B378" t="s">
        <v>488</v>
      </c>
      <c r="C378" t="s">
        <v>231</v>
      </c>
      <c r="D378" t="s">
        <v>489</v>
      </c>
      <c r="E378">
        <v>3</v>
      </c>
      <c r="F378" s="71">
        <f t="shared" si="19"/>
        <v>47.37</v>
      </c>
      <c r="G378" s="71">
        <f t="shared" ref="G378:G441" si="21">E378*F378</f>
        <v>142.10999999999999</v>
      </c>
    </row>
    <row r="379" spans="1:7" x14ac:dyDescent="0.25">
      <c r="B379" t="s">
        <v>488</v>
      </c>
      <c r="C379" t="s">
        <v>259</v>
      </c>
      <c r="D379" t="s">
        <v>489</v>
      </c>
      <c r="E379">
        <v>60.3</v>
      </c>
      <c r="F379" s="71">
        <f t="shared" si="19"/>
        <v>21.97</v>
      </c>
      <c r="G379" s="71">
        <f t="shared" si="21"/>
        <v>1324.7909999999999</v>
      </c>
    </row>
    <row r="380" spans="1:7" x14ac:dyDescent="0.25">
      <c r="B380" t="s">
        <v>488</v>
      </c>
      <c r="C380" t="s">
        <v>263</v>
      </c>
      <c r="D380" t="s">
        <v>489</v>
      </c>
      <c r="E380">
        <v>11</v>
      </c>
      <c r="F380" s="71">
        <f t="shared" si="19"/>
        <v>42.59</v>
      </c>
      <c r="G380" s="71">
        <f t="shared" si="21"/>
        <v>468.49</v>
      </c>
    </row>
    <row r="381" spans="1:7" x14ac:dyDescent="0.25">
      <c r="B381" t="s">
        <v>488</v>
      </c>
      <c r="C381" t="s">
        <v>259</v>
      </c>
      <c r="D381" t="s">
        <v>489</v>
      </c>
      <c r="E381">
        <v>7.7</v>
      </c>
      <c r="F381" s="71">
        <f t="shared" si="19"/>
        <v>21.97</v>
      </c>
      <c r="G381" s="71">
        <f t="shared" si="21"/>
        <v>169.16899999999998</v>
      </c>
    </row>
    <row r="382" spans="1:7" x14ac:dyDescent="0.25">
      <c r="B382" t="s">
        <v>488</v>
      </c>
      <c r="C382" t="s">
        <v>271</v>
      </c>
      <c r="D382" t="s">
        <v>489</v>
      </c>
      <c r="E382">
        <v>2.31</v>
      </c>
      <c r="F382" s="71">
        <f t="shared" si="19"/>
        <v>23.22</v>
      </c>
      <c r="G382" s="71">
        <f t="shared" si="21"/>
        <v>53.638199999999998</v>
      </c>
    </row>
    <row r="383" spans="1:7" x14ac:dyDescent="0.25">
      <c r="B383" t="s">
        <v>488</v>
      </c>
      <c r="C383" t="s">
        <v>263</v>
      </c>
      <c r="D383" t="s">
        <v>489</v>
      </c>
      <c r="E383">
        <v>3.1</v>
      </c>
      <c r="F383" s="71">
        <f t="shared" si="19"/>
        <v>42.59</v>
      </c>
      <c r="G383" s="71">
        <f t="shared" si="21"/>
        <v>132.02900000000002</v>
      </c>
    </row>
    <row r="384" spans="1:7" x14ac:dyDescent="0.25">
      <c r="B384" t="s">
        <v>488</v>
      </c>
      <c r="C384" t="s">
        <v>259</v>
      </c>
      <c r="D384" t="s">
        <v>489</v>
      </c>
      <c r="E384">
        <v>12.6</v>
      </c>
      <c r="F384" s="71">
        <f t="shared" si="19"/>
        <v>21.97</v>
      </c>
      <c r="G384" s="71">
        <f t="shared" si="21"/>
        <v>276.822</v>
      </c>
    </row>
    <row r="385" spans="1:8" x14ac:dyDescent="0.25">
      <c r="A385" s="70">
        <v>136620</v>
      </c>
      <c r="B385" t="s">
        <v>488</v>
      </c>
      <c r="C385" t="s">
        <v>231</v>
      </c>
      <c r="D385" t="s">
        <v>489</v>
      </c>
      <c r="E385">
        <v>2</v>
      </c>
      <c r="F385" s="71">
        <f t="shared" si="19"/>
        <v>47.37</v>
      </c>
      <c r="G385" s="71">
        <f t="shared" si="21"/>
        <v>94.74</v>
      </c>
    </row>
    <row r="386" spans="1:8" x14ac:dyDescent="0.25">
      <c r="B386" t="s">
        <v>488</v>
      </c>
      <c r="C386" t="s">
        <v>187</v>
      </c>
      <c r="D386" t="s">
        <v>489</v>
      </c>
      <c r="E386">
        <v>1</v>
      </c>
      <c r="F386" s="71">
        <f t="shared" si="19"/>
        <v>30.26</v>
      </c>
      <c r="G386" s="71">
        <f t="shared" si="21"/>
        <v>30.26</v>
      </c>
    </row>
    <row r="387" spans="1:8" x14ac:dyDescent="0.25">
      <c r="B387" t="s">
        <v>488</v>
      </c>
      <c r="C387" t="s">
        <v>195</v>
      </c>
      <c r="D387" t="s">
        <v>489</v>
      </c>
      <c r="E387">
        <v>29.2</v>
      </c>
      <c r="F387" s="71">
        <f t="shared" si="19"/>
        <v>5.75</v>
      </c>
      <c r="G387" s="71">
        <f t="shared" si="21"/>
        <v>167.9</v>
      </c>
    </row>
    <row r="388" spans="1:8" x14ac:dyDescent="0.25">
      <c r="B388" t="s">
        <v>488</v>
      </c>
      <c r="C388" t="s">
        <v>259</v>
      </c>
      <c r="D388" t="s">
        <v>489</v>
      </c>
      <c r="E388">
        <v>30.3</v>
      </c>
      <c r="F388" s="71">
        <f t="shared" si="19"/>
        <v>21.97</v>
      </c>
      <c r="G388" s="71">
        <f t="shared" si="21"/>
        <v>665.69100000000003</v>
      </c>
    </row>
    <row r="389" spans="1:8" x14ac:dyDescent="0.25">
      <c r="A389" s="70">
        <v>137184</v>
      </c>
      <c r="B389" t="s">
        <v>488</v>
      </c>
      <c r="C389" t="s">
        <v>231</v>
      </c>
      <c r="D389" t="s">
        <v>489</v>
      </c>
      <c r="E389">
        <v>3</v>
      </c>
      <c r="F389" s="71">
        <f t="shared" si="19"/>
        <v>47.37</v>
      </c>
      <c r="G389" s="71">
        <f t="shared" si="21"/>
        <v>142.10999999999999</v>
      </c>
      <c r="H389" s="71"/>
    </row>
    <row r="390" spans="1:8" x14ac:dyDescent="0.25">
      <c r="B390" t="s">
        <v>488</v>
      </c>
      <c r="C390" t="s">
        <v>259</v>
      </c>
      <c r="D390" t="s">
        <v>489</v>
      </c>
      <c r="E390">
        <v>6</v>
      </c>
      <c r="F390" s="71">
        <f t="shared" si="19"/>
        <v>21.97</v>
      </c>
      <c r="G390" s="71">
        <f t="shared" si="21"/>
        <v>131.82</v>
      </c>
    </row>
    <row r="391" spans="1:8" x14ac:dyDescent="0.25">
      <c r="B391" t="s">
        <v>488</v>
      </c>
      <c r="C391" t="s">
        <v>418</v>
      </c>
      <c r="D391" t="s">
        <v>489</v>
      </c>
      <c r="E391">
        <v>21</v>
      </c>
      <c r="F391" s="71">
        <f t="shared" si="19"/>
        <v>4.2</v>
      </c>
      <c r="G391" s="71">
        <f t="shared" si="21"/>
        <v>88.2</v>
      </c>
    </row>
    <row r="392" spans="1:8" x14ac:dyDescent="0.25">
      <c r="B392" t="s">
        <v>488</v>
      </c>
      <c r="C392" t="s">
        <v>195</v>
      </c>
      <c r="D392" t="s">
        <v>489</v>
      </c>
      <c r="E392">
        <v>21</v>
      </c>
      <c r="F392" s="71">
        <f t="shared" si="19"/>
        <v>5.75</v>
      </c>
      <c r="G392" s="71">
        <f t="shared" si="21"/>
        <v>120.75</v>
      </c>
    </row>
    <row r="393" spans="1:8" x14ac:dyDescent="0.25">
      <c r="B393" t="s">
        <v>488</v>
      </c>
      <c r="C393" t="s">
        <v>207</v>
      </c>
      <c r="D393" t="s">
        <v>489</v>
      </c>
      <c r="E393">
        <v>3</v>
      </c>
      <c r="F393" s="71">
        <f t="shared" si="19"/>
        <v>87.84</v>
      </c>
      <c r="G393" s="71">
        <f t="shared" si="21"/>
        <v>263.52</v>
      </c>
    </row>
    <row r="394" spans="1:8" x14ac:dyDescent="0.25">
      <c r="B394" t="s">
        <v>488</v>
      </c>
      <c r="C394" t="s">
        <v>259</v>
      </c>
      <c r="D394" t="s">
        <v>489</v>
      </c>
      <c r="E394">
        <v>2</v>
      </c>
      <c r="F394" s="71">
        <f t="shared" si="19"/>
        <v>21.97</v>
      </c>
      <c r="G394" s="71">
        <f t="shared" si="21"/>
        <v>43.94</v>
      </c>
    </row>
    <row r="395" spans="1:8" x14ac:dyDescent="0.25">
      <c r="B395" t="s">
        <v>488</v>
      </c>
      <c r="C395" t="s">
        <v>263</v>
      </c>
      <c r="D395" t="s">
        <v>489</v>
      </c>
      <c r="E395">
        <v>3.5</v>
      </c>
      <c r="F395" s="71">
        <f t="shared" si="19"/>
        <v>42.59</v>
      </c>
      <c r="G395" s="71">
        <f t="shared" si="21"/>
        <v>149.065</v>
      </c>
    </row>
    <row r="396" spans="1:8" x14ac:dyDescent="0.25">
      <c r="B396" t="s">
        <v>488</v>
      </c>
      <c r="C396" t="s">
        <v>195</v>
      </c>
      <c r="D396" t="s">
        <v>489</v>
      </c>
      <c r="E396">
        <v>32</v>
      </c>
      <c r="F396" s="71">
        <f t="shared" si="19"/>
        <v>5.75</v>
      </c>
      <c r="G396" s="71">
        <f t="shared" si="21"/>
        <v>184</v>
      </c>
    </row>
    <row r="397" spans="1:8" x14ac:dyDescent="0.25">
      <c r="B397" t="s">
        <v>488</v>
      </c>
      <c r="C397" t="s">
        <v>259</v>
      </c>
      <c r="D397" t="s">
        <v>489</v>
      </c>
      <c r="E397">
        <v>1</v>
      </c>
      <c r="F397" s="71">
        <f t="shared" si="19"/>
        <v>21.97</v>
      </c>
      <c r="G397" s="71">
        <f t="shared" si="21"/>
        <v>21.97</v>
      </c>
    </row>
    <row r="398" spans="1:8" x14ac:dyDescent="0.25">
      <c r="B398" t="s">
        <v>488</v>
      </c>
      <c r="C398" t="s">
        <v>263</v>
      </c>
      <c r="D398" t="s">
        <v>489</v>
      </c>
      <c r="E398">
        <v>3.5</v>
      </c>
      <c r="F398" s="71">
        <f t="shared" si="19"/>
        <v>42.59</v>
      </c>
      <c r="G398" s="71">
        <f t="shared" si="21"/>
        <v>149.065</v>
      </c>
    </row>
    <row r="399" spans="1:8" x14ac:dyDescent="0.25">
      <c r="A399" s="70">
        <v>136617</v>
      </c>
      <c r="B399" t="s">
        <v>488</v>
      </c>
      <c r="C399" t="s">
        <v>195</v>
      </c>
      <c r="D399" t="s">
        <v>489</v>
      </c>
      <c r="E399">
        <v>60.8</v>
      </c>
      <c r="F399" s="71">
        <f t="shared" si="19"/>
        <v>5.75</v>
      </c>
      <c r="G399" s="71">
        <f t="shared" si="21"/>
        <v>349.59999999999997</v>
      </c>
      <c r="H399" s="71"/>
    </row>
    <row r="400" spans="1:8" x14ac:dyDescent="0.25">
      <c r="B400" t="s">
        <v>488</v>
      </c>
      <c r="C400" t="s">
        <v>263</v>
      </c>
      <c r="D400" t="s">
        <v>489</v>
      </c>
      <c r="E400">
        <v>2.5</v>
      </c>
      <c r="F400" s="71">
        <f t="shared" si="19"/>
        <v>42.59</v>
      </c>
      <c r="G400" s="71">
        <f t="shared" si="21"/>
        <v>106.47500000000001</v>
      </c>
    </row>
    <row r="401" spans="1:13" x14ac:dyDescent="0.25">
      <c r="B401" t="s">
        <v>488</v>
      </c>
      <c r="C401" t="s">
        <v>195</v>
      </c>
      <c r="D401" t="s">
        <v>489</v>
      </c>
      <c r="E401">
        <v>18.399999999999999</v>
      </c>
      <c r="F401" s="71">
        <f t="shared" si="19"/>
        <v>5.75</v>
      </c>
      <c r="G401" s="71">
        <f t="shared" si="21"/>
        <v>105.8</v>
      </c>
    </row>
    <row r="402" spans="1:13" x14ac:dyDescent="0.25">
      <c r="A402" s="70">
        <v>136674</v>
      </c>
      <c r="B402" t="s">
        <v>488</v>
      </c>
      <c r="C402" t="s">
        <v>195</v>
      </c>
      <c r="D402" t="s">
        <v>489</v>
      </c>
      <c r="E402">
        <v>40</v>
      </c>
      <c r="F402" s="71">
        <f t="shared" si="19"/>
        <v>5.75</v>
      </c>
      <c r="G402" s="71">
        <f t="shared" si="21"/>
        <v>230</v>
      </c>
    </row>
    <row r="403" spans="1:13" x14ac:dyDescent="0.25">
      <c r="B403" t="s">
        <v>488</v>
      </c>
      <c r="C403" t="s">
        <v>418</v>
      </c>
      <c r="D403" t="s">
        <v>489</v>
      </c>
      <c r="E403">
        <v>40</v>
      </c>
      <c r="F403" s="71">
        <f t="shared" si="19"/>
        <v>4.2</v>
      </c>
      <c r="G403" s="71">
        <f t="shared" si="21"/>
        <v>168</v>
      </c>
    </row>
    <row r="404" spans="1:13" x14ac:dyDescent="0.25">
      <c r="B404" t="s">
        <v>488</v>
      </c>
      <c r="C404" t="s">
        <v>207</v>
      </c>
      <c r="D404" t="s">
        <v>489</v>
      </c>
      <c r="E404">
        <v>2</v>
      </c>
      <c r="F404" s="71">
        <f t="shared" si="19"/>
        <v>87.84</v>
      </c>
      <c r="G404" s="71">
        <f t="shared" si="21"/>
        <v>175.68</v>
      </c>
    </row>
    <row r="405" spans="1:13" x14ac:dyDescent="0.25">
      <c r="B405" t="s">
        <v>488</v>
      </c>
      <c r="C405" t="s">
        <v>263</v>
      </c>
      <c r="D405" t="s">
        <v>489</v>
      </c>
      <c r="E405">
        <v>6</v>
      </c>
      <c r="F405" s="71">
        <f t="shared" si="19"/>
        <v>42.59</v>
      </c>
      <c r="G405" s="71">
        <f t="shared" si="21"/>
        <v>255.54000000000002</v>
      </c>
    </row>
    <row r="406" spans="1:13" x14ac:dyDescent="0.25">
      <c r="A406" s="70">
        <v>136763</v>
      </c>
      <c r="B406" t="s">
        <v>488</v>
      </c>
      <c r="C406" t="s">
        <v>207</v>
      </c>
      <c r="D406" t="s">
        <v>489</v>
      </c>
      <c r="E406">
        <v>2</v>
      </c>
      <c r="F406" s="71">
        <f t="shared" si="19"/>
        <v>87.84</v>
      </c>
      <c r="G406" s="71">
        <f t="shared" si="21"/>
        <v>175.68</v>
      </c>
      <c r="H406" s="104">
        <v>43221</v>
      </c>
      <c r="K406" t="s">
        <v>4348</v>
      </c>
    </row>
    <row r="407" spans="1:13" x14ac:dyDescent="0.25">
      <c r="B407" t="s">
        <v>488</v>
      </c>
      <c r="C407" t="s">
        <v>259</v>
      </c>
      <c r="D407" t="s">
        <v>489</v>
      </c>
      <c r="E407">
        <v>26</v>
      </c>
      <c r="F407" s="71">
        <f t="shared" si="19"/>
        <v>21.97</v>
      </c>
      <c r="G407" s="71">
        <f t="shared" si="21"/>
        <v>571.22</v>
      </c>
      <c r="H407" s="104">
        <v>43221</v>
      </c>
      <c r="K407" t="s">
        <v>4348</v>
      </c>
    </row>
    <row r="408" spans="1:13" x14ac:dyDescent="0.25">
      <c r="B408" t="s">
        <v>4199</v>
      </c>
      <c r="C408" t="s">
        <v>259</v>
      </c>
      <c r="D408" t="s">
        <v>489</v>
      </c>
      <c r="E408">
        <v>-3</v>
      </c>
      <c r="F408" s="71">
        <f t="shared" si="19"/>
        <v>21.97</v>
      </c>
      <c r="G408" s="71">
        <f t="shared" si="21"/>
        <v>-65.91</v>
      </c>
      <c r="H408" s="104">
        <v>43221</v>
      </c>
      <c r="I408" s="104">
        <v>43221</v>
      </c>
      <c r="J408" t="s">
        <v>4349</v>
      </c>
      <c r="K408" t="s">
        <v>4348</v>
      </c>
      <c r="L408" t="s">
        <v>4348</v>
      </c>
      <c r="M408" t="s">
        <v>4350</v>
      </c>
    </row>
    <row r="409" spans="1:13" x14ac:dyDescent="0.25">
      <c r="B409" t="s">
        <v>488</v>
      </c>
      <c r="C409" t="s">
        <v>275</v>
      </c>
      <c r="D409" t="s">
        <v>489</v>
      </c>
      <c r="E409">
        <v>21</v>
      </c>
      <c r="F409" s="71">
        <f t="shared" si="19"/>
        <v>3.08</v>
      </c>
      <c r="G409" s="71">
        <f t="shared" si="21"/>
        <v>64.680000000000007</v>
      </c>
      <c r="H409" s="104">
        <v>43221</v>
      </c>
      <c r="K409" t="s">
        <v>4348</v>
      </c>
    </row>
    <row r="410" spans="1:13" x14ac:dyDescent="0.25">
      <c r="B410" t="s">
        <v>488</v>
      </c>
      <c r="C410" t="s">
        <v>259</v>
      </c>
      <c r="D410" t="s">
        <v>489</v>
      </c>
      <c r="E410">
        <v>2</v>
      </c>
      <c r="F410" s="71">
        <f t="shared" si="19"/>
        <v>21.97</v>
      </c>
      <c r="G410" s="71">
        <f t="shared" si="21"/>
        <v>43.94</v>
      </c>
      <c r="H410" s="104">
        <v>43221</v>
      </c>
      <c r="K410" t="s">
        <v>4348</v>
      </c>
    </row>
    <row r="411" spans="1:13" x14ac:dyDescent="0.25">
      <c r="B411" t="s">
        <v>488</v>
      </c>
      <c r="C411" t="s">
        <v>275</v>
      </c>
      <c r="D411" t="s">
        <v>489</v>
      </c>
      <c r="E411">
        <v>2</v>
      </c>
      <c r="F411" s="71">
        <f t="shared" si="19"/>
        <v>3.08</v>
      </c>
      <c r="G411" s="71">
        <f t="shared" si="21"/>
        <v>6.16</v>
      </c>
      <c r="H411" s="104">
        <v>43221</v>
      </c>
      <c r="K411" t="s">
        <v>4348</v>
      </c>
    </row>
    <row r="412" spans="1:13" x14ac:dyDescent="0.25">
      <c r="B412" t="s">
        <v>488</v>
      </c>
      <c r="C412" t="s">
        <v>263</v>
      </c>
      <c r="D412" t="s">
        <v>489</v>
      </c>
      <c r="E412">
        <v>3</v>
      </c>
      <c r="F412" s="71">
        <f t="shared" si="19"/>
        <v>42.59</v>
      </c>
      <c r="G412" s="71">
        <f t="shared" si="21"/>
        <v>127.77000000000001</v>
      </c>
      <c r="H412" s="104">
        <v>43221</v>
      </c>
      <c r="K412" t="s">
        <v>4348</v>
      </c>
    </row>
    <row r="413" spans="1:13" x14ac:dyDescent="0.25">
      <c r="A413" s="70">
        <v>134017</v>
      </c>
      <c r="B413" t="s">
        <v>488</v>
      </c>
      <c r="C413" t="s">
        <v>207</v>
      </c>
      <c r="D413" t="s">
        <v>520</v>
      </c>
      <c r="E413">
        <v>19</v>
      </c>
      <c r="F413" s="71">
        <f t="shared" si="19"/>
        <v>87.84</v>
      </c>
      <c r="G413" s="71">
        <f t="shared" si="21"/>
        <v>1668.96</v>
      </c>
    </row>
    <row r="414" spans="1:13" x14ac:dyDescent="0.25">
      <c r="B414" t="s">
        <v>488</v>
      </c>
      <c r="C414" t="s">
        <v>263</v>
      </c>
      <c r="D414" t="s">
        <v>520</v>
      </c>
      <c r="E414">
        <v>6</v>
      </c>
      <c r="F414" s="71">
        <f t="shared" si="19"/>
        <v>42.59</v>
      </c>
      <c r="G414" s="71">
        <f t="shared" si="21"/>
        <v>255.54000000000002</v>
      </c>
    </row>
    <row r="415" spans="1:13" x14ac:dyDescent="0.25">
      <c r="B415" t="s">
        <v>488</v>
      </c>
      <c r="C415" t="s">
        <v>259</v>
      </c>
      <c r="D415" t="s">
        <v>520</v>
      </c>
      <c r="E415">
        <v>3</v>
      </c>
      <c r="F415" s="71">
        <f t="shared" si="19"/>
        <v>21.97</v>
      </c>
      <c r="G415" s="71">
        <f t="shared" si="21"/>
        <v>65.91</v>
      </c>
    </row>
    <row r="416" spans="1:13" x14ac:dyDescent="0.25">
      <c r="B416" t="s">
        <v>488</v>
      </c>
      <c r="C416" t="s">
        <v>4351</v>
      </c>
      <c r="D416" t="s">
        <v>521</v>
      </c>
      <c r="E416">
        <v>6</v>
      </c>
      <c r="F416" s="71">
        <f t="shared" si="19"/>
        <v>47.37</v>
      </c>
      <c r="G416" s="71">
        <f t="shared" si="21"/>
        <v>284.21999999999997</v>
      </c>
    </row>
    <row r="417" spans="1:13" x14ac:dyDescent="0.25">
      <c r="B417" t="s">
        <v>488</v>
      </c>
      <c r="C417" t="s">
        <v>4335</v>
      </c>
      <c r="D417" t="s">
        <v>522</v>
      </c>
      <c r="E417">
        <v>4</v>
      </c>
      <c r="F417" s="71">
        <f t="shared" si="19"/>
        <v>232.39</v>
      </c>
      <c r="G417" s="71">
        <f t="shared" si="21"/>
        <v>929.56</v>
      </c>
    </row>
    <row r="418" spans="1:13" x14ac:dyDescent="0.25">
      <c r="B418" t="s">
        <v>488</v>
      </c>
      <c r="C418" t="s">
        <v>434</v>
      </c>
      <c r="D418" t="s">
        <v>522</v>
      </c>
      <c r="E418">
        <v>4</v>
      </c>
      <c r="F418" s="71">
        <f t="shared" si="19"/>
        <v>42.68</v>
      </c>
      <c r="G418" s="71">
        <f t="shared" si="21"/>
        <v>170.72</v>
      </c>
    </row>
    <row r="419" spans="1:13" x14ac:dyDescent="0.25">
      <c r="B419" t="s">
        <v>488</v>
      </c>
      <c r="C419" t="s">
        <v>223</v>
      </c>
      <c r="D419" t="s">
        <v>522</v>
      </c>
      <c r="E419">
        <v>4</v>
      </c>
      <c r="F419" s="71">
        <f t="shared" si="19"/>
        <v>82.05</v>
      </c>
      <c r="G419" s="71">
        <f t="shared" si="21"/>
        <v>328.2</v>
      </c>
    </row>
    <row r="420" spans="1:13" x14ac:dyDescent="0.25">
      <c r="B420" t="s">
        <v>488</v>
      </c>
      <c r="C420" t="s">
        <v>294</v>
      </c>
      <c r="D420" t="s">
        <v>522</v>
      </c>
      <c r="E420">
        <v>1</v>
      </c>
      <c r="F420" s="71">
        <f t="shared" si="19"/>
        <v>265.3</v>
      </c>
      <c r="G420" s="71">
        <f t="shared" si="21"/>
        <v>265.3</v>
      </c>
    </row>
    <row r="421" spans="1:13" x14ac:dyDescent="0.25">
      <c r="A421" s="70">
        <v>136749</v>
      </c>
      <c r="B421" t="s">
        <v>488</v>
      </c>
      <c r="C421" t="s">
        <v>259</v>
      </c>
      <c r="D421" t="s">
        <v>489</v>
      </c>
      <c r="E421">
        <v>61.95</v>
      </c>
      <c r="F421" s="71">
        <f t="shared" si="19"/>
        <v>21.97</v>
      </c>
      <c r="G421" s="71">
        <f t="shared" si="21"/>
        <v>1361.0415</v>
      </c>
      <c r="H421" s="71"/>
    </row>
    <row r="422" spans="1:13" x14ac:dyDescent="0.25">
      <c r="B422" t="s">
        <v>488</v>
      </c>
      <c r="C422" t="s">
        <v>269</v>
      </c>
      <c r="D422" t="s">
        <v>489</v>
      </c>
      <c r="E422">
        <v>18.510000000000002</v>
      </c>
      <c r="F422" s="71">
        <f t="shared" si="19"/>
        <v>136.04</v>
      </c>
      <c r="G422" s="71">
        <f t="shared" si="21"/>
        <v>2518.1004000000003</v>
      </c>
    </row>
    <row r="423" spans="1:13" x14ac:dyDescent="0.25">
      <c r="B423" t="s">
        <v>488</v>
      </c>
      <c r="C423" t="s">
        <v>527</v>
      </c>
      <c r="D423" t="s">
        <v>522</v>
      </c>
      <c r="E423">
        <v>370</v>
      </c>
      <c r="F423" s="71">
        <f t="shared" si="19"/>
        <v>1</v>
      </c>
      <c r="G423" s="71">
        <f t="shared" si="21"/>
        <v>370</v>
      </c>
      <c r="H423" s="71"/>
      <c r="M423" t="s">
        <v>528</v>
      </c>
    </row>
    <row r="424" spans="1:13" x14ac:dyDescent="0.25">
      <c r="B424" t="s">
        <v>488</v>
      </c>
      <c r="C424" t="s">
        <v>207</v>
      </c>
      <c r="D424" t="s">
        <v>522</v>
      </c>
      <c r="E424">
        <v>1</v>
      </c>
      <c r="F424" s="71">
        <f t="shared" si="19"/>
        <v>87.84</v>
      </c>
      <c r="G424" s="71">
        <f t="shared" si="21"/>
        <v>87.84</v>
      </c>
    </row>
    <row r="425" spans="1:13" x14ac:dyDescent="0.25">
      <c r="B425" t="s">
        <v>488</v>
      </c>
      <c r="C425" t="s">
        <v>4335</v>
      </c>
      <c r="D425" t="s">
        <v>522</v>
      </c>
      <c r="E425">
        <v>1</v>
      </c>
      <c r="F425" s="71">
        <f t="shared" si="19"/>
        <v>232.39</v>
      </c>
      <c r="G425" s="71">
        <f t="shared" si="21"/>
        <v>232.39</v>
      </c>
    </row>
    <row r="426" spans="1:13" x14ac:dyDescent="0.25">
      <c r="B426" t="s">
        <v>488</v>
      </c>
      <c r="C426" t="s">
        <v>434</v>
      </c>
      <c r="D426" t="s">
        <v>522</v>
      </c>
      <c r="E426">
        <v>1</v>
      </c>
      <c r="F426" s="71">
        <f t="shared" si="19"/>
        <v>42.68</v>
      </c>
      <c r="G426" s="71">
        <f t="shared" si="21"/>
        <v>42.68</v>
      </c>
    </row>
    <row r="427" spans="1:13" x14ac:dyDescent="0.25">
      <c r="B427" t="s">
        <v>488</v>
      </c>
      <c r="C427" t="s">
        <v>290</v>
      </c>
      <c r="D427" t="s">
        <v>522</v>
      </c>
      <c r="E427">
        <v>1</v>
      </c>
      <c r="F427" s="71">
        <f t="shared" si="19"/>
        <v>60.58</v>
      </c>
      <c r="G427" s="71">
        <f t="shared" si="21"/>
        <v>60.58</v>
      </c>
    </row>
    <row r="428" spans="1:13" x14ac:dyDescent="0.25">
      <c r="A428" s="70">
        <v>137338</v>
      </c>
      <c r="B428" t="s">
        <v>488</v>
      </c>
      <c r="C428" t="s">
        <v>259</v>
      </c>
      <c r="D428" t="s">
        <v>489</v>
      </c>
      <c r="E428">
        <v>3.8</v>
      </c>
      <c r="F428" s="71">
        <f t="shared" si="19"/>
        <v>21.97</v>
      </c>
      <c r="G428" s="71">
        <f t="shared" si="21"/>
        <v>83.48599999999999</v>
      </c>
    </row>
    <row r="429" spans="1:13" x14ac:dyDescent="0.25">
      <c r="B429" t="s">
        <v>488</v>
      </c>
      <c r="C429" t="s">
        <v>263</v>
      </c>
      <c r="D429" t="s">
        <v>489</v>
      </c>
      <c r="E429">
        <v>3.7</v>
      </c>
      <c r="F429" s="71">
        <f t="shared" si="19"/>
        <v>42.59</v>
      </c>
      <c r="G429" s="71">
        <f t="shared" si="21"/>
        <v>157.58300000000003</v>
      </c>
    </row>
    <row r="430" spans="1:13" x14ac:dyDescent="0.25">
      <c r="B430" t="s">
        <v>488</v>
      </c>
      <c r="C430" t="s">
        <v>195</v>
      </c>
      <c r="D430" t="s">
        <v>489</v>
      </c>
      <c r="E430">
        <v>22.3</v>
      </c>
      <c r="F430" s="71">
        <f t="shared" si="19"/>
        <v>5.75</v>
      </c>
      <c r="G430" s="71">
        <f t="shared" si="21"/>
        <v>128.22499999999999</v>
      </c>
    </row>
    <row r="431" spans="1:13" x14ac:dyDescent="0.25">
      <c r="A431" s="70">
        <v>137470</v>
      </c>
      <c r="B431" t="s">
        <v>488</v>
      </c>
      <c r="C431" t="s">
        <v>231</v>
      </c>
      <c r="D431" t="s">
        <v>489</v>
      </c>
      <c r="E431">
        <v>2</v>
      </c>
      <c r="F431" s="71">
        <f t="shared" si="19"/>
        <v>47.37</v>
      </c>
      <c r="G431" s="71">
        <f t="shared" si="21"/>
        <v>94.74</v>
      </c>
    </row>
    <row r="432" spans="1:13" x14ac:dyDescent="0.25">
      <c r="B432" t="s">
        <v>488</v>
      </c>
      <c r="C432" t="s">
        <v>187</v>
      </c>
      <c r="D432" t="s">
        <v>489</v>
      </c>
      <c r="E432" s="71">
        <v>3</v>
      </c>
      <c r="F432" s="71">
        <f t="shared" si="19"/>
        <v>30.26</v>
      </c>
      <c r="G432" s="71">
        <f t="shared" si="21"/>
        <v>90.78</v>
      </c>
    </row>
    <row r="433" spans="1:13" x14ac:dyDescent="0.25">
      <c r="B433" t="s">
        <v>488</v>
      </c>
      <c r="C433" t="s">
        <v>263</v>
      </c>
      <c r="D433" t="s">
        <v>489</v>
      </c>
      <c r="E433" s="71">
        <v>24</v>
      </c>
      <c r="F433" s="71">
        <f t="shared" si="19"/>
        <v>42.59</v>
      </c>
      <c r="G433" s="71">
        <f t="shared" si="21"/>
        <v>1022.1600000000001</v>
      </c>
    </row>
    <row r="434" spans="1:13" x14ac:dyDescent="0.25">
      <c r="B434" t="s">
        <v>488</v>
      </c>
      <c r="C434" t="s">
        <v>263</v>
      </c>
      <c r="D434" t="s">
        <v>489</v>
      </c>
      <c r="E434" s="71">
        <v>3.5</v>
      </c>
      <c r="F434" s="71">
        <f t="shared" si="19"/>
        <v>42.59</v>
      </c>
      <c r="G434" s="71">
        <f t="shared" si="21"/>
        <v>149.065</v>
      </c>
    </row>
    <row r="435" spans="1:13" x14ac:dyDescent="0.25">
      <c r="B435" t="s">
        <v>488</v>
      </c>
      <c r="C435" t="s">
        <v>195</v>
      </c>
      <c r="D435" t="s">
        <v>489</v>
      </c>
      <c r="E435" s="71">
        <v>13</v>
      </c>
      <c r="F435" s="71">
        <f t="shared" si="19"/>
        <v>5.75</v>
      </c>
      <c r="G435" s="71">
        <f t="shared" si="21"/>
        <v>74.75</v>
      </c>
    </row>
    <row r="436" spans="1:13" x14ac:dyDescent="0.25">
      <c r="B436" t="s">
        <v>488</v>
      </c>
      <c r="C436" t="s">
        <v>263</v>
      </c>
      <c r="D436" t="s">
        <v>489</v>
      </c>
      <c r="E436" s="71">
        <v>12</v>
      </c>
      <c r="F436" s="71">
        <f t="shared" ref="F436:F464" si="22">VLOOKUP(C436,CODERATE, 4,0)</f>
        <v>42.59</v>
      </c>
      <c r="G436" s="71">
        <f t="shared" si="21"/>
        <v>511.08000000000004</v>
      </c>
    </row>
    <row r="437" spans="1:13" x14ac:dyDescent="0.25">
      <c r="B437" t="s">
        <v>488</v>
      </c>
      <c r="C437" t="s">
        <v>259</v>
      </c>
      <c r="D437" t="s">
        <v>489</v>
      </c>
      <c r="E437" s="71">
        <v>4</v>
      </c>
      <c r="F437" s="71">
        <f t="shared" si="22"/>
        <v>21.97</v>
      </c>
      <c r="G437" s="71">
        <f t="shared" si="21"/>
        <v>87.88</v>
      </c>
    </row>
    <row r="438" spans="1:13" x14ac:dyDescent="0.25">
      <c r="A438" s="70">
        <v>137057</v>
      </c>
      <c r="B438" t="s">
        <v>488</v>
      </c>
      <c r="C438" t="s">
        <v>259</v>
      </c>
      <c r="D438" t="s">
        <v>489</v>
      </c>
      <c r="E438">
        <v>24</v>
      </c>
      <c r="F438" s="71">
        <f t="shared" si="22"/>
        <v>21.97</v>
      </c>
      <c r="G438" s="71">
        <f t="shared" si="21"/>
        <v>527.28</v>
      </c>
      <c r="H438" s="71"/>
    </row>
    <row r="439" spans="1:13" x14ac:dyDescent="0.25">
      <c r="B439" t="s">
        <v>488</v>
      </c>
      <c r="C439" t="s">
        <v>231</v>
      </c>
      <c r="D439" t="s">
        <v>489</v>
      </c>
      <c r="E439">
        <v>1</v>
      </c>
      <c r="F439" s="71">
        <f t="shared" si="22"/>
        <v>47.37</v>
      </c>
      <c r="G439" s="71">
        <f t="shared" si="21"/>
        <v>47.37</v>
      </c>
    </row>
    <row r="440" spans="1:13" x14ac:dyDescent="0.25">
      <c r="B440" t="s">
        <v>488</v>
      </c>
      <c r="C440" t="s">
        <v>263</v>
      </c>
      <c r="D440" t="s">
        <v>489</v>
      </c>
      <c r="E440">
        <v>3</v>
      </c>
      <c r="F440" s="71">
        <f t="shared" si="22"/>
        <v>42.59</v>
      </c>
      <c r="G440" s="71">
        <f t="shared" si="21"/>
        <v>127.77000000000001</v>
      </c>
    </row>
    <row r="441" spans="1:13" x14ac:dyDescent="0.25">
      <c r="B441" t="s">
        <v>488</v>
      </c>
      <c r="C441" t="s">
        <v>259</v>
      </c>
      <c r="D441" t="s">
        <v>489</v>
      </c>
      <c r="E441">
        <v>10</v>
      </c>
      <c r="F441" s="71">
        <f t="shared" si="22"/>
        <v>21.97</v>
      </c>
      <c r="G441" s="71">
        <f t="shared" si="21"/>
        <v>219.7</v>
      </c>
    </row>
    <row r="442" spans="1:13" x14ac:dyDescent="0.25">
      <c r="B442" t="s">
        <v>488</v>
      </c>
      <c r="C442" t="s">
        <v>195</v>
      </c>
      <c r="D442" t="s">
        <v>489</v>
      </c>
      <c r="E442">
        <v>2</v>
      </c>
      <c r="F442" s="71">
        <f t="shared" si="22"/>
        <v>5.75</v>
      </c>
      <c r="G442" s="71">
        <f t="shared" ref="G442:G505" si="23">E442*F442</f>
        <v>11.5</v>
      </c>
    </row>
    <row r="443" spans="1:13" x14ac:dyDescent="0.25">
      <c r="B443" t="s">
        <v>488</v>
      </c>
      <c r="C443" t="s">
        <v>418</v>
      </c>
      <c r="D443" t="s">
        <v>489</v>
      </c>
      <c r="E443">
        <v>2</v>
      </c>
      <c r="F443" s="71">
        <f t="shared" si="22"/>
        <v>4.2</v>
      </c>
      <c r="G443" s="71">
        <f t="shared" si="23"/>
        <v>8.4</v>
      </c>
    </row>
    <row r="444" spans="1:13" x14ac:dyDescent="0.25">
      <c r="B444" t="s">
        <v>488</v>
      </c>
      <c r="C444" t="s">
        <v>195</v>
      </c>
      <c r="D444" t="s">
        <v>489</v>
      </c>
      <c r="E444">
        <v>2</v>
      </c>
      <c r="F444" s="71">
        <f t="shared" si="22"/>
        <v>5.75</v>
      </c>
      <c r="G444" s="71">
        <f t="shared" si="23"/>
        <v>11.5</v>
      </c>
    </row>
    <row r="445" spans="1:13" x14ac:dyDescent="0.25">
      <c r="B445" t="s">
        <v>488</v>
      </c>
      <c r="C445" t="s">
        <v>527</v>
      </c>
      <c r="D445" t="s">
        <v>489</v>
      </c>
      <c r="E445">
        <v>49</v>
      </c>
      <c r="F445" s="71">
        <f t="shared" si="22"/>
        <v>1</v>
      </c>
      <c r="G445" s="71">
        <f t="shared" si="23"/>
        <v>49</v>
      </c>
      <c r="M445" t="s">
        <v>537</v>
      </c>
    </row>
    <row r="446" spans="1:13" x14ac:dyDescent="0.25">
      <c r="B446" t="s">
        <v>488</v>
      </c>
      <c r="C446" t="s">
        <v>418</v>
      </c>
      <c r="D446" t="s">
        <v>489</v>
      </c>
      <c r="E446">
        <v>6</v>
      </c>
      <c r="F446" s="71">
        <f t="shared" si="22"/>
        <v>4.2</v>
      </c>
      <c r="G446" s="71">
        <f t="shared" si="23"/>
        <v>25.200000000000003</v>
      </c>
    </row>
    <row r="447" spans="1:13" x14ac:dyDescent="0.25">
      <c r="B447" t="s">
        <v>488</v>
      </c>
      <c r="C447" t="s">
        <v>195</v>
      </c>
      <c r="D447" t="s">
        <v>489</v>
      </c>
      <c r="E447">
        <v>6</v>
      </c>
      <c r="F447" s="71">
        <f t="shared" si="22"/>
        <v>5.75</v>
      </c>
      <c r="G447" s="71">
        <f t="shared" si="23"/>
        <v>34.5</v>
      </c>
    </row>
    <row r="448" spans="1:13" x14ac:dyDescent="0.25">
      <c r="B448" t="s">
        <v>488</v>
      </c>
      <c r="C448" t="s">
        <v>527</v>
      </c>
      <c r="D448" t="s">
        <v>489</v>
      </c>
      <c r="E448">
        <v>49</v>
      </c>
      <c r="F448" s="71">
        <f t="shared" si="22"/>
        <v>1</v>
      </c>
      <c r="G448" s="71">
        <f t="shared" si="23"/>
        <v>49</v>
      </c>
      <c r="M448" t="s">
        <v>538</v>
      </c>
    </row>
    <row r="449" spans="1:13" x14ac:dyDescent="0.25">
      <c r="B449" t="s">
        <v>488</v>
      </c>
      <c r="C449" t="s">
        <v>195</v>
      </c>
      <c r="D449" t="s">
        <v>489</v>
      </c>
      <c r="E449">
        <v>2</v>
      </c>
      <c r="F449" s="71">
        <f t="shared" si="22"/>
        <v>5.75</v>
      </c>
      <c r="G449" s="71">
        <f t="shared" si="23"/>
        <v>11.5</v>
      </c>
    </row>
    <row r="450" spans="1:13" x14ac:dyDescent="0.25">
      <c r="B450" t="s">
        <v>488</v>
      </c>
      <c r="C450" t="s">
        <v>259</v>
      </c>
      <c r="D450" t="s">
        <v>489</v>
      </c>
      <c r="E450">
        <v>4</v>
      </c>
      <c r="F450" s="71">
        <f t="shared" si="22"/>
        <v>21.97</v>
      </c>
      <c r="G450" s="71">
        <f t="shared" si="23"/>
        <v>87.88</v>
      </c>
    </row>
    <row r="451" spans="1:13" x14ac:dyDescent="0.25">
      <c r="B451" t="s">
        <v>488</v>
      </c>
      <c r="C451" t="s">
        <v>263</v>
      </c>
      <c r="D451" t="s">
        <v>489</v>
      </c>
      <c r="E451">
        <v>7</v>
      </c>
      <c r="F451" s="71">
        <f t="shared" si="22"/>
        <v>42.59</v>
      </c>
      <c r="G451" s="71">
        <f t="shared" si="23"/>
        <v>298.13</v>
      </c>
    </row>
    <row r="452" spans="1:13" x14ac:dyDescent="0.25">
      <c r="B452" t="s">
        <v>488</v>
      </c>
      <c r="C452" t="s">
        <v>4335</v>
      </c>
      <c r="D452" t="s">
        <v>522</v>
      </c>
      <c r="E452">
        <v>1</v>
      </c>
      <c r="F452" s="71">
        <f t="shared" si="22"/>
        <v>232.39</v>
      </c>
      <c r="G452" s="71">
        <f t="shared" si="23"/>
        <v>232.39</v>
      </c>
      <c r="H452" s="71"/>
    </row>
    <row r="453" spans="1:13" x14ac:dyDescent="0.25">
      <c r="B453" t="s">
        <v>488</v>
      </c>
      <c r="C453" t="s">
        <v>223</v>
      </c>
      <c r="D453" t="s">
        <v>522</v>
      </c>
      <c r="E453">
        <v>1</v>
      </c>
      <c r="F453" s="71">
        <f t="shared" si="22"/>
        <v>82.05</v>
      </c>
      <c r="G453" s="71">
        <f t="shared" si="23"/>
        <v>82.05</v>
      </c>
    </row>
    <row r="454" spans="1:13" x14ac:dyDescent="0.25">
      <c r="B454" t="s">
        <v>488</v>
      </c>
      <c r="C454" t="s">
        <v>290</v>
      </c>
      <c r="D454" t="s">
        <v>522</v>
      </c>
      <c r="E454">
        <v>1</v>
      </c>
      <c r="F454" s="71">
        <f t="shared" si="22"/>
        <v>60.58</v>
      </c>
      <c r="G454" s="71">
        <f t="shared" si="23"/>
        <v>60.58</v>
      </c>
    </row>
    <row r="455" spans="1:13" ht="14.4" thickBot="1" x14ac:dyDescent="0.3">
      <c r="A455" s="70">
        <v>137645</v>
      </c>
      <c r="B455" s="39" t="s">
        <v>488</v>
      </c>
      <c r="C455" s="39" t="s">
        <v>231</v>
      </c>
      <c r="D455" s="39" t="s">
        <v>489</v>
      </c>
      <c r="E455" s="39">
        <v>2</v>
      </c>
      <c r="F455" s="71">
        <f t="shared" si="22"/>
        <v>47.37</v>
      </c>
      <c r="G455" s="71">
        <f t="shared" si="23"/>
        <v>94.74</v>
      </c>
      <c r="H455" s="39"/>
      <c r="I455" s="39"/>
      <c r="J455" s="40"/>
      <c r="K455" s="40"/>
      <c r="L455" s="40"/>
      <c r="M455" s="41"/>
    </row>
    <row r="456" spans="1:13" x14ac:dyDescent="0.25">
      <c r="A456" s="46"/>
      <c r="B456" s="47" t="s">
        <v>488</v>
      </c>
      <c r="C456" s="47" t="s">
        <v>207</v>
      </c>
      <c r="D456" s="47" t="s">
        <v>489</v>
      </c>
      <c r="E456" s="47">
        <v>2</v>
      </c>
      <c r="F456" s="71">
        <f t="shared" si="22"/>
        <v>87.84</v>
      </c>
      <c r="G456" s="71">
        <f t="shared" si="23"/>
        <v>175.68</v>
      </c>
      <c r="H456" s="47"/>
      <c r="I456" s="47"/>
      <c r="J456" s="48"/>
      <c r="K456" s="48"/>
      <c r="L456" s="48"/>
      <c r="M456" s="49"/>
    </row>
    <row r="457" spans="1:13" x14ac:dyDescent="0.25">
      <c r="A457" s="33">
        <v>138350</v>
      </c>
      <c r="B457" t="s">
        <v>488</v>
      </c>
      <c r="C457" t="s">
        <v>231</v>
      </c>
      <c r="D457" t="s">
        <v>489</v>
      </c>
      <c r="E457">
        <v>4</v>
      </c>
      <c r="F457" s="71">
        <f t="shared" si="22"/>
        <v>47.37</v>
      </c>
      <c r="G457" s="71">
        <f t="shared" si="23"/>
        <v>189.48</v>
      </c>
      <c r="H457" s="71"/>
    </row>
    <row r="458" spans="1:13" x14ac:dyDescent="0.25">
      <c r="B458" t="s">
        <v>488</v>
      </c>
      <c r="C458" t="s">
        <v>259</v>
      </c>
      <c r="D458" t="s">
        <v>489</v>
      </c>
      <c r="E458">
        <v>30.8</v>
      </c>
      <c r="F458" s="71">
        <f t="shared" si="22"/>
        <v>21.97</v>
      </c>
      <c r="G458" s="71">
        <f t="shared" si="23"/>
        <v>676.67599999999993</v>
      </c>
    </row>
    <row r="459" spans="1:13" x14ac:dyDescent="0.25">
      <c r="B459" t="s">
        <v>488</v>
      </c>
      <c r="C459" t="s">
        <v>263</v>
      </c>
      <c r="D459" t="s">
        <v>489</v>
      </c>
      <c r="E459">
        <v>3</v>
      </c>
      <c r="F459" s="71">
        <f t="shared" si="22"/>
        <v>42.59</v>
      </c>
      <c r="G459" s="71">
        <f t="shared" si="23"/>
        <v>127.77000000000001</v>
      </c>
    </row>
    <row r="460" spans="1:13" x14ac:dyDescent="0.25">
      <c r="B460" t="s">
        <v>488</v>
      </c>
      <c r="C460" t="s">
        <v>259</v>
      </c>
      <c r="D460" t="s">
        <v>489</v>
      </c>
      <c r="E460">
        <v>2.9</v>
      </c>
      <c r="F460" s="71">
        <f t="shared" si="22"/>
        <v>21.97</v>
      </c>
      <c r="G460" s="71">
        <f t="shared" si="23"/>
        <v>63.712999999999994</v>
      </c>
    </row>
    <row r="461" spans="1:13" x14ac:dyDescent="0.25">
      <c r="B461" t="s">
        <v>488</v>
      </c>
      <c r="C461" t="s">
        <v>263</v>
      </c>
      <c r="D461" t="s">
        <v>489</v>
      </c>
      <c r="E461">
        <v>4.3</v>
      </c>
      <c r="F461" s="71">
        <f t="shared" si="22"/>
        <v>42.59</v>
      </c>
      <c r="G461" s="71">
        <f t="shared" si="23"/>
        <v>183.137</v>
      </c>
    </row>
    <row r="462" spans="1:13" x14ac:dyDescent="0.25">
      <c r="B462" t="s">
        <v>488</v>
      </c>
      <c r="C462" t="s">
        <v>259</v>
      </c>
      <c r="D462" t="s">
        <v>489</v>
      </c>
      <c r="E462">
        <v>2.8</v>
      </c>
      <c r="F462" s="71">
        <f t="shared" si="22"/>
        <v>21.97</v>
      </c>
      <c r="G462" s="71">
        <f t="shared" si="23"/>
        <v>61.515999999999991</v>
      </c>
    </row>
    <row r="463" spans="1:13" x14ac:dyDescent="0.25">
      <c r="B463" t="s">
        <v>488</v>
      </c>
      <c r="C463" t="s">
        <v>195</v>
      </c>
      <c r="D463" t="s">
        <v>489</v>
      </c>
      <c r="E463">
        <v>32.799999999999997</v>
      </c>
      <c r="F463" s="71">
        <f t="shared" si="22"/>
        <v>5.75</v>
      </c>
      <c r="G463" s="71">
        <f t="shared" si="23"/>
        <v>188.6</v>
      </c>
    </row>
    <row r="464" spans="1:13" x14ac:dyDescent="0.25">
      <c r="B464" t="s">
        <v>488</v>
      </c>
      <c r="C464" t="s">
        <v>259</v>
      </c>
      <c r="D464" t="s">
        <v>489</v>
      </c>
      <c r="E464">
        <v>1</v>
      </c>
      <c r="F464" s="71">
        <f t="shared" si="22"/>
        <v>21.97</v>
      </c>
      <c r="G464" s="71">
        <f t="shared" si="23"/>
        <v>21.97</v>
      </c>
    </row>
    <row r="465" spans="6:7" x14ac:dyDescent="0.25">
      <c r="F465" s="71" t="e">
        <f>VLOOKUP(C465,#REF!, 5,0)</f>
        <v>#REF!</v>
      </c>
      <c r="G465" s="71" t="e">
        <f t="shared" si="23"/>
        <v>#REF!</v>
      </c>
    </row>
    <row r="466" spans="6:7" x14ac:dyDescent="0.25">
      <c r="F466" s="71" t="e">
        <f>VLOOKUP(C466,#REF!, 5,0)</f>
        <v>#REF!</v>
      </c>
      <c r="G466" s="71" t="e">
        <f t="shared" si="23"/>
        <v>#REF!</v>
      </c>
    </row>
    <row r="467" spans="6:7" x14ac:dyDescent="0.25">
      <c r="F467" s="71" t="e">
        <f>VLOOKUP(C467,#REF!, 5,0)</f>
        <v>#REF!</v>
      </c>
      <c r="G467" s="71" t="e">
        <f t="shared" si="23"/>
        <v>#REF!</v>
      </c>
    </row>
    <row r="468" spans="6:7" x14ac:dyDescent="0.25">
      <c r="F468" s="71" t="e">
        <f>VLOOKUP(C468,#REF!, 5,0)</f>
        <v>#REF!</v>
      </c>
      <c r="G468" s="71" t="e">
        <f t="shared" si="23"/>
        <v>#REF!</v>
      </c>
    </row>
    <row r="469" spans="6:7" x14ac:dyDescent="0.25">
      <c r="F469" s="71" t="e">
        <f>VLOOKUP(C469,#REF!, 5,0)</f>
        <v>#REF!</v>
      </c>
      <c r="G469" s="71" t="e">
        <f t="shared" si="23"/>
        <v>#REF!</v>
      </c>
    </row>
    <row r="470" spans="6:7" x14ac:dyDescent="0.25">
      <c r="F470" s="71" t="e">
        <f>VLOOKUP(C470,#REF!, 5,0)</f>
        <v>#REF!</v>
      </c>
      <c r="G470" s="71" t="e">
        <f t="shared" si="23"/>
        <v>#REF!</v>
      </c>
    </row>
    <row r="471" spans="6:7" x14ac:dyDescent="0.25">
      <c r="F471" s="71" t="e">
        <f>VLOOKUP(C471,#REF!, 5,0)</f>
        <v>#REF!</v>
      </c>
      <c r="G471" s="71" t="e">
        <f t="shared" si="23"/>
        <v>#REF!</v>
      </c>
    </row>
    <row r="472" spans="6:7" x14ac:dyDescent="0.25">
      <c r="F472" s="71" t="e">
        <f>VLOOKUP(C472,#REF!, 5,0)</f>
        <v>#REF!</v>
      </c>
      <c r="G472" s="71" t="e">
        <f t="shared" si="23"/>
        <v>#REF!</v>
      </c>
    </row>
    <row r="473" spans="6:7" x14ac:dyDescent="0.25">
      <c r="F473" s="71" t="e">
        <f>VLOOKUP(C473,#REF!, 5,0)</f>
        <v>#REF!</v>
      </c>
      <c r="G473" s="71" t="e">
        <f t="shared" si="23"/>
        <v>#REF!</v>
      </c>
    </row>
    <row r="474" spans="6:7" x14ac:dyDescent="0.25">
      <c r="F474" s="71" t="e">
        <f>VLOOKUP(C474,#REF!, 5,0)</f>
        <v>#REF!</v>
      </c>
      <c r="G474" s="71" t="e">
        <f t="shared" si="23"/>
        <v>#REF!</v>
      </c>
    </row>
    <row r="475" spans="6:7" x14ac:dyDescent="0.25">
      <c r="F475" s="71" t="e">
        <f>VLOOKUP(C475,#REF!, 5,0)</f>
        <v>#REF!</v>
      </c>
      <c r="G475" s="71" t="e">
        <f t="shared" si="23"/>
        <v>#REF!</v>
      </c>
    </row>
    <row r="476" spans="6:7" x14ac:dyDescent="0.25">
      <c r="F476" s="71" t="e">
        <f>VLOOKUP(C476,#REF!, 5,0)</f>
        <v>#REF!</v>
      </c>
      <c r="G476" s="71" t="e">
        <f t="shared" si="23"/>
        <v>#REF!</v>
      </c>
    </row>
    <row r="477" spans="6:7" x14ac:dyDescent="0.25">
      <c r="F477" s="71" t="e">
        <f>VLOOKUP(C477,#REF!, 5,0)</f>
        <v>#REF!</v>
      </c>
      <c r="G477" s="71" t="e">
        <f t="shared" si="23"/>
        <v>#REF!</v>
      </c>
    </row>
    <row r="478" spans="6:7" x14ac:dyDescent="0.25">
      <c r="F478" s="71" t="e">
        <f>VLOOKUP(C478,#REF!, 5,0)</f>
        <v>#REF!</v>
      </c>
      <c r="G478" s="71" t="e">
        <f t="shared" si="23"/>
        <v>#REF!</v>
      </c>
    </row>
    <row r="479" spans="6:7" x14ac:dyDescent="0.25">
      <c r="F479" s="71" t="e">
        <f>VLOOKUP(C479,#REF!, 5,0)</f>
        <v>#REF!</v>
      </c>
      <c r="G479" s="71" t="e">
        <f t="shared" si="23"/>
        <v>#REF!</v>
      </c>
    </row>
    <row r="480" spans="6:7" x14ac:dyDescent="0.25">
      <c r="F480" s="71" t="e">
        <f>VLOOKUP(C480,#REF!, 5,0)</f>
        <v>#REF!</v>
      </c>
      <c r="G480" s="71" t="e">
        <f t="shared" si="23"/>
        <v>#REF!</v>
      </c>
    </row>
    <row r="481" spans="6:7" x14ac:dyDescent="0.25">
      <c r="F481" s="71" t="e">
        <f>VLOOKUP(C481,#REF!, 5,0)</f>
        <v>#REF!</v>
      </c>
      <c r="G481" s="71" t="e">
        <f t="shared" si="23"/>
        <v>#REF!</v>
      </c>
    </row>
    <row r="482" spans="6:7" x14ac:dyDescent="0.25">
      <c r="F482" s="71" t="e">
        <f>VLOOKUP(C482,#REF!, 5,0)</f>
        <v>#REF!</v>
      </c>
      <c r="G482" s="71" t="e">
        <f t="shared" si="23"/>
        <v>#REF!</v>
      </c>
    </row>
    <row r="483" spans="6:7" x14ac:dyDescent="0.25">
      <c r="F483" s="71" t="e">
        <f>VLOOKUP(C483,#REF!, 5,0)</f>
        <v>#REF!</v>
      </c>
      <c r="G483" s="71" t="e">
        <f t="shared" si="23"/>
        <v>#REF!</v>
      </c>
    </row>
    <row r="484" spans="6:7" x14ac:dyDescent="0.25">
      <c r="F484" s="71" t="e">
        <f>VLOOKUP(C484,#REF!, 5,0)</f>
        <v>#REF!</v>
      </c>
      <c r="G484" s="71" t="e">
        <f t="shared" si="23"/>
        <v>#REF!</v>
      </c>
    </row>
    <row r="485" spans="6:7" x14ac:dyDescent="0.25">
      <c r="F485" s="71" t="e">
        <f>VLOOKUP(C485,#REF!, 5,0)</f>
        <v>#REF!</v>
      </c>
      <c r="G485" s="71" t="e">
        <f t="shared" si="23"/>
        <v>#REF!</v>
      </c>
    </row>
    <row r="486" spans="6:7" x14ac:dyDescent="0.25">
      <c r="F486" s="71" t="e">
        <f>VLOOKUP(C486,#REF!, 5,0)</f>
        <v>#REF!</v>
      </c>
      <c r="G486" s="71" t="e">
        <f t="shared" si="23"/>
        <v>#REF!</v>
      </c>
    </row>
    <row r="487" spans="6:7" x14ac:dyDescent="0.25">
      <c r="F487" s="71" t="e">
        <f>VLOOKUP(C487,#REF!, 5,0)</f>
        <v>#REF!</v>
      </c>
      <c r="G487" s="71" t="e">
        <f t="shared" si="23"/>
        <v>#REF!</v>
      </c>
    </row>
    <row r="488" spans="6:7" x14ac:dyDescent="0.25">
      <c r="F488" s="71" t="e">
        <f>VLOOKUP(C488,#REF!, 5,0)</f>
        <v>#REF!</v>
      </c>
      <c r="G488" s="71" t="e">
        <f t="shared" si="23"/>
        <v>#REF!</v>
      </c>
    </row>
    <row r="489" spans="6:7" x14ac:dyDescent="0.25">
      <c r="F489" s="71" t="e">
        <f>VLOOKUP(C489,#REF!, 5,0)</f>
        <v>#REF!</v>
      </c>
      <c r="G489" s="71" t="e">
        <f t="shared" si="23"/>
        <v>#REF!</v>
      </c>
    </row>
    <row r="490" spans="6:7" x14ac:dyDescent="0.25">
      <c r="F490" s="71" t="e">
        <f>VLOOKUP(C490,#REF!, 5,0)</f>
        <v>#REF!</v>
      </c>
      <c r="G490" s="71" t="e">
        <f t="shared" si="23"/>
        <v>#REF!</v>
      </c>
    </row>
    <row r="491" spans="6:7" x14ac:dyDescent="0.25">
      <c r="F491" s="71" t="e">
        <f>VLOOKUP(C491,#REF!, 5,0)</f>
        <v>#REF!</v>
      </c>
      <c r="G491" s="71" t="e">
        <f t="shared" si="23"/>
        <v>#REF!</v>
      </c>
    </row>
    <row r="492" spans="6:7" x14ac:dyDescent="0.25">
      <c r="F492" s="71" t="e">
        <f>VLOOKUP(C492,#REF!, 5,0)</f>
        <v>#REF!</v>
      </c>
      <c r="G492" s="71" t="e">
        <f t="shared" si="23"/>
        <v>#REF!</v>
      </c>
    </row>
    <row r="493" spans="6:7" x14ac:dyDescent="0.25">
      <c r="F493" s="71" t="e">
        <f>VLOOKUP(C493,#REF!, 5,0)</f>
        <v>#REF!</v>
      </c>
      <c r="G493" s="71" t="e">
        <f t="shared" si="23"/>
        <v>#REF!</v>
      </c>
    </row>
    <row r="494" spans="6:7" x14ac:dyDescent="0.25">
      <c r="F494" s="71" t="e">
        <f>VLOOKUP(C494,#REF!, 5,0)</f>
        <v>#REF!</v>
      </c>
      <c r="G494" s="71" t="e">
        <f t="shared" si="23"/>
        <v>#REF!</v>
      </c>
    </row>
    <row r="495" spans="6:7" x14ac:dyDescent="0.25">
      <c r="F495" s="71" t="e">
        <f>VLOOKUP(C495,#REF!, 5,0)</f>
        <v>#REF!</v>
      </c>
      <c r="G495" s="71" t="e">
        <f t="shared" si="23"/>
        <v>#REF!</v>
      </c>
    </row>
    <row r="496" spans="6:7" x14ac:dyDescent="0.25">
      <c r="F496" s="71" t="e">
        <f>VLOOKUP(C496,#REF!, 5,0)</f>
        <v>#REF!</v>
      </c>
      <c r="G496" s="71" t="e">
        <f t="shared" si="23"/>
        <v>#REF!</v>
      </c>
    </row>
    <row r="497" spans="6:7" x14ac:dyDescent="0.25">
      <c r="F497" s="71" t="e">
        <f>VLOOKUP(C497,#REF!, 5,0)</f>
        <v>#REF!</v>
      </c>
      <c r="G497" s="71" t="e">
        <f t="shared" si="23"/>
        <v>#REF!</v>
      </c>
    </row>
    <row r="498" spans="6:7" x14ac:dyDescent="0.25">
      <c r="F498" s="71" t="e">
        <f>VLOOKUP(C498,#REF!, 5,0)</f>
        <v>#REF!</v>
      </c>
      <c r="G498" s="71" t="e">
        <f t="shared" si="23"/>
        <v>#REF!</v>
      </c>
    </row>
    <row r="499" spans="6:7" x14ac:dyDescent="0.25">
      <c r="F499" s="71" t="e">
        <f>VLOOKUP(C499,#REF!, 5,0)</f>
        <v>#REF!</v>
      </c>
      <c r="G499" s="71" t="e">
        <f t="shared" si="23"/>
        <v>#REF!</v>
      </c>
    </row>
    <row r="500" spans="6:7" x14ac:dyDescent="0.25">
      <c r="F500" s="71" t="e">
        <f>VLOOKUP(C500,#REF!, 5,0)</f>
        <v>#REF!</v>
      </c>
      <c r="G500" s="71" t="e">
        <f t="shared" si="23"/>
        <v>#REF!</v>
      </c>
    </row>
    <row r="501" spans="6:7" x14ac:dyDescent="0.25">
      <c r="F501" s="71" t="e">
        <f>VLOOKUP(C501,#REF!, 5,0)</f>
        <v>#REF!</v>
      </c>
      <c r="G501" s="71" t="e">
        <f t="shared" si="23"/>
        <v>#REF!</v>
      </c>
    </row>
    <row r="502" spans="6:7" x14ac:dyDescent="0.25">
      <c r="F502" s="71" t="e">
        <f>VLOOKUP(C502,#REF!, 5,0)</f>
        <v>#REF!</v>
      </c>
      <c r="G502" s="71" t="e">
        <f t="shared" si="23"/>
        <v>#REF!</v>
      </c>
    </row>
    <row r="503" spans="6:7" x14ac:dyDescent="0.25">
      <c r="F503" s="71" t="e">
        <f>VLOOKUP(C503,#REF!, 5,0)</f>
        <v>#REF!</v>
      </c>
      <c r="G503" s="71" t="e">
        <f t="shared" si="23"/>
        <v>#REF!</v>
      </c>
    </row>
    <row r="504" spans="6:7" x14ac:dyDescent="0.25">
      <c r="F504" s="71" t="e">
        <f>VLOOKUP(C504,#REF!, 5,0)</f>
        <v>#REF!</v>
      </c>
      <c r="G504" s="71" t="e">
        <f t="shared" si="23"/>
        <v>#REF!</v>
      </c>
    </row>
    <row r="505" spans="6:7" x14ac:dyDescent="0.25">
      <c r="F505" s="71" t="e">
        <f>VLOOKUP(C505,#REF!, 5,0)</f>
        <v>#REF!</v>
      </c>
      <c r="G505" s="71" t="e">
        <f t="shared" si="23"/>
        <v>#REF!</v>
      </c>
    </row>
    <row r="506" spans="6:7" x14ac:dyDescent="0.25">
      <c r="F506" s="71" t="e">
        <f>VLOOKUP(C506,#REF!, 5,0)</f>
        <v>#REF!</v>
      </c>
      <c r="G506" s="71" t="e">
        <f t="shared" ref="G506:G569" si="24">E506*F506</f>
        <v>#REF!</v>
      </c>
    </row>
    <row r="507" spans="6:7" x14ac:dyDescent="0.25">
      <c r="F507" s="71" t="e">
        <f>VLOOKUP(C507,#REF!, 5,0)</f>
        <v>#REF!</v>
      </c>
      <c r="G507" s="71" t="e">
        <f t="shared" si="24"/>
        <v>#REF!</v>
      </c>
    </row>
    <row r="508" spans="6:7" x14ac:dyDescent="0.25">
      <c r="F508" s="71" t="e">
        <f>VLOOKUP(C508,#REF!, 5,0)</f>
        <v>#REF!</v>
      </c>
      <c r="G508" s="71" t="e">
        <f t="shared" si="24"/>
        <v>#REF!</v>
      </c>
    </row>
    <row r="509" spans="6:7" x14ac:dyDescent="0.25">
      <c r="F509" s="71" t="e">
        <f>VLOOKUP(C509,#REF!, 5,0)</f>
        <v>#REF!</v>
      </c>
      <c r="G509" s="71" t="e">
        <f t="shared" si="24"/>
        <v>#REF!</v>
      </c>
    </row>
    <row r="510" spans="6:7" x14ac:dyDescent="0.25">
      <c r="F510" s="71" t="e">
        <f>VLOOKUP(C510,#REF!, 5,0)</f>
        <v>#REF!</v>
      </c>
      <c r="G510" s="71" t="e">
        <f t="shared" si="24"/>
        <v>#REF!</v>
      </c>
    </row>
    <row r="511" spans="6:7" x14ac:dyDescent="0.25">
      <c r="F511" s="71" t="e">
        <f>VLOOKUP(C511,#REF!, 5,0)</f>
        <v>#REF!</v>
      </c>
      <c r="G511" s="71" t="e">
        <f t="shared" si="24"/>
        <v>#REF!</v>
      </c>
    </row>
    <row r="512" spans="6:7" x14ac:dyDescent="0.25">
      <c r="F512" s="71" t="e">
        <f>VLOOKUP(C512,#REF!, 5,0)</f>
        <v>#REF!</v>
      </c>
      <c r="G512" s="71" t="e">
        <f t="shared" si="24"/>
        <v>#REF!</v>
      </c>
    </row>
    <row r="513" spans="6:7" x14ac:dyDescent="0.25">
      <c r="F513" s="71" t="e">
        <f>VLOOKUP(C513,#REF!, 5,0)</f>
        <v>#REF!</v>
      </c>
      <c r="G513" s="71" t="e">
        <f t="shared" si="24"/>
        <v>#REF!</v>
      </c>
    </row>
    <row r="514" spans="6:7" x14ac:dyDescent="0.25">
      <c r="F514" s="71" t="e">
        <f>VLOOKUP(C514,#REF!, 5,0)</f>
        <v>#REF!</v>
      </c>
      <c r="G514" s="71" t="e">
        <f t="shared" si="24"/>
        <v>#REF!</v>
      </c>
    </row>
    <row r="515" spans="6:7" x14ac:dyDescent="0.25">
      <c r="F515" s="71" t="e">
        <f>VLOOKUP(C515,#REF!, 5,0)</f>
        <v>#REF!</v>
      </c>
      <c r="G515" s="71" t="e">
        <f t="shared" si="24"/>
        <v>#REF!</v>
      </c>
    </row>
    <row r="516" spans="6:7" x14ac:dyDescent="0.25">
      <c r="F516" s="71" t="e">
        <f>VLOOKUP(C516,#REF!, 5,0)</f>
        <v>#REF!</v>
      </c>
      <c r="G516" s="71" t="e">
        <f t="shared" si="24"/>
        <v>#REF!</v>
      </c>
    </row>
    <row r="517" spans="6:7" x14ac:dyDescent="0.25">
      <c r="F517" s="71" t="e">
        <f>VLOOKUP(C517,#REF!, 5,0)</f>
        <v>#REF!</v>
      </c>
      <c r="G517" s="71" t="e">
        <f t="shared" si="24"/>
        <v>#REF!</v>
      </c>
    </row>
    <row r="518" spans="6:7" x14ac:dyDescent="0.25">
      <c r="F518" s="71" t="e">
        <f>VLOOKUP(C518,#REF!, 5,0)</f>
        <v>#REF!</v>
      </c>
      <c r="G518" s="71" t="e">
        <f t="shared" si="24"/>
        <v>#REF!</v>
      </c>
    </row>
    <row r="519" spans="6:7" x14ac:dyDescent="0.25">
      <c r="F519" s="71" t="e">
        <f>VLOOKUP(C519,#REF!, 5,0)</f>
        <v>#REF!</v>
      </c>
      <c r="G519" s="71" t="e">
        <f t="shared" si="24"/>
        <v>#REF!</v>
      </c>
    </row>
    <row r="520" spans="6:7" x14ac:dyDescent="0.25">
      <c r="F520" s="71" t="e">
        <f>VLOOKUP(C520,#REF!, 5,0)</f>
        <v>#REF!</v>
      </c>
      <c r="G520" s="71" t="e">
        <f t="shared" si="24"/>
        <v>#REF!</v>
      </c>
    </row>
    <row r="521" spans="6:7" x14ac:dyDescent="0.25">
      <c r="F521" s="71" t="e">
        <f>VLOOKUP(C521,#REF!, 5,0)</f>
        <v>#REF!</v>
      </c>
      <c r="G521" s="71" t="e">
        <f t="shared" si="24"/>
        <v>#REF!</v>
      </c>
    </row>
    <row r="522" spans="6:7" x14ac:dyDescent="0.25">
      <c r="F522" s="71" t="e">
        <f>VLOOKUP(C522,#REF!, 5,0)</f>
        <v>#REF!</v>
      </c>
      <c r="G522" s="71" t="e">
        <f t="shared" si="24"/>
        <v>#REF!</v>
      </c>
    </row>
    <row r="523" spans="6:7" x14ac:dyDescent="0.25">
      <c r="F523" s="71" t="e">
        <f>VLOOKUP(C523,#REF!, 5,0)</f>
        <v>#REF!</v>
      </c>
      <c r="G523" s="71" t="e">
        <f t="shared" si="24"/>
        <v>#REF!</v>
      </c>
    </row>
    <row r="524" spans="6:7" x14ac:dyDescent="0.25">
      <c r="F524" s="71" t="e">
        <f>VLOOKUP(C524,#REF!, 5,0)</f>
        <v>#REF!</v>
      </c>
      <c r="G524" s="71" t="e">
        <f t="shared" si="24"/>
        <v>#REF!</v>
      </c>
    </row>
    <row r="525" spans="6:7" x14ac:dyDescent="0.25">
      <c r="F525" s="71" t="e">
        <f>VLOOKUP(C525,#REF!, 5,0)</f>
        <v>#REF!</v>
      </c>
      <c r="G525" s="71" t="e">
        <f t="shared" si="24"/>
        <v>#REF!</v>
      </c>
    </row>
    <row r="526" spans="6:7" x14ac:dyDescent="0.25">
      <c r="F526" s="71" t="e">
        <f>VLOOKUP(C526,#REF!, 5,0)</f>
        <v>#REF!</v>
      </c>
      <c r="G526" s="71" t="e">
        <f t="shared" si="24"/>
        <v>#REF!</v>
      </c>
    </row>
    <row r="527" spans="6:7" x14ac:dyDescent="0.25">
      <c r="F527" s="71" t="e">
        <f>VLOOKUP(C527,#REF!, 5,0)</f>
        <v>#REF!</v>
      </c>
      <c r="G527" s="71" t="e">
        <f t="shared" si="24"/>
        <v>#REF!</v>
      </c>
    </row>
    <row r="528" spans="6:7" x14ac:dyDescent="0.25">
      <c r="F528" s="71" t="e">
        <f>VLOOKUP(C528,#REF!, 5,0)</f>
        <v>#REF!</v>
      </c>
      <c r="G528" s="71" t="e">
        <f t="shared" si="24"/>
        <v>#REF!</v>
      </c>
    </row>
    <row r="529" spans="6:7" x14ac:dyDescent="0.25">
      <c r="F529" s="71" t="e">
        <f>VLOOKUP(C529,#REF!, 5,0)</f>
        <v>#REF!</v>
      </c>
      <c r="G529" s="71" t="e">
        <f t="shared" si="24"/>
        <v>#REF!</v>
      </c>
    </row>
    <row r="530" spans="6:7" x14ac:dyDescent="0.25">
      <c r="F530" s="71" t="e">
        <f>VLOOKUP(C530,#REF!, 5,0)</f>
        <v>#REF!</v>
      </c>
      <c r="G530" s="71" t="e">
        <f t="shared" si="24"/>
        <v>#REF!</v>
      </c>
    </row>
    <row r="531" spans="6:7" x14ac:dyDescent="0.25">
      <c r="F531" s="71" t="e">
        <f>VLOOKUP(C531,#REF!, 5,0)</f>
        <v>#REF!</v>
      </c>
      <c r="G531" s="71" t="e">
        <f t="shared" si="24"/>
        <v>#REF!</v>
      </c>
    </row>
    <row r="532" spans="6:7" x14ac:dyDescent="0.25">
      <c r="F532" s="71" t="e">
        <f>VLOOKUP(C532,#REF!, 5,0)</f>
        <v>#REF!</v>
      </c>
      <c r="G532" s="71" t="e">
        <f t="shared" si="24"/>
        <v>#REF!</v>
      </c>
    </row>
    <row r="533" spans="6:7" x14ac:dyDescent="0.25">
      <c r="F533" s="71" t="e">
        <f>VLOOKUP(C533,#REF!, 5,0)</f>
        <v>#REF!</v>
      </c>
      <c r="G533" s="71" t="e">
        <f t="shared" si="24"/>
        <v>#REF!</v>
      </c>
    </row>
    <row r="534" spans="6:7" x14ac:dyDescent="0.25">
      <c r="F534" s="71" t="e">
        <f>VLOOKUP(C534,#REF!, 5,0)</f>
        <v>#REF!</v>
      </c>
      <c r="G534" s="71" t="e">
        <f t="shared" si="24"/>
        <v>#REF!</v>
      </c>
    </row>
    <row r="535" spans="6:7" x14ac:dyDescent="0.25">
      <c r="F535" s="71" t="e">
        <f>VLOOKUP(C535,#REF!, 5,0)</f>
        <v>#REF!</v>
      </c>
      <c r="G535" s="71" t="e">
        <f t="shared" si="24"/>
        <v>#REF!</v>
      </c>
    </row>
    <row r="536" spans="6:7" x14ac:dyDescent="0.25">
      <c r="F536" s="71" t="e">
        <f>VLOOKUP(C536,#REF!, 5,0)</f>
        <v>#REF!</v>
      </c>
      <c r="G536" s="71" t="e">
        <f t="shared" si="24"/>
        <v>#REF!</v>
      </c>
    </row>
    <row r="537" spans="6:7" x14ac:dyDescent="0.25">
      <c r="F537" s="71" t="e">
        <f>VLOOKUP(C537,#REF!, 5,0)</f>
        <v>#REF!</v>
      </c>
      <c r="G537" s="71" t="e">
        <f t="shared" si="24"/>
        <v>#REF!</v>
      </c>
    </row>
    <row r="538" spans="6:7" x14ac:dyDescent="0.25">
      <c r="F538" s="71" t="e">
        <f>VLOOKUP(C538,#REF!, 5,0)</f>
        <v>#REF!</v>
      </c>
      <c r="G538" s="71" t="e">
        <f t="shared" si="24"/>
        <v>#REF!</v>
      </c>
    </row>
    <row r="539" spans="6:7" x14ac:dyDescent="0.25">
      <c r="F539" s="71" t="e">
        <f>VLOOKUP(C539,#REF!, 5,0)</f>
        <v>#REF!</v>
      </c>
      <c r="G539" s="71" t="e">
        <f t="shared" si="24"/>
        <v>#REF!</v>
      </c>
    </row>
    <row r="540" spans="6:7" x14ac:dyDescent="0.25">
      <c r="F540" s="71" t="e">
        <f>VLOOKUP(C540,#REF!, 5,0)</f>
        <v>#REF!</v>
      </c>
      <c r="G540" s="71" t="e">
        <f t="shared" si="24"/>
        <v>#REF!</v>
      </c>
    </row>
    <row r="541" spans="6:7" x14ac:dyDescent="0.25">
      <c r="F541" s="71" t="e">
        <f>VLOOKUP(C541,#REF!, 5,0)</f>
        <v>#REF!</v>
      </c>
      <c r="G541" s="71" t="e">
        <f t="shared" si="24"/>
        <v>#REF!</v>
      </c>
    </row>
    <row r="542" spans="6:7" x14ac:dyDescent="0.25">
      <c r="F542" s="71" t="e">
        <f>VLOOKUP(C542,#REF!, 5,0)</f>
        <v>#REF!</v>
      </c>
      <c r="G542" s="71" t="e">
        <f t="shared" si="24"/>
        <v>#REF!</v>
      </c>
    </row>
    <row r="543" spans="6:7" x14ac:dyDescent="0.25">
      <c r="F543" s="71" t="e">
        <f>VLOOKUP(C543,#REF!, 5,0)</f>
        <v>#REF!</v>
      </c>
      <c r="G543" s="71" t="e">
        <f t="shared" si="24"/>
        <v>#REF!</v>
      </c>
    </row>
    <row r="544" spans="6:7" x14ac:dyDescent="0.25">
      <c r="F544" s="71" t="e">
        <f>VLOOKUP(C544,#REF!, 5,0)</f>
        <v>#REF!</v>
      </c>
      <c r="G544" s="71" t="e">
        <f t="shared" si="24"/>
        <v>#REF!</v>
      </c>
    </row>
    <row r="545" spans="6:7" x14ac:dyDescent="0.25">
      <c r="F545" s="71" t="e">
        <f>VLOOKUP(C545,#REF!, 5,0)</f>
        <v>#REF!</v>
      </c>
      <c r="G545" s="71" t="e">
        <f t="shared" si="24"/>
        <v>#REF!</v>
      </c>
    </row>
    <row r="546" spans="6:7" x14ac:dyDescent="0.25">
      <c r="F546" s="71" t="e">
        <f>VLOOKUP(C546,#REF!, 5,0)</f>
        <v>#REF!</v>
      </c>
      <c r="G546" s="71" t="e">
        <f t="shared" si="24"/>
        <v>#REF!</v>
      </c>
    </row>
    <row r="547" spans="6:7" x14ac:dyDescent="0.25">
      <c r="F547" s="71" t="e">
        <f>VLOOKUP(C547,#REF!, 5,0)</f>
        <v>#REF!</v>
      </c>
      <c r="G547" s="71" t="e">
        <f t="shared" si="24"/>
        <v>#REF!</v>
      </c>
    </row>
    <row r="548" spans="6:7" x14ac:dyDescent="0.25">
      <c r="F548" s="71" t="e">
        <f>VLOOKUP(C548,#REF!, 5,0)</f>
        <v>#REF!</v>
      </c>
      <c r="G548" s="71" t="e">
        <f t="shared" si="24"/>
        <v>#REF!</v>
      </c>
    </row>
    <row r="549" spans="6:7" x14ac:dyDescent="0.25">
      <c r="F549" s="71" t="e">
        <f>VLOOKUP(C549,#REF!, 5,0)</f>
        <v>#REF!</v>
      </c>
      <c r="G549" s="71" t="e">
        <f t="shared" si="24"/>
        <v>#REF!</v>
      </c>
    </row>
    <row r="550" spans="6:7" x14ac:dyDescent="0.25">
      <c r="F550" s="71" t="e">
        <f>VLOOKUP(C550,#REF!, 5,0)</f>
        <v>#REF!</v>
      </c>
      <c r="G550" s="71" t="e">
        <f t="shared" si="24"/>
        <v>#REF!</v>
      </c>
    </row>
    <row r="551" spans="6:7" x14ac:dyDescent="0.25">
      <c r="F551" s="71" t="e">
        <f>VLOOKUP(C551,#REF!, 5,0)</f>
        <v>#REF!</v>
      </c>
      <c r="G551" s="71" t="e">
        <f t="shared" si="24"/>
        <v>#REF!</v>
      </c>
    </row>
    <row r="552" spans="6:7" x14ac:dyDescent="0.25">
      <c r="F552" s="71" t="e">
        <f>VLOOKUP(C552,#REF!, 5,0)</f>
        <v>#REF!</v>
      </c>
      <c r="G552" s="71" t="e">
        <f t="shared" si="24"/>
        <v>#REF!</v>
      </c>
    </row>
    <row r="553" spans="6:7" x14ac:dyDescent="0.25">
      <c r="F553" s="71" t="e">
        <f>VLOOKUP(C553,#REF!, 5,0)</f>
        <v>#REF!</v>
      </c>
      <c r="G553" s="71" t="e">
        <f t="shared" si="24"/>
        <v>#REF!</v>
      </c>
    </row>
    <row r="554" spans="6:7" x14ac:dyDescent="0.25">
      <c r="F554" s="71" t="e">
        <f>VLOOKUP(C554,#REF!, 5,0)</f>
        <v>#REF!</v>
      </c>
      <c r="G554" s="71" t="e">
        <f t="shared" si="24"/>
        <v>#REF!</v>
      </c>
    </row>
    <row r="555" spans="6:7" x14ac:dyDescent="0.25">
      <c r="F555" s="71" t="e">
        <f>VLOOKUP(C555,#REF!, 5,0)</f>
        <v>#REF!</v>
      </c>
      <c r="G555" s="71" t="e">
        <f t="shared" si="24"/>
        <v>#REF!</v>
      </c>
    </row>
    <row r="556" spans="6:7" x14ac:dyDescent="0.25">
      <c r="F556" s="71" t="e">
        <f>VLOOKUP(C556,#REF!, 5,0)</f>
        <v>#REF!</v>
      </c>
      <c r="G556" s="71" t="e">
        <f t="shared" si="24"/>
        <v>#REF!</v>
      </c>
    </row>
    <row r="557" spans="6:7" x14ac:dyDescent="0.25">
      <c r="F557" s="71" t="e">
        <f>VLOOKUP(C557,#REF!, 5,0)</f>
        <v>#REF!</v>
      </c>
      <c r="G557" s="71" t="e">
        <f t="shared" si="24"/>
        <v>#REF!</v>
      </c>
    </row>
    <row r="558" spans="6:7" x14ac:dyDescent="0.25">
      <c r="F558" s="71" t="e">
        <f>VLOOKUP(C558,#REF!, 5,0)</f>
        <v>#REF!</v>
      </c>
      <c r="G558" s="71" t="e">
        <f t="shared" si="24"/>
        <v>#REF!</v>
      </c>
    </row>
    <row r="559" spans="6:7" x14ac:dyDescent="0.25">
      <c r="F559" s="71" t="e">
        <f>VLOOKUP(C559,#REF!, 5,0)</f>
        <v>#REF!</v>
      </c>
      <c r="G559" s="71" t="e">
        <f t="shared" si="24"/>
        <v>#REF!</v>
      </c>
    </row>
    <row r="560" spans="6:7" x14ac:dyDescent="0.25">
      <c r="F560" s="71" t="e">
        <f>VLOOKUP(C560,#REF!, 5,0)</f>
        <v>#REF!</v>
      </c>
      <c r="G560" s="71" t="e">
        <f t="shared" si="24"/>
        <v>#REF!</v>
      </c>
    </row>
    <row r="561" spans="6:7" x14ac:dyDescent="0.25">
      <c r="F561" s="71" t="e">
        <f>VLOOKUP(C561,#REF!, 5,0)</f>
        <v>#REF!</v>
      </c>
      <c r="G561" s="71" t="e">
        <f t="shared" si="24"/>
        <v>#REF!</v>
      </c>
    </row>
    <row r="562" spans="6:7" x14ac:dyDescent="0.25">
      <c r="F562" s="71" t="e">
        <f>VLOOKUP(C562,#REF!, 5,0)</f>
        <v>#REF!</v>
      </c>
      <c r="G562" s="71" t="e">
        <f t="shared" si="24"/>
        <v>#REF!</v>
      </c>
    </row>
    <row r="563" spans="6:7" x14ac:dyDescent="0.25">
      <c r="F563" s="71" t="e">
        <f>VLOOKUP(C563,#REF!, 5,0)</f>
        <v>#REF!</v>
      </c>
      <c r="G563" s="71" t="e">
        <f t="shared" si="24"/>
        <v>#REF!</v>
      </c>
    </row>
    <row r="564" spans="6:7" x14ac:dyDescent="0.25">
      <c r="F564" s="71" t="e">
        <f>VLOOKUP(C564,#REF!, 5,0)</f>
        <v>#REF!</v>
      </c>
      <c r="G564" s="71" t="e">
        <f t="shared" si="24"/>
        <v>#REF!</v>
      </c>
    </row>
    <row r="565" spans="6:7" x14ac:dyDescent="0.25">
      <c r="F565" s="71" t="e">
        <f>VLOOKUP(C565,#REF!, 5,0)</f>
        <v>#REF!</v>
      </c>
      <c r="G565" s="71" t="e">
        <f t="shared" si="24"/>
        <v>#REF!</v>
      </c>
    </row>
    <row r="566" spans="6:7" x14ac:dyDescent="0.25">
      <c r="F566" s="71" t="e">
        <f>VLOOKUP(C566,#REF!, 5,0)</f>
        <v>#REF!</v>
      </c>
      <c r="G566" s="71" t="e">
        <f t="shared" si="24"/>
        <v>#REF!</v>
      </c>
    </row>
    <row r="567" spans="6:7" x14ac:dyDescent="0.25">
      <c r="F567" s="71" t="e">
        <f>VLOOKUP(C567,#REF!, 5,0)</f>
        <v>#REF!</v>
      </c>
      <c r="G567" s="71" t="e">
        <f t="shared" si="24"/>
        <v>#REF!</v>
      </c>
    </row>
    <row r="568" spans="6:7" x14ac:dyDescent="0.25">
      <c r="F568" s="71" t="e">
        <f>VLOOKUP(C568,#REF!, 5,0)</f>
        <v>#REF!</v>
      </c>
      <c r="G568" s="71" t="e">
        <f t="shared" si="24"/>
        <v>#REF!</v>
      </c>
    </row>
    <row r="569" spans="6:7" x14ac:dyDescent="0.25">
      <c r="F569" s="71" t="e">
        <f>VLOOKUP(C569,#REF!, 5,0)</f>
        <v>#REF!</v>
      </c>
      <c r="G569" s="71" t="e">
        <f t="shared" si="24"/>
        <v>#REF!</v>
      </c>
    </row>
    <row r="570" spans="6:7" x14ac:dyDescent="0.25">
      <c r="F570" s="71" t="e">
        <f>VLOOKUP(C570,#REF!, 5,0)</f>
        <v>#REF!</v>
      </c>
      <c r="G570" s="71" t="e">
        <f t="shared" ref="G570:G612" si="25">E570*F570</f>
        <v>#REF!</v>
      </c>
    </row>
    <row r="571" spans="6:7" x14ac:dyDescent="0.25">
      <c r="F571" s="71" t="e">
        <f>VLOOKUP(C571,#REF!, 5,0)</f>
        <v>#REF!</v>
      </c>
      <c r="G571" s="71" t="e">
        <f t="shared" si="25"/>
        <v>#REF!</v>
      </c>
    </row>
    <row r="572" spans="6:7" x14ac:dyDescent="0.25">
      <c r="F572" s="71" t="e">
        <f>VLOOKUP(C572,#REF!, 5,0)</f>
        <v>#REF!</v>
      </c>
      <c r="G572" s="71" t="e">
        <f t="shared" si="25"/>
        <v>#REF!</v>
      </c>
    </row>
    <row r="573" spans="6:7" x14ac:dyDescent="0.25">
      <c r="F573" s="71" t="e">
        <f>VLOOKUP(C573,#REF!, 5,0)</f>
        <v>#REF!</v>
      </c>
      <c r="G573" s="71" t="e">
        <f t="shared" si="25"/>
        <v>#REF!</v>
      </c>
    </row>
    <row r="574" spans="6:7" x14ac:dyDescent="0.25">
      <c r="F574" s="71" t="e">
        <f>VLOOKUP(C574,#REF!, 5,0)</f>
        <v>#REF!</v>
      </c>
      <c r="G574" s="71" t="e">
        <f t="shared" si="25"/>
        <v>#REF!</v>
      </c>
    </row>
    <row r="575" spans="6:7" x14ac:dyDescent="0.25">
      <c r="F575" s="71" t="e">
        <f>VLOOKUP(C575,#REF!, 5,0)</f>
        <v>#REF!</v>
      </c>
      <c r="G575" s="71" t="e">
        <f t="shared" si="25"/>
        <v>#REF!</v>
      </c>
    </row>
    <row r="576" spans="6:7" x14ac:dyDescent="0.25">
      <c r="F576" s="71" t="e">
        <f>VLOOKUP(C576,#REF!, 5,0)</f>
        <v>#REF!</v>
      </c>
      <c r="G576" s="71" t="e">
        <f t="shared" si="25"/>
        <v>#REF!</v>
      </c>
    </row>
    <row r="577" spans="6:7" x14ac:dyDescent="0.25">
      <c r="F577" s="71" t="e">
        <f>VLOOKUP(C577,#REF!, 5,0)</f>
        <v>#REF!</v>
      </c>
      <c r="G577" s="71" t="e">
        <f t="shared" si="25"/>
        <v>#REF!</v>
      </c>
    </row>
    <row r="578" spans="6:7" x14ac:dyDescent="0.25">
      <c r="F578" s="71" t="e">
        <f>VLOOKUP(C578,#REF!, 5,0)</f>
        <v>#REF!</v>
      </c>
      <c r="G578" s="71" t="e">
        <f t="shared" si="25"/>
        <v>#REF!</v>
      </c>
    </row>
    <row r="579" spans="6:7" x14ac:dyDescent="0.25">
      <c r="F579" s="71" t="e">
        <f>VLOOKUP(C579,#REF!, 5,0)</f>
        <v>#REF!</v>
      </c>
      <c r="G579" s="71" t="e">
        <f t="shared" si="25"/>
        <v>#REF!</v>
      </c>
    </row>
    <row r="580" spans="6:7" x14ac:dyDescent="0.25">
      <c r="F580" s="71" t="e">
        <f>VLOOKUP(C580,#REF!, 5,0)</f>
        <v>#REF!</v>
      </c>
      <c r="G580" s="71" t="e">
        <f t="shared" si="25"/>
        <v>#REF!</v>
      </c>
    </row>
    <row r="581" spans="6:7" x14ac:dyDescent="0.25">
      <c r="F581" s="71" t="e">
        <f>VLOOKUP(C581,#REF!, 5,0)</f>
        <v>#REF!</v>
      </c>
      <c r="G581" s="71" t="e">
        <f t="shared" si="25"/>
        <v>#REF!</v>
      </c>
    </row>
    <row r="582" spans="6:7" x14ac:dyDescent="0.25">
      <c r="F582" s="71" t="e">
        <f>VLOOKUP(C582,#REF!, 5,0)</f>
        <v>#REF!</v>
      </c>
      <c r="G582" s="71" t="e">
        <f t="shared" si="25"/>
        <v>#REF!</v>
      </c>
    </row>
    <row r="583" spans="6:7" x14ac:dyDescent="0.25">
      <c r="F583" s="71" t="e">
        <f>VLOOKUP(C583,#REF!, 5,0)</f>
        <v>#REF!</v>
      </c>
      <c r="G583" s="71" t="e">
        <f t="shared" si="25"/>
        <v>#REF!</v>
      </c>
    </row>
    <row r="584" spans="6:7" x14ac:dyDescent="0.25">
      <c r="F584" s="71" t="e">
        <f>VLOOKUP(C584,#REF!, 5,0)</f>
        <v>#REF!</v>
      </c>
      <c r="G584" s="71" t="e">
        <f t="shared" si="25"/>
        <v>#REF!</v>
      </c>
    </row>
    <row r="585" spans="6:7" x14ac:dyDescent="0.25">
      <c r="F585" s="71" t="e">
        <f>VLOOKUP(C585,#REF!, 5,0)</f>
        <v>#REF!</v>
      </c>
      <c r="G585" s="71" t="e">
        <f t="shared" si="25"/>
        <v>#REF!</v>
      </c>
    </row>
    <row r="586" spans="6:7" x14ac:dyDescent="0.25">
      <c r="F586" s="71" t="e">
        <f>VLOOKUP(C586,#REF!, 5,0)</f>
        <v>#REF!</v>
      </c>
      <c r="G586" s="71" t="e">
        <f t="shared" si="25"/>
        <v>#REF!</v>
      </c>
    </row>
    <row r="587" spans="6:7" x14ac:dyDescent="0.25">
      <c r="F587" s="71" t="e">
        <f>VLOOKUP(C587,#REF!, 5,0)</f>
        <v>#REF!</v>
      </c>
      <c r="G587" s="71" t="e">
        <f t="shared" si="25"/>
        <v>#REF!</v>
      </c>
    </row>
    <row r="588" spans="6:7" x14ac:dyDescent="0.25">
      <c r="F588" s="71" t="e">
        <f>VLOOKUP(C588,#REF!, 5,0)</f>
        <v>#REF!</v>
      </c>
      <c r="G588" s="71" t="e">
        <f t="shared" si="25"/>
        <v>#REF!</v>
      </c>
    </row>
    <row r="589" spans="6:7" x14ac:dyDescent="0.25">
      <c r="F589" s="71" t="e">
        <f>VLOOKUP(C589,#REF!, 5,0)</f>
        <v>#REF!</v>
      </c>
      <c r="G589" s="71" t="e">
        <f t="shared" si="25"/>
        <v>#REF!</v>
      </c>
    </row>
    <row r="590" spans="6:7" x14ac:dyDescent="0.25">
      <c r="F590" s="71" t="e">
        <f>VLOOKUP(C590,#REF!, 5,0)</f>
        <v>#REF!</v>
      </c>
      <c r="G590" s="71" t="e">
        <f t="shared" si="25"/>
        <v>#REF!</v>
      </c>
    </row>
    <row r="591" spans="6:7" x14ac:dyDescent="0.25">
      <c r="F591" s="71" t="e">
        <f>VLOOKUP(C591,#REF!, 5,0)</f>
        <v>#REF!</v>
      </c>
      <c r="G591" s="71" t="e">
        <f t="shared" si="25"/>
        <v>#REF!</v>
      </c>
    </row>
    <row r="592" spans="6:7" x14ac:dyDescent="0.25">
      <c r="F592" s="71" t="e">
        <f>VLOOKUP(C592,#REF!, 5,0)</f>
        <v>#REF!</v>
      </c>
      <c r="G592" s="71" t="e">
        <f t="shared" si="25"/>
        <v>#REF!</v>
      </c>
    </row>
    <row r="593" spans="6:7" x14ac:dyDescent="0.25">
      <c r="F593" s="71" t="e">
        <f>VLOOKUP(C593,#REF!, 5,0)</f>
        <v>#REF!</v>
      </c>
      <c r="G593" s="71" t="e">
        <f t="shared" si="25"/>
        <v>#REF!</v>
      </c>
    </row>
    <row r="594" spans="6:7" x14ac:dyDescent="0.25">
      <c r="F594" s="71" t="e">
        <f>VLOOKUP(C594,#REF!, 5,0)</f>
        <v>#REF!</v>
      </c>
      <c r="G594" s="71" t="e">
        <f t="shared" si="25"/>
        <v>#REF!</v>
      </c>
    </row>
    <row r="595" spans="6:7" x14ac:dyDescent="0.25">
      <c r="F595" s="71" t="e">
        <f>VLOOKUP(C595,#REF!, 5,0)</f>
        <v>#REF!</v>
      </c>
      <c r="G595" s="71" t="e">
        <f t="shared" si="25"/>
        <v>#REF!</v>
      </c>
    </row>
    <row r="596" spans="6:7" x14ac:dyDescent="0.25">
      <c r="F596" s="71" t="e">
        <f>VLOOKUP(C596,#REF!, 5,0)</f>
        <v>#REF!</v>
      </c>
      <c r="G596" s="71" t="e">
        <f t="shared" si="25"/>
        <v>#REF!</v>
      </c>
    </row>
    <row r="597" spans="6:7" x14ac:dyDescent="0.25">
      <c r="F597" s="71" t="e">
        <f>VLOOKUP(C597,#REF!, 5,0)</f>
        <v>#REF!</v>
      </c>
      <c r="G597" s="71" t="e">
        <f t="shared" si="25"/>
        <v>#REF!</v>
      </c>
    </row>
    <row r="598" spans="6:7" x14ac:dyDescent="0.25">
      <c r="F598" s="71" t="e">
        <f>VLOOKUP(C598,#REF!, 5,0)</f>
        <v>#REF!</v>
      </c>
      <c r="G598" s="71" t="e">
        <f t="shared" si="25"/>
        <v>#REF!</v>
      </c>
    </row>
    <row r="599" spans="6:7" x14ac:dyDescent="0.25">
      <c r="F599" s="71" t="e">
        <f>VLOOKUP(C599,#REF!, 5,0)</f>
        <v>#REF!</v>
      </c>
      <c r="G599" s="71" t="e">
        <f t="shared" si="25"/>
        <v>#REF!</v>
      </c>
    </row>
    <row r="600" spans="6:7" x14ac:dyDescent="0.25">
      <c r="F600" s="71" t="e">
        <f>VLOOKUP(C600,#REF!, 5,0)</f>
        <v>#REF!</v>
      </c>
      <c r="G600" s="71" t="e">
        <f t="shared" si="25"/>
        <v>#REF!</v>
      </c>
    </row>
    <row r="601" spans="6:7" x14ac:dyDescent="0.25">
      <c r="F601" s="71" t="e">
        <f>VLOOKUP(C601,#REF!, 5,0)</f>
        <v>#REF!</v>
      </c>
      <c r="G601" s="71" t="e">
        <f t="shared" si="25"/>
        <v>#REF!</v>
      </c>
    </row>
    <row r="602" spans="6:7" x14ac:dyDescent="0.25">
      <c r="F602" s="71" t="e">
        <f>VLOOKUP(C602,#REF!, 5,0)</f>
        <v>#REF!</v>
      </c>
      <c r="G602" s="71" t="e">
        <f t="shared" si="25"/>
        <v>#REF!</v>
      </c>
    </row>
    <row r="603" spans="6:7" x14ac:dyDescent="0.25">
      <c r="F603" s="71" t="e">
        <f>VLOOKUP(C603,#REF!, 5,0)</f>
        <v>#REF!</v>
      </c>
      <c r="G603" s="71" t="e">
        <f t="shared" si="25"/>
        <v>#REF!</v>
      </c>
    </row>
    <row r="604" spans="6:7" x14ac:dyDescent="0.25">
      <c r="F604" s="71" t="e">
        <f>VLOOKUP(C604,#REF!, 5,0)</f>
        <v>#REF!</v>
      </c>
      <c r="G604" s="71" t="e">
        <f t="shared" si="25"/>
        <v>#REF!</v>
      </c>
    </row>
    <row r="605" spans="6:7" x14ac:dyDescent="0.25">
      <c r="F605" s="71" t="e">
        <f>VLOOKUP(C605,#REF!, 5,0)</f>
        <v>#REF!</v>
      </c>
      <c r="G605" s="71" t="e">
        <f t="shared" si="25"/>
        <v>#REF!</v>
      </c>
    </row>
    <row r="606" spans="6:7" x14ac:dyDescent="0.25">
      <c r="F606" s="71" t="e">
        <f>VLOOKUP(C606,#REF!, 5,0)</f>
        <v>#REF!</v>
      </c>
      <c r="G606" s="71" t="e">
        <f t="shared" si="25"/>
        <v>#REF!</v>
      </c>
    </row>
    <row r="607" spans="6:7" x14ac:dyDescent="0.25">
      <c r="F607" s="71" t="e">
        <f>VLOOKUP(C607,#REF!, 5,0)</f>
        <v>#REF!</v>
      </c>
      <c r="G607" s="71" t="e">
        <f t="shared" si="25"/>
        <v>#REF!</v>
      </c>
    </row>
    <row r="608" spans="6:7" x14ac:dyDescent="0.25">
      <c r="F608" s="71" t="e">
        <f>VLOOKUP(C608,#REF!, 5,0)</f>
        <v>#REF!</v>
      </c>
      <c r="G608" s="71" t="e">
        <f t="shared" si="25"/>
        <v>#REF!</v>
      </c>
    </row>
    <row r="609" spans="6:7" x14ac:dyDescent="0.25">
      <c r="F609" s="71" t="e">
        <f>VLOOKUP(C609,#REF!, 5,0)</f>
        <v>#REF!</v>
      </c>
      <c r="G609" s="71" t="e">
        <f t="shared" si="25"/>
        <v>#REF!</v>
      </c>
    </row>
    <row r="610" spans="6:7" x14ac:dyDescent="0.25">
      <c r="F610" s="71" t="e">
        <f>VLOOKUP(C610,#REF!, 5,0)</f>
        <v>#REF!</v>
      </c>
      <c r="G610" s="71" t="e">
        <f t="shared" si="25"/>
        <v>#REF!</v>
      </c>
    </row>
    <row r="611" spans="6:7" x14ac:dyDescent="0.25">
      <c r="F611" s="71" t="e">
        <f>VLOOKUP(C611,#REF!, 5,0)</f>
        <v>#REF!</v>
      </c>
      <c r="G611" s="71" t="e">
        <f t="shared" si="25"/>
        <v>#REF!</v>
      </c>
    </row>
    <row r="612" spans="6:7" x14ac:dyDescent="0.25">
      <c r="F612" s="71" t="e">
        <f>VLOOKUP(C612,#REF!, 5,0)</f>
        <v>#REF!</v>
      </c>
      <c r="G612" s="71" t="e">
        <f t="shared" si="25"/>
        <v>#REF!</v>
      </c>
    </row>
  </sheetData>
  <conditionalFormatting sqref="A177">
    <cfRule type="duplicateValues" dxfId="13" priority="2"/>
  </conditionalFormatting>
  <conditionalFormatting sqref="A189">
    <cfRule type="duplicateValues" dxfId="12" priority="1"/>
  </conditionalFormatting>
  <dataValidations count="1">
    <dataValidation type="list" allowBlank="1" showInputMessage="1" showErrorMessage="1" error="Select a category from the list or create a new category to display in this list from the Setup worksheet." sqref="A177 A189 A365">
      <formula1>CategoryList</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099" r:id="rId4" name="Control 3">
          <controlPr defaultSize="0" r:id="rId5">
            <anchor moveWithCells="1">
              <from>
                <xdr:col>0</xdr:col>
                <xdr:colOff>0</xdr:colOff>
                <xdr:row>455</xdr:row>
                <xdr:rowOff>0</xdr:rowOff>
              </from>
              <to>
                <xdr:col>0</xdr:col>
                <xdr:colOff>144780</xdr:colOff>
                <xdr:row>455</xdr:row>
                <xdr:rowOff>144780</xdr:rowOff>
              </to>
            </anchor>
          </controlPr>
        </control>
      </mc:Choice>
      <mc:Fallback>
        <control shapeId="4099" r:id="rId4" name="Control 3"/>
      </mc:Fallback>
    </mc:AlternateContent>
    <mc:AlternateContent xmlns:mc="http://schemas.openxmlformats.org/markup-compatibility/2006">
      <mc:Choice Requires="x14">
        <control shapeId="4098" r:id="rId6" name="Control 2">
          <controlPr defaultSize="0" r:id="rId5">
            <anchor moveWithCells="1">
              <from>
                <xdr:col>0</xdr:col>
                <xdr:colOff>0</xdr:colOff>
                <xdr:row>454</xdr:row>
                <xdr:rowOff>0</xdr:rowOff>
              </from>
              <to>
                <xdr:col>0</xdr:col>
                <xdr:colOff>144780</xdr:colOff>
                <xdr:row>454</xdr:row>
                <xdr:rowOff>144780</xdr:rowOff>
              </to>
            </anchor>
          </controlPr>
        </control>
      </mc:Choice>
      <mc:Fallback>
        <control shapeId="4098" r:id="rId6" name="Control 2"/>
      </mc:Fallback>
    </mc:AlternateContent>
  </controls>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31"/>
  <sheetViews>
    <sheetView topLeftCell="A1454" workbookViewId="0">
      <selection activeCell="B1460" sqref="B1460"/>
    </sheetView>
  </sheetViews>
  <sheetFormatPr defaultRowHeight="13.8" x14ac:dyDescent="0.25"/>
  <cols>
    <col min="1" max="1" width="12.3984375" customWidth="1"/>
    <col min="2" max="2" width="72.8984375" customWidth="1"/>
    <col min="3" max="3" width="11.5" customWidth="1"/>
    <col min="4" max="4" width="13.19921875" customWidth="1"/>
  </cols>
  <sheetData>
    <row r="1" spans="1:4" x14ac:dyDescent="0.25">
      <c r="A1" s="76" t="s">
        <v>545</v>
      </c>
      <c r="B1" s="72" t="s">
        <v>546</v>
      </c>
      <c r="C1" s="72" t="s">
        <v>547</v>
      </c>
      <c r="D1" s="72" t="s">
        <v>548</v>
      </c>
    </row>
    <row r="2" spans="1:4" x14ac:dyDescent="0.25">
      <c r="A2" s="77">
        <v>113</v>
      </c>
      <c r="B2" s="78" t="s">
        <v>549</v>
      </c>
      <c r="C2" s="78" t="s">
        <v>550</v>
      </c>
      <c r="D2" s="73">
        <v>12.17</v>
      </c>
    </row>
    <row r="3" spans="1:4" x14ac:dyDescent="0.25">
      <c r="A3" s="77">
        <v>122</v>
      </c>
      <c r="B3" s="78" t="s">
        <v>551</v>
      </c>
      <c r="C3" s="78" t="s">
        <v>552</v>
      </c>
      <c r="D3" s="73">
        <v>79.47</v>
      </c>
    </row>
    <row r="4" spans="1:4" x14ac:dyDescent="0.25">
      <c r="A4" s="77">
        <v>124</v>
      </c>
      <c r="B4" s="78" t="s">
        <v>553</v>
      </c>
      <c r="C4" s="78" t="s">
        <v>554</v>
      </c>
      <c r="D4" s="73">
        <v>83.56</v>
      </c>
    </row>
    <row r="5" spans="1:4" x14ac:dyDescent="0.25">
      <c r="A5" s="77">
        <v>129</v>
      </c>
      <c r="B5" s="78" t="s">
        <v>555</v>
      </c>
      <c r="C5" s="78" t="s">
        <v>556</v>
      </c>
      <c r="D5" s="73">
        <v>78.45</v>
      </c>
    </row>
    <row r="6" spans="1:4" x14ac:dyDescent="0.25">
      <c r="A6" s="77">
        <v>131</v>
      </c>
      <c r="B6" s="78" t="s">
        <v>557</v>
      </c>
      <c r="C6" s="78" t="s">
        <v>558</v>
      </c>
      <c r="D6" s="73">
        <v>98.78</v>
      </c>
    </row>
    <row r="7" spans="1:4" x14ac:dyDescent="0.25">
      <c r="A7" s="77">
        <v>134</v>
      </c>
      <c r="B7" s="78" t="s">
        <v>559</v>
      </c>
      <c r="C7" s="78" t="s">
        <v>560</v>
      </c>
      <c r="D7" s="73">
        <v>98.15</v>
      </c>
    </row>
    <row r="8" spans="1:4" x14ac:dyDescent="0.25">
      <c r="A8" s="77">
        <v>135</v>
      </c>
      <c r="B8" s="78" t="s">
        <v>561</v>
      </c>
      <c r="C8" s="78" t="s">
        <v>560</v>
      </c>
      <c r="D8" s="73">
        <v>0</v>
      </c>
    </row>
    <row r="9" spans="1:4" x14ac:dyDescent="0.25">
      <c r="A9" s="77">
        <v>163</v>
      </c>
      <c r="B9" s="78" t="s">
        <v>562</v>
      </c>
      <c r="C9" s="78" t="s">
        <v>552</v>
      </c>
      <c r="D9" s="73">
        <v>24.42</v>
      </c>
    </row>
    <row r="10" spans="1:4" x14ac:dyDescent="0.25">
      <c r="A10" s="77">
        <v>164</v>
      </c>
      <c r="B10" s="78" t="s">
        <v>563</v>
      </c>
      <c r="C10" s="78" t="s">
        <v>552</v>
      </c>
      <c r="D10" s="73">
        <v>39.950000000000003</v>
      </c>
    </row>
    <row r="11" spans="1:4" x14ac:dyDescent="0.25">
      <c r="A11" s="77">
        <v>165</v>
      </c>
      <c r="B11" s="78" t="s">
        <v>564</v>
      </c>
      <c r="C11" s="78" t="s">
        <v>552</v>
      </c>
      <c r="D11" s="73">
        <v>79.540000000000006</v>
      </c>
    </row>
    <row r="12" spans="1:4" x14ac:dyDescent="0.25">
      <c r="A12" s="77">
        <v>166</v>
      </c>
      <c r="B12" s="78" t="s">
        <v>565</v>
      </c>
      <c r="C12" s="78" t="s">
        <v>552</v>
      </c>
      <c r="D12" s="73">
        <v>100.84</v>
      </c>
    </row>
    <row r="13" spans="1:4" x14ac:dyDescent="0.25">
      <c r="A13" s="77">
        <v>167</v>
      </c>
      <c r="B13" s="78" t="s">
        <v>566</v>
      </c>
      <c r="C13" s="78" t="s">
        <v>567</v>
      </c>
      <c r="D13" s="73">
        <v>75.77</v>
      </c>
    </row>
    <row r="14" spans="1:4" x14ac:dyDescent="0.25">
      <c r="A14" s="77">
        <v>168</v>
      </c>
      <c r="B14" s="78" t="s">
        <v>568</v>
      </c>
      <c r="C14" s="78" t="s">
        <v>552</v>
      </c>
      <c r="D14" s="73">
        <v>126.62</v>
      </c>
    </row>
    <row r="15" spans="1:4" x14ac:dyDescent="0.25">
      <c r="A15" s="77">
        <v>169</v>
      </c>
      <c r="B15" s="78" t="s">
        <v>569</v>
      </c>
      <c r="C15" s="78" t="s">
        <v>567</v>
      </c>
      <c r="D15" s="73">
        <v>91.91</v>
      </c>
    </row>
    <row r="16" spans="1:4" x14ac:dyDescent="0.25">
      <c r="A16" s="77">
        <v>174</v>
      </c>
      <c r="B16" s="78" t="s">
        <v>570</v>
      </c>
      <c r="C16" s="78" t="s">
        <v>552</v>
      </c>
      <c r="D16" s="73">
        <v>82.73</v>
      </c>
    </row>
    <row r="17" spans="1:4" x14ac:dyDescent="0.25">
      <c r="A17" s="77">
        <v>180</v>
      </c>
      <c r="B17" s="78" t="s">
        <v>571</v>
      </c>
      <c r="C17" s="78" t="s">
        <v>572</v>
      </c>
      <c r="D17" s="73">
        <v>99.41</v>
      </c>
    </row>
    <row r="18" spans="1:4" x14ac:dyDescent="0.25">
      <c r="A18" s="77">
        <v>181</v>
      </c>
      <c r="B18" s="78" t="s">
        <v>573</v>
      </c>
      <c r="C18" s="78" t="s">
        <v>567</v>
      </c>
      <c r="D18" s="73">
        <v>52.26</v>
      </c>
    </row>
    <row r="19" spans="1:4" x14ac:dyDescent="0.25">
      <c r="A19" s="77">
        <v>182</v>
      </c>
      <c r="B19" s="78" t="s">
        <v>574</v>
      </c>
      <c r="C19" s="78" t="s">
        <v>567</v>
      </c>
      <c r="D19" s="73">
        <v>44.86</v>
      </c>
    </row>
    <row r="20" spans="1:4" x14ac:dyDescent="0.25">
      <c r="A20" s="77">
        <v>189</v>
      </c>
      <c r="B20" s="78" t="s">
        <v>575</v>
      </c>
      <c r="C20" s="78" t="s">
        <v>567</v>
      </c>
      <c r="D20" s="73">
        <v>34.42</v>
      </c>
    </row>
    <row r="21" spans="1:4" x14ac:dyDescent="0.25">
      <c r="A21" s="77">
        <v>191</v>
      </c>
      <c r="B21" s="78" t="s">
        <v>576</v>
      </c>
      <c r="C21" s="78" t="s">
        <v>550</v>
      </c>
      <c r="D21" s="73">
        <v>11.79</v>
      </c>
    </row>
    <row r="22" spans="1:4" x14ac:dyDescent="0.25">
      <c r="A22" s="77">
        <v>192</v>
      </c>
      <c r="B22" s="78" t="s">
        <v>577</v>
      </c>
      <c r="C22" s="78" t="s">
        <v>578</v>
      </c>
      <c r="D22" s="73">
        <v>1</v>
      </c>
    </row>
    <row r="23" spans="1:4" x14ac:dyDescent="0.25">
      <c r="A23" s="77">
        <v>193</v>
      </c>
      <c r="B23" s="78" t="s">
        <v>579</v>
      </c>
      <c r="C23" s="78" t="s">
        <v>550</v>
      </c>
      <c r="D23" s="73">
        <v>16.53</v>
      </c>
    </row>
    <row r="24" spans="1:4" x14ac:dyDescent="0.25">
      <c r="A24" s="77">
        <v>194</v>
      </c>
      <c r="B24" s="78" t="s">
        <v>580</v>
      </c>
      <c r="C24" s="78" t="s">
        <v>550</v>
      </c>
      <c r="D24" s="73">
        <v>11.79</v>
      </c>
    </row>
    <row r="25" spans="1:4" x14ac:dyDescent="0.25">
      <c r="A25" s="77">
        <v>195</v>
      </c>
      <c r="B25" s="78" t="s">
        <v>581</v>
      </c>
      <c r="C25" s="78" t="s">
        <v>582</v>
      </c>
      <c r="D25" s="73">
        <v>1</v>
      </c>
    </row>
    <row r="26" spans="1:4" x14ac:dyDescent="0.25">
      <c r="A26" s="77">
        <v>196</v>
      </c>
      <c r="B26" s="78" t="s">
        <v>583</v>
      </c>
      <c r="C26" s="78" t="s">
        <v>552</v>
      </c>
      <c r="D26" s="73">
        <v>11.79</v>
      </c>
    </row>
    <row r="27" spans="1:4" x14ac:dyDescent="0.25">
      <c r="A27" s="77">
        <v>201</v>
      </c>
      <c r="B27" s="78" t="s">
        <v>584</v>
      </c>
      <c r="C27" s="78" t="s">
        <v>585</v>
      </c>
      <c r="D27" s="73">
        <v>30.85</v>
      </c>
    </row>
    <row r="28" spans="1:4" x14ac:dyDescent="0.25">
      <c r="A28" s="77">
        <v>202</v>
      </c>
      <c r="B28" s="78" t="s">
        <v>586</v>
      </c>
      <c r="C28" s="78" t="s">
        <v>585</v>
      </c>
      <c r="D28" s="73">
        <v>27.04</v>
      </c>
    </row>
    <row r="29" spans="1:4" x14ac:dyDescent="0.25">
      <c r="A29" s="77">
        <v>203</v>
      </c>
      <c r="B29" s="78" t="s">
        <v>587</v>
      </c>
      <c r="C29" s="78" t="s">
        <v>585</v>
      </c>
      <c r="D29" s="73">
        <v>47.07</v>
      </c>
    </row>
    <row r="30" spans="1:4" x14ac:dyDescent="0.25">
      <c r="A30" s="77">
        <v>204</v>
      </c>
      <c r="B30" s="78" t="s">
        <v>588</v>
      </c>
      <c r="C30" s="78" t="s">
        <v>589</v>
      </c>
      <c r="D30" s="73">
        <v>9.0500000000000007</v>
      </c>
    </row>
    <row r="31" spans="1:4" x14ac:dyDescent="0.25">
      <c r="A31" s="77">
        <v>205</v>
      </c>
      <c r="B31" s="78" t="s">
        <v>590</v>
      </c>
      <c r="C31" s="78" t="s">
        <v>589</v>
      </c>
      <c r="D31" s="73">
        <v>24.95</v>
      </c>
    </row>
    <row r="32" spans="1:4" x14ac:dyDescent="0.25">
      <c r="A32" s="77">
        <v>295</v>
      </c>
      <c r="B32" s="78" t="s">
        <v>591</v>
      </c>
      <c r="C32" s="78" t="s">
        <v>552</v>
      </c>
      <c r="D32" s="73">
        <v>90.11</v>
      </c>
    </row>
    <row r="33" spans="1:4" x14ac:dyDescent="0.25">
      <c r="A33" s="77">
        <v>296</v>
      </c>
      <c r="B33" s="78" t="s">
        <v>592</v>
      </c>
      <c r="C33" s="78" t="s">
        <v>552</v>
      </c>
      <c r="D33" s="73">
        <v>26.61</v>
      </c>
    </row>
    <row r="34" spans="1:4" x14ac:dyDescent="0.25">
      <c r="A34" s="77" t="s">
        <v>593</v>
      </c>
      <c r="B34" s="78" t="s">
        <v>594</v>
      </c>
      <c r="C34" s="78" t="s">
        <v>595</v>
      </c>
      <c r="D34" s="73">
        <v>26.61</v>
      </c>
    </row>
    <row r="35" spans="1:4" x14ac:dyDescent="0.25">
      <c r="A35" s="77">
        <v>297</v>
      </c>
      <c r="B35" s="78" t="s">
        <v>596</v>
      </c>
      <c r="C35" s="78" t="s">
        <v>552</v>
      </c>
      <c r="D35" s="73">
        <v>68.83</v>
      </c>
    </row>
    <row r="36" spans="1:4" x14ac:dyDescent="0.25">
      <c r="A36" s="77" t="s">
        <v>597</v>
      </c>
      <c r="B36" s="78" t="s">
        <v>598</v>
      </c>
      <c r="C36" s="78" t="s">
        <v>595</v>
      </c>
      <c r="D36" s="73">
        <v>68.83</v>
      </c>
    </row>
    <row r="37" spans="1:4" x14ac:dyDescent="0.25">
      <c r="A37" s="77">
        <v>298</v>
      </c>
      <c r="B37" s="78" t="s">
        <v>599</v>
      </c>
      <c r="C37" s="78" t="s">
        <v>567</v>
      </c>
      <c r="D37" s="73">
        <v>64.14</v>
      </c>
    </row>
    <row r="38" spans="1:4" x14ac:dyDescent="0.25">
      <c r="A38" s="77" t="s">
        <v>600</v>
      </c>
      <c r="B38" s="78" t="s">
        <v>601</v>
      </c>
      <c r="C38" s="78" t="s">
        <v>595</v>
      </c>
      <c r="D38" s="73">
        <v>64.14</v>
      </c>
    </row>
    <row r="39" spans="1:4" x14ac:dyDescent="0.25">
      <c r="A39" s="77">
        <v>299</v>
      </c>
      <c r="B39" s="78" t="s">
        <v>602</v>
      </c>
      <c r="C39" s="78" t="s">
        <v>552</v>
      </c>
      <c r="D39" s="73">
        <v>42.57</v>
      </c>
    </row>
    <row r="40" spans="1:4" x14ac:dyDescent="0.25">
      <c r="A40" s="77" t="s">
        <v>603</v>
      </c>
      <c r="B40" s="78" t="s">
        <v>604</v>
      </c>
      <c r="C40" s="78" t="s">
        <v>595</v>
      </c>
      <c r="D40" s="73">
        <v>42.57</v>
      </c>
    </row>
    <row r="41" spans="1:4" x14ac:dyDescent="0.25">
      <c r="A41" s="77">
        <v>301</v>
      </c>
      <c r="B41" s="78" t="s">
        <v>605</v>
      </c>
      <c r="C41" s="78" t="s">
        <v>552</v>
      </c>
      <c r="D41" s="73">
        <v>84.53</v>
      </c>
    </row>
    <row r="42" spans="1:4" x14ac:dyDescent="0.25">
      <c r="A42" s="77">
        <v>302</v>
      </c>
      <c r="B42" s="78" t="s">
        <v>606</v>
      </c>
      <c r="C42" s="78" t="s">
        <v>552</v>
      </c>
      <c r="D42" s="73">
        <v>125.89</v>
      </c>
    </row>
    <row r="43" spans="1:4" x14ac:dyDescent="0.25">
      <c r="A43" s="77">
        <v>303</v>
      </c>
      <c r="B43" s="78" t="s">
        <v>607</v>
      </c>
      <c r="C43" s="78" t="s">
        <v>552</v>
      </c>
      <c r="D43" s="73">
        <v>353.8</v>
      </c>
    </row>
    <row r="44" spans="1:4" x14ac:dyDescent="0.25">
      <c r="A44" s="77">
        <v>304</v>
      </c>
      <c r="B44" s="78" t="s">
        <v>608</v>
      </c>
      <c r="C44" s="78" t="s">
        <v>552</v>
      </c>
      <c r="D44" s="73">
        <v>498.37</v>
      </c>
    </row>
    <row r="45" spans="1:4" x14ac:dyDescent="0.25">
      <c r="A45" s="77">
        <v>306</v>
      </c>
      <c r="B45" s="78" t="s">
        <v>609</v>
      </c>
      <c r="C45" s="78" t="s">
        <v>610</v>
      </c>
      <c r="D45" s="73">
        <v>813.9</v>
      </c>
    </row>
    <row r="46" spans="1:4" x14ac:dyDescent="0.25">
      <c r="A46" s="77">
        <v>307</v>
      </c>
      <c r="B46" s="78" t="s">
        <v>611</v>
      </c>
      <c r="C46" s="78" t="s">
        <v>552</v>
      </c>
      <c r="D46" s="73">
        <v>37.11</v>
      </c>
    </row>
    <row r="47" spans="1:4" x14ac:dyDescent="0.25">
      <c r="A47" s="77">
        <v>308</v>
      </c>
      <c r="B47" s="78" t="s">
        <v>612</v>
      </c>
      <c r="C47" s="78" t="s">
        <v>552</v>
      </c>
      <c r="D47" s="73">
        <v>168.89</v>
      </c>
    </row>
    <row r="48" spans="1:4" x14ac:dyDescent="0.25">
      <c r="A48" s="77">
        <v>311</v>
      </c>
      <c r="B48" s="78" t="s">
        <v>613</v>
      </c>
      <c r="C48" s="78" t="s">
        <v>567</v>
      </c>
      <c r="D48" s="73">
        <v>49.34</v>
      </c>
    </row>
    <row r="49" spans="1:4" x14ac:dyDescent="0.25">
      <c r="A49" s="77" t="s">
        <v>614</v>
      </c>
      <c r="B49" s="78" t="s">
        <v>615</v>
      </c>
      <c r="C49" s="78" t="s">
        <v>595</v>
      </c>
      <c r="D49" s="73">
        <v>49.34</v>
      </c>
    </row>
    <row r="50" spans="1:4" x14ac:dyDescent="0.25">
      <c r="A50" s="77">
        <v>313</v>
      </c>
      <c r="B50" s="78" t="s">
        <v>616</v>
      </c>
      <c r="C50" s="78" t="s">
        <v>567</v>
      </c>
      <c r="D50" s="73">
        <v>0</v>
      </c>
    </row>
    <row r="51" spans="1:4" x14ac:dyDescent="0.25">
      <c r="A51" s="77">
        <v>390</v>
      </c>
      <c r="B51" s="78" t="s">
        <v>617</v>
      </c>
      <c r="C51" s="78" t="s">
        <v>618</v>
      </c>
      <c r="D51" s="73">
        <v>11.79</v>
      </c>
    </row>
    <row r="52" spans="1:4" x14ac:dyDescent="0.25">
      <c r="A52" s="77">
        <v>391</v>
      </c>
      <c r="B52" s="78" t="s">
        <v>619</v>
      </c>
      <c r="C52" s="78" t="s">
        <v>618</v>
      </c>
      <c r="D52" s="73">
        <v>11.79</v>
      </c>
    </row>
    <row r="53" spans="1:4" x14ac:dyDescent="0.25">
      <c r="A53" s="77">
        <v>392</v>
      </c>
      <c r="B53" s="78" t="s">
        <v>620</v>
      </c>
      <c r="C53" s="78" t="s">
        <v>618</v>
      </c>
      <c r="D53" s="73">
        <v>11.79</v>
      </c>
    </row>
    <row r="54" spans="1:4" x14ac:dyDescent="0.25">
      <c r="A54" s="77" t="s">
        <v>621</v>
      </c>
      <c r="B54" s="78" t="s">
        <v>622</v>
      </c>
      <c r="C54" s="78" t="s">
        <v>623</v>
      </c>
      <c r="D54" s="73">
        <v>11.79</v>
      </c>
    </row>
    <row r="55" spans="1:4" x14ac:dyDescent="0.25">
      <c r="A55" s="77">
        <v>401</v>
      </c>
      <c r="B55" s="78" t="s">
        <v>624</v>
      </c>
      <c r="C55" s="78" t="s">
        <v>552</v>
      </c>
      <c r="D55" s="73">
        <v>218.13</v>
      </c>
    </row>
    <row r="56" spans="1:4" x14ac:dyDescent="0.25">
      <c r="A56" s="77">
        <v>402</v>
      </c>
      <c r="B56" s="78" t="s">
        <v>625</v>
      </c>
      <c r="C56" s="78" t="s">
        <v>552</v>
      </c>
      <c r="D56" s="73">
        <v>125.72</v>
      </c>
    </row>
    <row r="57" spans="1:4" x14ac:dyDescent="0.25">
      <c r="A57" s="77">
        <v>403</v>
      </c>
      <c r="B57" s="78" t="s">
        <v>626</v>
      </c>
      <c r="C57" s="78" t="s">
        <v>552</v>
      </c>
      <c r="D57" s="73">
        <v>159.63999999999999</v>
      </c>
    </row>
    <row r="58" spans="1:4" x14ac:dyDescent="0.25">
      <c r="A58" s="77">
        <v>407</v>
      </c>
      <c r="B58" s="78" t="s">
        <v>627</v>
      </c>
      <c r="C58" s="78" t="s">
        <v>552</v>
      </c>
      <c r="D58" s="73">
        <v>92.71</v>
      </c>
    </row>
    <row r="59" spans="1:4" x14ac:dyDescent="0.25">
      <c r="A59" s="77">
        <v>412</v>
      </c>
      <c r="B59" s="78" t="s">
        <v>628</v>
      </c>
      <c r="C59" s="78" t="s">
        <v>567</v>
      </c>
      <c r="D59" s="73">
        <v>135.37</v>
      </c>
    </row>
    <row r="60" spans="1:4" x14ac:dyDescent="0.25">
      <c r="A60" s="77">
        <v>490</v>
      </c>
      <c r="B60" s="78" t="s">
        <v>629</v>
      </c>
      <c r="C60" s="78" t="s">
        <v>630</v>
      </c>
      <c r="D60" s="73">
        <v>12.14</v>
      </c>
    </row>
    <row r="61" spans="1:4" x14ac:dyDescent="0.25">
      <c r="A61" s="77">
        <v>491</v>
      </c>
      <c r="B61" s="78" t="s">
        <v>631</v>
      </c>
      <c r="C61" s="78" t="s">
        <v>630</v>
      </c>
      <c r="D61" s="73">
        <v>12.14</v>
      </c>
    </row>
    <row r="62" spans="1:4" x14ac:dyDescent="0.25">
      <c r="A62" s="77">
        <v>499</v>
      </c>
      <c r="B62" s="78" t="s">
        <v>632</v>
      </c>
      <c r="C62" s="78" t="s">
        <v>552</v>
      </c>
      <c r="D62" s="73">
        <v>125.57</v>
      </c>
    </row>
    <row r="63" spans="1:4" x14ac:dyDescent="0.25">
      <c r="A63" s="77">
        <v>501</v>
      </c>
      <c r="B63" s="78" t="s">
        <v>633</v>
      </c>
      <c r="C63" s="78" t="s">
        <v>634</v>
      </c>
      <c r="D63" s="73">
        <v>462.88</v>
      </c>
    </row>
    <row r="64" spans="1:4" x14ac:dyDescent="0.25">
      <c r="A64" s="77">
        <v>502</v>
      </c>
      <c r="B64" s="78" t="s">
        <v>635</v>
      </c>
      <c r="C64" s="78" t="s">
        <v>634</v>
      </c>
      <c r="D64" s="73">
        <v>665.53</v>
      </c>
    </row>
    <row r="65" spans="1:4" x14ac:dyDescent="0.25">
      <c r="A65" s="77">
        <v>503</v>
      </c>
      <c r="B65" s="78" t="s">
        <v>636</v>
      </c>
      <c r="C65" s="78" t="s">
        <v>634</v>
      </c>
      <c r="D65" s="73">
        <v>683.36</v>
      </c>
    </row>
    <row r="66" spans="1:4" x14ac:dyDescent="0.25">
      <c r="A66" s="77">
        <v>504</v>
      </c>
      <c r="B66" s="78" t="s">
        <v>637</v>
      </c>
      <c r="C66" s="78" t="s">
        <v>634</v>
      </c>
      <c r="D66" s="73">
        <v>750.18</v>
      </c>
    </row>
    <row r="67" spans="1:4" x14ac:dyDescent="0.25">
      <c r="A67" s="77">
        <v>505</v>
      </c>
      <c r="B67" s="78" t="s">
        <v>638</v>
      </c>
      <c r="C67" s="78" t="s">
        <v>634</v>
      </c>
      <c r="D67" s="73">
        <v>834.63</v>
      </c>
    </row>
    <row r="68" spans="1:4" x14ac:dyDescent="0.25">
      <c r="A68" s="77">
        <v>506</v>
      </c>
      <c r="B68" s="78" t="s">
        <v>639</v>
      </c>
      <c r="C68" s="78" t="s">
        <v>634</v>
      </c>
      <c r="D68" s="73">
        <v>969.84</v>
      </c>
    </row>
    <row r="69" spans="1:4" x14ac:dyDescent="0.25">
      <c r="A69" s="77">
        <v>507</v>
      </c>
      <c r="B69" s="78" t="s">
        <v>640</v>
      </c>
      <c r="C69" s="78" t="s">
        <v>634</v>
      </c>
      <c r="D69" s="73">
        <v>1012.84</v>
      </c>
    </row>
    <row r="70" spans="1:4" x14ac:dyDescent="0.25">
      <c r="A70" s="77">
        <v>508</v>
      </c>
      <c r="B70" s="78" t="s">
        <v>641</v>
      </c>
      <c r="C70" s="78" t="s">
        <v>634</v>
      </c>
      <c r="D70" s="73">
        <v>1092.82</v>
      </c>
    </row>
    <row r="71" spans="1:4" x14ac:dyDescent="0.25">
      <c r="A71" s="77">
        <v>509</v>
      </c>
      <c r="B71" s="78" t="s">
        <v>642</v>
      </c>
      <c r="C71" s="78" t="s">
        <v>634</v>
      </c>
      <c r="D71" s="73">
        <v>520.17999999999995</v>
      </c>
    </row>
    <row r="72" spans="1:4" x14ac:dyDescent="0.25">
      <c r="A72" s="77">
        <v>510</v>
      </c>
      <c r="B72" s="78" t="s">
        <v>643</v>
      </c>
      <c r="C72" s="78" t="s">
        <v>634</v>
      </c>
      <c r="D72" s="73">
        <v>1896.95</v>
      </c>
    </row>
    <row r="73" spans="1:4" x14ac:dyDescent="0.25">
      <c r="A73" s="77">
        <v>641</v>
      </c>
      <c r="B73" s="78" t="s">
        <v>644</v>
      </c>
      <c r="C73" s="78" t="s">
        <v>645</v>
      </c>
      <c r="D73" s="73">
        <v>32.979999999999997</v>
      </c>
    </row>
    <row r="74" spans="1:4" x14ac:dyDescent="0.25">
      <c r="A74" s="77">
        <v>650</v>
      </c>
      <c r="B74" s="78" t="s">
        <v>646</v>
      </c>
      <c r="C74" s="78" t="s">
        <v>647</v>
      </c>
      <c r="D74" s="73">
        <v>101.38</v>
      </c>
    </row>
    <row r="75" spans="1:4" x14ac:dyDescent="0.25">
      <c r="A75" s="77">
        <v>651</v>
      </c>
      <c r="B75" s="78" t="s">
        <v>648</v>
      </c>
      <c r="C75" s="78" t="s">
        <v>649</v>
      </c>
      <c r="D75" s="73">
        <v>97.17</v>
      </c>
    </row>
    <row r="76" spans="1:4" x14ac:dyDescent="0.25">
      <c r="A76" s="77">
        <v>652</v>
      </c>
      <c r="B76" s="78" t="s">
        <v>650</v>
      </c>
      <c r="C76" s="78" t="s">
        <v>651</v>
      </c>
      <c r="D76" s="73">
        <v>55.55</v>
      </c>
    </row>
    <row r="77" spans="1:4" x14ac:dyDescent="0.25">
      <c r="A77" s="77">
        <v>653</v>
      </c>
      <c r="B77" s="78" t="s">
        <v>652</v>
      </c>
      <c r="C77" s="78" t="s">
        <v>651</v>
      </c>
      <c r="D77" s="73">
        <v>84.89</v>
      </c>
    </row>
    <row r="78" spans="1:4" x14ac:dyDescent="0.25">
      <c r="A78" s="77">
        <v>656</v>
      </c>
      <c r="B78" s="78" t="s">
        <v>653</v>
      </c>
      <c r="C78" s="78" t="s">
        <v>654</v>
      </c>
      <c r="D78" s="73">
        <v>63.82</v>
      </c>
    </row>
    <row r="79" spans="1:4" x14ac:dyDescent="0.25">
      <c r="A79" s="77">
        <v>657</v>
      </c>
      <c r="B79" s="78" t="s">
        <v>655</v>
      </c>
      <c r="C79" s="78" t="s">
        <v>656</v>
      </c>
      <c r="D79" s="73">
        <v>48.4</v>
      </c>
    </row>
    <row r="80" spans="1:4" x14ac:dyDescent="0.25">
      <c r="A80" s="77">
        <v>658</v>
      </c>
      <c r="B80" s="78" t="s">
        <v>657</v>
      </c>
      <c r="C80" s="78" t="s">
        <v>658</v>
      </c>
      <c r="D80" s="73">
        <v>35.24</v>
      </c>
    </row>
    <row r="81" spans="1:4" x14ac:dyDescent="0.25">
      <c r="A81" s="77">
        <v>660</v>
      </c>
      <c r="B81" s="78" t="s">
        <v>659</v>
      </c>
      <c r="C81" s="78" t="s">
        <v>660</v>
      </c>
      <c r="D81" s="73">
        <v>42.28</v>
      </c>
    </row>
    <row r="82" spans="1:4" x14ac:dyDescent="0.25">
      <c r="A82" s="77">
        <v>661</v>
      </c>
      <c r="B82" s="78" t="s">
        <v>661</v>
      </c>
      <c r="C82" s="78" t="s">
        <v>645</v>
      </c>
      <c r="D82" s="73">
        <v>41.23</v>
      </c>
    </row>
    <row r="83" spans="1:4" x14ac:dyDescent="0.25">
      <c r="A83" s="77">
        <v>662</v>
      </c>
      <c r="B83" s="78" t="s">
        <v>662</v>
      </c>
      <c r="C83" s="78" t="s">
        <v>663</v>
      </c>
      <c r="D83" s="73">
        <v>30.59</v>
      </c>
    </row>
    <row r="84" spans="1:4" x14ac:dyDescent="0.25">
      <c r="A84" s="77">
        <v>663</v>
      </c>
      <c r="B84" s="78" t="s">
        <v>664</v>
      </c>
      <c r="C84" s="78" t="s">
        <v>645</v>
      </c>
      <c r="D84" s="73">
        <v>53.1</v>
      </c>
    </row>
    <row r="85" spans="1:4" x14ac:dyDescent="0.25">
      <c r="A85" s="77">
        <v>664</v>
      </c>
      <c r="B85" s="78" t="s">
        <v>665</v>
      </c>
      <c r="C85" s="78" t="s">
        <v>660</v>
      </c>
      <c r="D85" s="73">
        <v>70.33</v>
      </c>
    </row>
    <row r="86" spans="1:4" x14ac:dyDescent="0.25">
      <c r="A86" s="77">
        <v>703</v>
      </c>
      <c r="B86" s="78" t="s">
        <v>666</v>
      </c>
      <c r="C86" s="78" t="s">
        <v>552</v>
      </c>
      <c r="D86" s="73">
        <v>74.41</v>
      </c>
    </row>
    <row r="87" spans="1:4" x14ac:dyDescent="0.25">
      <c r="A87" s="77">
        <v>705</v>
      </c>
      <c r="B87" s="78" t="s">
        <v>667</v>
      </c>
      <c r="C87" s="78" t="s">
        <v>552</v>
      </c>
      <c r="D87" s="73">
        <v>30.23</v>
      </c>
    </row>
    <row r="88" spans="1:4" x14ac:dyDescent="0.25">
      <c r="A88" s="77">
        <v>707</v>
      </c>
      <c r="B88" s="78" t="s">
        <v>668</v>
      </c>
      <c r="C88" s="78" t="s">
        <v>552</v>
      </c>
      <c r="D88" s="73">
        <v>228.56</v>
      </c>
    </row>
    <row r="89" spans="1:4" x14ac:dyDescent="0.25">
      <c r="A89" s="77">
        <v>733</v>
      </c>
      <c r="B89" s="78" t="s">
        <v>669</v>
      </c>
      <c r="C89" s="78" t="s">
        <v>670</v>
      </c>
      <c r="D89" s="73">
        <v>7.37</v>
      </c>
    </row>
    <row r="90" spans="1:4" x14ac:dyDescent="0.25">
      <c r="A90" s="77">
        <v>734</v>
      </c>
      <c r="B90" s="78" t="s">
        <v>671</v>
      </c>
      <c r="C90" s="78" t="s">
        <v>672</v>
      </c>
      <c r="D90" s="73">
        <v>51.03</v>
      </c>
    </row>
    <row r="91" spans="1:4" x14ac:dyDescent="0.25">
      <c r="A91" s="77">
        <v>735</v>
      </c>
      <c r="B91" s="78" t="s">
        <v>673</v>
      </c>
      <c r="C91" s="78" t="s">
        <v>674</v>
      </c>
      <c r="D91" s="73">
        <v>152.05000000000001</v>
      </c>
    </row>
    <row r="92" spans="1:4" x14ac:dyDescent="0.25">
      <c r="A92" s="77">
        <v>736</v>
      </c>
      <c r="B92" s="78" t="s">
        <v>675</v>
      </c>
      <c r="C92" s="78" t="s">
        <v>676</v>
      </c>
      <c r="D92" s="73">
        <v>249.45</v>
      </c>
    </row>
    <row r="93" spans="1:4" x14ac:dyDescent="0.25">
      <c r="A93" s="77">
        <v>741</v>
      </c>
      <c r="B93" s="78" t="s">
        <v>677</v>
      </c>
      <c r="C93" s="78" t="s">
        <v>672</v>
      </c>
      <c r="D93" s="73">
        <v>83</v>
      </c>
    </row>
    <row r="94" spans="1:4" x14ac:dyDescent="0.25">
      <c r="A94" s="77">
        <v>745</v>
      </c>
      <c r="B94" s="78" t="s">
        <v>678</v>
      </c>
      <c r="C94" s="78" t="s">
        <v>670</v>
      </c>
      <c r="D94" s="73">
        <v>1.7</v>
      </c>
    </row>
    <row r="95" spans="1:4" x14ac:dyDescent="0.25">
      <c r="A95" s="77">
        <v>760</v>
      </c>
      <c r="B95" s="78" t="s">
        <v>679</v>
      </c>
      <c r="C95" s="78" t="s">
        <v>680</v>
      </c>
      <c r="D95" s="73">
        <v>341.01</v>
      </c>
    </row>
    <row r="96" spans="1:4" x14ac:dyDescent="0.25">
      <c r="A96" s="77">
        <v>761</v>
      </c>
      <c r="B96" s="78" t="s">
        <v>681</v>
      </c>
      <c r="C96" s="78" t="s">
        <v>680</v>
      </c>
      <c r="D96" s="73">
        <v>22.49</v>
      </c>
    </row>
    <row r="97" spans="1:4" x14ac:dyDescent="0.25">
      <c r="A97" s="77">
        <v>805</v>
      </c>
      <c r="B97" s="78" t="s">
        <v>682</v>
      </c>
      <c r="C97" s="78" t="s">
        <v>683</v>
      </c>
      <c r="D97" s="73">
        <v>135.29</v>
      </c>
    </row>
    <row r="98" spans="1:4" x14ac:dyDescent="0.25">
      <c r="A98" s="77">
        <v>807</v>
      </c>
      <c r="B98" s="78" t="s">
        <v>684</v>
      </c>
      <c r="C98" s="78" t="s">
        <v>685</v>
      </c>
      <c r="D98" s="73">
        <v>95.27</v>
      </c>
    </row>
    <row r="99" spans="1:4" x14ac:dyDescent="0.25">
      <c r="A99" s="77">
        <v>808</v>
      </c>
      <c r="B99" s="78" t="s">
        <v>686</v>
      </c>
      <c r="C99" s="78" t="s">
        <v>687</v>
      </c>
      <c r="D99" s="73">
        <v>84.55</v>
      </c>
    </row>
    <row r="100" spans="1:4" x14ac:dyDescent="0.25">
      <c r="A100" s="77">
        <v>809</v>
      </c>
      <c r="B100" s="78" t="s">
        <v>688</v>
      </c>
      <c r="C100" s="78" t="s">
        <v>689</v>
      </c>
      <c r="D100" s="73">
        <v>321.32</v>
      </c>
    </row>
    <row r="101" spans="1:4" x14ac:dyDescent="0.25">
      <c r="A101" s="77">
        <v>811</v>
      </c>
      <c r="B101" s="78" t="s">
        <v>690</v>
      </c>
      <c r="C101" s="78" t="s">
        <v>691</v>
      </c>
      <c r="D101" s="73">
        <v>152.19999999999999</v>
      </c>
    </row>
    <row r="102" spans="1:4" x14ac:dyDescent="0.25">
      <c r="A102" s="77">
        <v>812</v>
      </c>
      <c r="B102" s="78" t="s">
        <v>692</v>
      </c>
      <c r="C102" s="78" t="s">
        <v>693</v>
      </c>
      <c r="D102" s="73">
        <v>143.08000000000001</v>
      </c>
    </row>
    <row r="103" spans="1:4" x14ac:dyDescent="0.25">
      <c r="A103" s="77">
        <v>814</v>
      </c>
      <c r="B103" s="78" t="s">
        <v>694</v>
      </c>
      <c r="C103" s="78" t="s">
        <v>695</v>
      </c>
      <c r="D103" s="73">
        <v>169.48</v>
      </c>
    </row>
    <row r="104" spans="1:4" x14ac:dyDescent="0.25">
      <c r="A104" s="77">
        <v>815</v>
      </c>
      <c r="B104" s="78" t="s">
        <v>696</v>
      </c>
      <c r="C104" s="78" t="s">
        <v>697</v>
      </c>
      <c r="D104" s="73">
        <v>170.14</v>
      </c>
    </row>
    <row r="105" spans="1:4" x14ac:dyDescent="0.25">
      <c r="A105" s="77">
        <v>816</v>
      </c>
      <c r="B105" s="78" t="s">
        <v>698</v>
      </c>
      <c r="C105" s="78" t="s">
        <v>634</v>
      </c>
      <c r="D105" s="73">
        <v>75.14</v>
      </c>
    </row>
    <row r="106" spans="1:4" x14ac:dyDescent="0.25">
      <c r="A106" s="77">
        <v>826</v>
      </c>
      <c r="B106" s="78" t="s">
        <v>699</v>
      </c>
      <c r="C106" s="78" t="s">
        <v>660</v>
      </c>
      <c r="D106" s="73">
        <v>60.69</v>
      </c>
    </row>
    <row r="107" spans="1:4" x14ac:dyDescent="0.25">
      <c r="A107" s="77">
        <v>827</v>
      </c>
      <c r="B107" s="78" t="s">
        <v>700</v>
      </c>
      <c r="C107" s="78" t="s">
        <v>701</v>
      </c>
      <c r="D107" s="73">
        <v>78.099999999999994</v>
      </c>
    </row>
    <row r="108" spans="1:4" x14ac:dyDescent="0.25">
      <c r="A108" s="77">
        <v>828</v>
      </c>
      <c r="B108" s="78" t="s">
        <v>702</v>
      </c>
      <c r="C108" s="78" t="s">
        <v>703</v>
      </c>
      <c r="D108" s="73">
        <v>114.58</v>
      </c>
    </row>
    <row r="109" spans="1:4" x14ac:dyDescent="0.25">
      <c r="A109" s="77">
        <v>831</v>
      </c>
      <c r="B109" s="78" t="s">
        <v>704</v>
      </c>
      <c r="C109" s="78" t="s">
        <v>697</v>
      </c>
      <c r="D109" s="73">
        <v>157</v>
      </c>
    </row>
    <row r="110" spans="1:4" x14ac:dyDescent="0.25">
      <c r="A110" s="77">
        <v>832</v>
      </c>
      <c r="B110" s="78" t="s">
        <v>705</v>
      </c>
      <c r="C110" s="78" t="s">
        <v>552</v>
      </c>
      <c r="D110" s="73">
        <v>1</v>
      </c>
    </row>
    <row r="111" spans="1:4" x14ac:dyDescent="0.25">
      <c r="A111" s="77">
        <v>904</v>
      </c>
      <c r="B111" s="78" t="s">
        <v>706</v>
      </c>
      <c r="C111" s="78" t="s">
        <v>707</v>
      </c>
      <c r="D111" s="73">
        <v>67.86</v>
      </c>
    </row>
    <row r="112" spans="1:4" x14ac:dyDescent="0.25">
      <c r="A112" s="77">
        <v>907</v>
      </c>
      <c r="B112" s="78" t="s">
        <v>708</v>
      </c>
      <c r="C112" s="78" t="s">
        <v>567</v>
      </c>
      <c r="D112" s="73">
        <v>67.92</v>
      </c>
    </row>
    <row r="113" spans="1:4" x14ac:dyDescent="0.25">
      <c r="A113" s="77">
        <v>908</v>
      </c>
      <c r="B113" s="78" t="s">
        <v>709</v>
      </c>
      <c r="C113" s="78" t="s">
        <v>567</v>
      </c>
      <c r="D113" s="73">
        <v>67.88</v>
      </c>
    </row>
    <row r="114" spans="1:4" x14ac:dyDescent="0.25">
      <c r="A114" s="77">
        <v>999</v>
      </c>
      <c r="B114" s="78" t="s">
        <v>710</v>
      </c>
      <c r="C114" s="78" t="s">
        <v>595</v>
      </c>
      <c r="D114" s="73">
        <v>0</v>
      </c>
    </row>
    <row r="115" spans="1:4" x14ac:dyDescent="0.25">
      <c r="A115" s="77" t="s">
        <v>711</v>
      </c>
      <c r="B115" s="78" t="s">
        <v>712</v>
      </c>
      <c r="C115" s="78" t="s">
        <v>713</v>
      </c>
      <c r="D115" s="73">
        <v>673.36</v>
      </c>
    </row>
    <row r="116" spans="1:4" x14ac:dyDescent="0.25">
      <c r="A116" s="77" t="s">
        <v>714</v>
      </c>
      <c r="B116" s="78" t="s">
        <v>715</v>
      </c>
      <c r="C116" s="78" t="s">
        <v>716</v>
      </c>
      <c r="D116" s="73">
        <v>79.23</v>
      </c>
    </row>
    <row r="117" spans="1:4" x14ac:dyDescent="0.25">
      <c r="A117" s="77" t="s">
        <v>717</v>
      </c>
      <c r="B117" s="78" t="s">
        <v>718</v>
      </c>
      <c r="C117" s="78" t="s">
        <v>719</v>
      </c>
      <c r="D117" s="73">
        <v>459.97</v>
      </c>
    </row>
    <row r="118" spans="1:4" x14ac:dyDescent="0.25">
      <c r="A118" s="77" t="s">
        <v>720</v>
      </c>
      <c r="B118" s="78" t="s">
        <v>721</v>
      </c>
      <c r="C118" s="78" t="s">
        <v>722</v>
      </c>
      <c r="D118" s="73">
        <v>307.22000000000003</v>
      </c>
    </row>
    <row r="119" spans="1:4" x14ac:dyDescent="0.25">
      <c r="A119" s="77" t="s">
        <v>723</v>
      </c>
      <c r="B119" s="78" t="s">
        <v>724</v>
      </c>
      <c r="C119" s="78" t="s">
        <v>725</v>
      </c>
      <c r="D119" s="73">
        <v>62.68</v>
      </c>
    </row>
    <row r="120" spans="1:4" x14ac:dyDescent="0.25">
      <c r="A120" s="77" t="s">
        <v>726</v>
      </c>
      <c r="B120" s="78" t="s">
        <v>727</v>
      </c>
      <c r="C120" s="78" t="s">
        <v>728</v>
      </c>
      <c r="D120" s="73">
        <v>141</v>
      </c>
    </row>
    <row r="121" spans="1:4" x14ac:dyDescent="0.25">
      <c r="A121" s="77" t="s">
        <v>729</v>
      </c>
      <c r="B121" s="78" t="s">
        <v>730</v>
      </c>
      <c r="C121" s="78" t="s">
        <v>567</v>
      </c>
      <c r="D121" s="73">
        <v>89.65</v>
      </c>
    </row>
    <row r="122" spans="1:4" x14ac:dyDescent="0.25">
      <c r="A122" s="77" t="s">
        <v>731</v>
      </c>
      <c r="B122" s="78" t="s">
        <v>732</v>
      </c>
      <c r="C122" s="78" t="s">
        <v>733</v>
      </c>
      <c r="D122" s="73">
        <v>78.69</v>
      </c>
    </row>
    <row r="123" spans="1:4" x14ac:dyDescent="0.25">
      <c r="A123" s="77" t="s">
        <v>734</v>
      </c>
      <c r="B123" s="78" t="s">
        <v>735</v>
      </c>
      <c r="C123" s="78" t="s">
        <v>736</v>
      </c>
      <c r="D123" s="73">
        <v>130.24</v>
      </c>
    </row>
    <row r="124" spans="1:4" x14ac:dyDescent="0.25">
      <c r="A124" s="77" t="s">
        <v>737</v>
      </c>
      <c r="B124" s="78" t="s">
        <v>738</v>
      </c>
      <c r="C124" s="78" t="s">
        <v>739</v>
      </c>
      <c r="D124" s="73">
        <v>788.44</v>
      </c>
    </row>
    <row r="125" spans="1:4" x14ac:dyDescent="0.25">
      <c r="A125" s="77" t="s">
        <v>740</v>
      </c>
      <c r="B125" s="78" t="s">
        <v>741</v>
      </c>
      <c r="C125" s="78" t="s">
        <v>742</v>
      </c>
      <c r="D125" s="73">
        <v>316.95999999999998</v>
      </c>
    </row>
    <row r="126" spans="1:4" x14ac:dyDescent="0.25">
      <c r="A126" s="77" t="s">
        <v>743</v>
      </c>
      <c r="B126" s="78" t="s">
        <v>744</v>
      </c>
      <c r="C126" s="78" t="s">
        <v>745</v>
      </c>
      <c r="D126" s="73">
        <v>7344.91</v>
      </c>
    </row>
    <row r="127" spans="1:4" x14ac:dyDescent="0.25">
      <c r="A127" s="77" t="s">
        <v>746</v>
      </c>
      <c r="B127" s="78" t="s">
        <v>747</v>
      </c>
      <c r="C127" s="78" t="s">
        <v>745</v>
      </c>
      <c r="D127" s="73">
        <v>7592.64</v>
      </c>
    </row>
    <row r="128" spans="1:4" x14ac:dyDescent="0.25">
      <c r="A128" s="77" t="s">
        <v>748</v>
      </c>
      <c r="B128" s="78" t="s">
        <v>749</v>
      </c>
      <c r="C128" s="78" t="s">
        <v>750</v>
      </c>
      <c r="D128" s="73">
        <v>9.5</v>
      </c>
    </row>
    <row r="129" spans="1:4" x14ac:dyDescent="0.25">
      <c r="A129" s="77" t="s">
        <v>751</v>
      </c>
      <c r="B129" s="78" t="s">
        <v>752</v>
      </c>
      <c r="C129" s="78" t="s">
        <v>753</v>
      </c>
      <c r="D129" s="73">
        <v>182</v>
      </c>
    </row>
    <row r="130" spans="1:4" x14ac:dyDescent="0.25">
      <c r="A130" s="77" t="s">
        <v>754</v>
      </c>
      <c r="B130" s="78" t="s">
        <v>752</v>
      </c>
      <c r="C130" s="78" t="s">
        <v>753</v>
      </c>
      <c r="D130" s="73">
        <v>182</v>
      </c>
    </row>
    <row r="131" spans="1:4" x14ac:dyDescent="0.25">
      <c r="A131" s="77" t="s">
        <v>755</v>
      </c>
      <c r="B131" s="78" t="s">
        <v>752</v>
      </c>
      <c r="C131" s="78" t="s">
        <v>753</v>
      </c>
      <c r="D131" s="73">
        <v>182</v>
      </c>
    </row>
    <row r="132" spans="1:4" x14ac:dyDescent="0.25">
      <c r="A132" s="77" t="s">
        <v>756</v>
      </c>
      <c r="B132" s="78" t="s">
        <v>752</v>
      </c>
      <c r="C132" s="78" t="s">
        <v>753</v>
      </c>
      <c r="D132" s="73">
        <v>182</v>
      </c>
    </row>
    <row r="133" spans="1:4" x14ac:dyDescent="0.25">
      <c r="A133" s="77" t="s">
        <v>757</v>
      </c>
      <c r="B133" s="78" t="s">
        <v>758</v>
      </c>
      <c r="C133" s="78" t="s">
        <v>753</v>
      </c>
      <c r="D133" s="73">
        <v>97</v>
      </c>
    </row>
    <row r="134" spans="1:4" x14ac:dyDescent="0.25">
      <c r="A134" s="77" t="s">
        <v>759</v>
      </c>
      <c r="B134" s="78" t="s">
        <v>758</v>
      </c>
      <c r="C134" s="78" t="s">
        <v>753</v>
      </c>
      <c r="D134" s="73">
        <v>97</v>
      </c>
    </row>
    <row r="135" spans="1:4" x14ac:dyDescent="0.25">
      <c r="A135" s="77" t="s">
        <v>760</v>
      </c>
      <c r="B135" s="78" t="s">
        <v>758</v>
      </c>
      <c r="C135" s="78" t="s">
        <v>753</v>
      </c>
      <c r="D135" s="73">
        <v>97</v>
      </c>
    </row>
    <row r="136" spans="1:4" x14ac:dyDescent="0.25">
      <c r="A136" s="77" t="s">
        <v>761</v>
      </c>
      <c r="B136" s="78" t="s">
        <v>758</v>
      </c>
      <c r="C136" s="78" t="s">
        <v>753</v>
      </c>
      <c r="D136" s="73">
        <v>97</v>
      </c>
    </row>
    <row r="137" spans="1:4" x14ac:dyDescent="0.25">
      <c r="A137" s="77" t="s">
        <v>762</v>
      </c>
      <c r="B137" s="78" t="s">
        <v>763</v>
      </c>
      <c r="C137" s="78" t="s">
        <v>753</v>
      </c>
      <c r="D137" s="73">
        <v>22.61</v>
      </c>
    </row>
    <row r="138" spans="1:4" x14ac:dyDescent="0.25">
      <c r="A138" s="77" t="s">
        <v>764</v>
      </c>
      <c r="B138" s="78" t="s">
        <v>763</v>
      </c>
      <c r="C138" s="78" t="s">
        <v>753</v>
      </c>
      <c r="D138" s="73">
        <v>22.61</v>
      </c>
    </row>
    <row r="139" spans="1:4" x14ac:dyDescent="0.25">
      <c r="A139" s="77" t="s">
        <v>765</v>
      </c>
      <c r="B139" s="78" t="s">
        <v>763</v>
      </c>
      <c r="C139" s="78" t="s">
        <v>753</v>
      </c>
      <c r="D139" s="73">
        <v>22.61</v>
      </c>
    </row>
    <row r="140" spans="1:4" x14ac:dyDescent="0.25">
      <c r="A140" s="77" t="s">
        <v>766</v>
      </c>
      <c r="B140" s="78" t="s">
        <v>763</v>
      </c>
      <c r="C140" s="78" t="s">
        <v>753</v>
      </c>
      <c r="D140" s="73">
        <v>22.61</v>
      </c>
    </row>
    <row r="141" spans="1:4" x14ac:dyDescent="0.25">
      <c r="A141" s="77" t="s">
        <v>767</v>
      </c>
      <c r="B141" s="78" t="s">
        <v>768</v>
      </c>
      <c r="C141" s="78" t="s">
        <v>753</v>
      </c>
      <c r="D141" s="73">
        <v>27.91</v>
      </c>
    </row>
    <row r="142" spans="1:4" x14ac:dyDescent="0.25">
      <c r="A142" s="77" t="s">
        <v>769</v>
      </c>
      <c r="B142" s="78" t="s">
        <v>768</v>
      </c>
      <c r="C142" s="78" t="s">
        <v>753</v>
      </c>
      <c r="D142" s="73">
        <v>27.91</v>
      </c>
    </row>
    <row r="143" spans="1:4" x14ac:dyDescent="0.25">
      <c r="A143" s="77" t="s">
        <v>770</v>
      </c>
      <c r="B143" s="78" t="s">
        <v>768</v>
      </c>
      <c r="C143" s="78" t="s">
        <v>753</v>
      </c>
      <c r="D143" s="73">
        <v>27.91</v>
      </c>
    </row>
    <row r="144" spans="1:4" x14ac:dyDescent="0.25">
      <c r="A144" s="77" t="s">
        <v>771</v>
      </c>
      <c r="B144" s="78" t="s">
        <v>768</v>
      </c>
      <c r="C144" s="78" t="s">
        <v>753</v>
      </c>
      <c r="D144" s="73">
        <v>27.91</v>
      </c>
    </row>
    <row r="145" spans="1:4" x14ac:dyDescent="0.25">
      <c r="A145" s="77" t="s">
        <v>772</v>
      </c>
      <c r="B145" s="78" t="s">
        <v>773</v>
      </c>
      <c r="C145" s="78" t="s">
        <v>753</v>
      </c>
      <c r="D145" s="73">
        <v>33.21</v>
      </c>
    </row>
    <row r="146" spans="1:4" x14ac:dyDescent="0.25">
      <c r="A146" s="77" t="s">
        <v>774</v>
      </c>
      <c r="B146" s="78" t="s">
        <v>773</v>
      </c>
      <c r="C146" s="78" t="s">
        <v>753</v>
      </c>
      <c r="D146" s="73">
        <v>33.21</v>
      </c>
    </row>
    <row r="147" spans="1:4" x14ac:dyDescent="0.25">
      <c r="A147" s="77" t="s">
        <v>775</v>
      </c>
      <c r="B147" s="78" t="s">
        <v>773</v>
      </c>
      <c r="C147" s="78" t="s">
        <v>753</v>
      </c>
      <c r="D147" s="73">
        <v>33.21</v>
      </c>
    </row>
    <row r="148" spans="1:4" x14ac:dyDescent="0.25">
      <c r="A148" s="77" t="s">
        <v>776</v>
      </c>
      <c r="B148" s="78" t="s">
        <v>773</v>
      </c>
      <c r="C148" s="78" t="s">
        <v>753</v>
      </c>
      <c r="D148" s="73">
        <v>33.21</v>
      </c>
    </row>
    <row r="149" spans="1:4" x14ac:dyDescent="0.25">
      <c r="A149" s="77" t="s">
        <v>777</v>
      </c>
      <c r="B149" s="78" t="s">
        <v>778</v>
      </c>
      <c r="C149" s="78" t="s">
        <v>753</v>
      </c>
      <c r="D149" s="73">
        <v>38.51</v>
      </c>
    </row>
    <row r="150" spans="1:4" x14ac:dyDescent="0.25">
      <c r="A150" s="77" t="s">
        <v>779</v>
      </c>
      <c r="B150" s="78" t="s">
        <v>778</v>
      </c>
      <c r="C150" s="78" t="s">
        <v>753</v>
      </c>
      <c r="D150" s="73">
        <v>38.51</v>
      </c>
    </row>
    <row r="151" spans="1:4" x14ac:dyDescent="0.25">
      <c r="A151" s="77" t="s">
        <v>780</v>
      </c>
      <c r="B151" s="78" t="s">
        <v>778</v>
      </c>
      <c r="C151" s="78" t="s">
        <v>753</v>
      </c>
      <c r="D151" s="73">
        <v>38.51</v>
      </c>
    </row>
    <row r="152" spans="1:4" x14ac:dyDescent="0.25">
      <c r="A152" s="77" t="s">
        <v>781</v>
      </c>
      <c r="B152" s="78" t="s">
        <v>778</v>
      </c>
      <c r="C152" s="78" t="s">
        <v>753</v>
      </c>
      <c r="D152" s="73">
        <v>38.51</v>
      </c>
    </row>
    <row r="153" spans="1:4" x14ac:dyDescent="0.25">
      <c r="A153" s="77" t="s">
        <v>782</v>
      </c>
      <c r="B153" s="78" t="s">
        <v>783</v>
      </c>
      <c r="C153" s="78" t="s">
        <v>784</v>
      </c>
      <c r="D153" s="73">
        <v>10</v>
      </c>
    </row>
    <row r="154" spans="1:4" x14ac:dyDescent="0.25">
      <c r="A154" s="77" t="s">
        <v>785</v>
      </c>
      <c r="B154" s="78" t="s">
        <v>783</v>
      </c>
      <c r="C154" s="78" t="s">
        <v>784</v>
      </c>
      <c r="D154" s="73">
        <v>10</v>
      </c>
    </row>
    <row r="155" spans="1:4" x14ac:dyDescent="0.25">
      <c r="A155" s="77" t="s">
        <v>786</v>
      </c>
      <c r="B155" s="78" t="s">
        <v>783</v>
      </c>
      <c r="C155" s="78" t="s">
        <v>784</v>
      </c>
      <c r="D155" s="73">
        <v>10</v>
      </c>
    </row>
    <row r="156" spans="1:4" x14ac:dyDescent="0.25">
      <c r="A156" s="77" t="s">
        <v>787</v>
      </c>
      <c r="B156" s="78" t="s">
        <v>783</v>
      </c>
      <c r="C156" s="78" t="s">
        <v>784</v>
      </c>
      <c r="D156" s="73">
        <v>10</v>
      </c>
    </row>
    <row r="157" spans="1:4" x14ac:dyDescent="0.25">
      <c r="A157" s="77" t="s">
        <v>788</v>
      </c>
      <c r="B157" s="78" t="s">
        <v>789</v>
      </c>
      <c r="C157" s="78" t="s">
        <v>753</v>
      </c>
      <c r="D157" s="73">
        <v>0</v>
      </c>
    </row>
    <row r="158" spans="1:4" x14ac:dyDescent="0.25">
      <c r="A158" s="77" t="s">
        <v>790</v>
      </c>
      <c r="B158" s="78" t="s">
        <v>789</v>
      </c>
      <c r="C158" s="78" t="s">
        <v>753</v>
      </c>
      <c r="D158" s="73">
        <v>0</v>
      </c>
    </row>
    <row r="159" spans="1:4" x14ac:dyDescent="0.25">
      <c r="A159" s="77" t="s">
        <v>791</v>
      </c>
      <c r="B159" s="78" t="s">
        <v>789</v>
      </c>
      <c r="C159" s="78" t="s">
        <v>753</v>
      </c>
      <c r="D159" s="73">
        <v>0</v>
      </c>
    </row>
    <row r="160" spans="1:4" x14ac:dyDescent="0.25">
      <c r="A160" s="77" t="s">
        <v>792</v>
      </c>
      <c r="B160" s="78" t="s">
        <v>789</v>
      </c>
      <c r="C160" s="78" t="s">
        <v>753</v>
      </c>
      <c r="D160" s="73">
        <v>0</v>
      </c>
    </row>
    <row r="161" spans="1:4" x14ac:dyDescent="0.25">
      <c r="A161" s="77" t="s">
        <v>793</v>
      </c>
      <c r="B161" s="78" t="s">
        <v>794</v>
      </c>
      <c r="C161" s="78" t="s">
        <v>753</v>
      </c>
      <c r="D161" s="73">
        <v>487</v>
      </c>
    </row>
    <row r="162" spans="1:4" x14ac:dyDescent="0.25">
      <c r="A162" s="77" t="s">
        <v>795</v>
      </c>
      <c r="B162" s="78" t="s">
        <v>794</v>
      </c>
      <c r="C162" s="78" t="s">
        <v>753</v>
      </c>
      <c r="D162" s="73">
        <v>487</v>
      </c>
    </row>
    <row r="163" spans="1:4" x14ac:dyDescent="0.25">
      <c r="A163" s="77" t="s">
        <v>796</v>
      </c>
      <c r="B163" s="78" t="s">
        <v>794</v>
      </c>
      <c r="C163" s="78" t="s">
        <v>753</v>
      </c>
      <c r="D163" s="73">
        <v>487</v>
      </c>
    </row>
    <row r="164" spans="1:4" x14ac:dyDescent="0.25">
      <c r="A164" s="77" t="s">
        <v>797</v>
      </c>
      <c r="B164" s="78" t="s">
        <v>794</v>
      </c>
      <c r="C164" s="78" t="s">
        <v>753</v>
      </c>
      <c r="D164" s="73">
        <v>487</v>
      </c>
    </row>
    <row r="165" spans="1:4" x14ac:dyDescent="0.25">
      <c r="A165" s="77" t="s">
        <v>798</v>
      </c>
      <c r="B165" s="78" t="s">
        <v>799</v>
      </c>
      <c r="C165" s="78" t="s">
        <v>753</v>
      </c>
      <c r="D165" s="73">
        <v>532</v>
      </c>
    </row>
    <row r="166" spans="1:4" x14ac:dyDescent="0.25">
      <c r="A166" s="77" t="s">
        <v>800</v>
      </c>
      <c r="B166" s="78" t="s">
        <v>799</v>
      </c>
      <c r="C166" s="78" t="s">
        <v>753</v>
      </c>
      <c r="D166" s="73">
        <v>532</v>
      </c>
    </row>
    <row r="167" spans="1:4" x14ac:dyDescent="0.25">
      <c r="A167" s="77" t="s">
        <v>801</v>
      </c>
      <c r="B167" s="78" t="s">
        <v>799</v>
      </c>
      <c r="C167" s="78" t="s">
        <v>753</v>
      </c>
      <c r="D167" s="73">
        <v>532</v>
      </c>
    </row>
    <row r="168" spans="1:4" x14ac:dyDescent="0.25">
      <c r="A168" s="77" t="s">
        <v>802</v>
      </c>
      <c r="B168" s="78" t="s">
        <v>799</v>
      </c>
      <c r="C168" s="78" t="s">
        <v>753</v>
      </c>
      <c r="D168" s="73">
        <v>532</v>
      </c>
    </row>
    <row r="169" spans="1:4" x14ac:dyDescent="0.25">
      <c r="A169" s="77" t="s">
        <v>803</v>
      </c>
      <c r="B169" s="78" t="s">
        <v>804</v>
      </c>
      <c r="C169" s="78" t="s">
        <v>753</v>
      </c>
      <c r="D169" s="73">
        <v>573</v>
      </c>
    </row>
    <row r="170" spans="1:4" x14ac:dyDescent="0.25">
      <c r="A170" s="77" t="s">
        <v>805</v>
      </c>
      <c r="B170" s="78" t="s">
        <v>804</v>
      </c>
      <c r="C170" s="78" t="s">
        <v>753</v>
      </c>
      <c r="D170" s="73">
        <v>573</v>
      </c>
    </row>
    <row r="171" spans="1:4" x14ac:dyDescent="0.25">
      <c r="A171" s="77" t="s">
        <v>806</v>
      </c>
      <c r="B171" s="78" t="s">
        <v>804</v>
      </c>
      <c r="C171" s="78" t="s">
        <v>753</v>
      </c>
      <c r="D171" s="73">
        <v>573</v>
      </c>
    </row>
    <row r="172" spans="1:4" x14ac:dyDescent="0.25">
      <c r="A172" s="77" t="s">
        <v>807</v>
      </c>
      <c r="B172" s="78" t="s">
        <v>804</v>
      </c>
      <c r="C172" s="78" t="s">
        <v>753</v>
      </c>
      <c r="D172" s="73">
        <v>573</v>
      </c>
    </row>
    <row r="173" spans="1:4" x14ac:dyDescent="0.25">
      <c r="A173" s="77" t="s">
        <v>808</v>
      </c>
      <c r="B173" s="78" t="s">
        <v>809</v>
      </c>
      <c r="C173" s="78" t="s">
        <v>736</v>
      </c>
      <c r="D173" s="73">
        <v>29.06</v>
      </c>
    </row>
    <row r="174" spans="1:4" x14ac:dyDescent="0.25">
      <c r="A174" s="77" t="s">
        <v>810</v>
      </c>
      <c r="B174" s="78" t="s">
        <v>811</v>
      </c>
      <c r="C174" s="78" t="s">
        <v>812</v>
      </c>
      <c r="D174" s="73">
        <v>594.84</v>
      </c>
    </row>
    <row r="175" spans="1:4" x14ac:dyDescent="0.25">
      <c r="A175" s="77" t="s">
        <v>813</v>
      </c>
      <c r="B175" s="78" t="s">
        <v>814</v>
      </c>
      <c r="C175" s="78" t="s">
        <v>815</v>
      </c>
      <c r="D175" s="73">
        <v>362.32</v>
      </c>
    </row>
    <row r="176" spans="1:4" x14ac:dyDescent="0.25">
      <c r="A176" s="77" t="s">
        <v>816</v>
      </c>
      <c r="B176" s="78" t="s">
        <v>817</v>
      </c>
      <c r="C176" s="78" t="s">
        <v>818</v>
      </c>
      <c r="D176" s="73">
        <v>68.95</v>
      </c>
    </row>
    <row r="177" spans="1:4" x14ac:dyDescent="0.25">
      <c r="A177" s="77" t="s">
        <v>819</v>
      </c>
      <c r="B177" s="78" t="s">
        <v>820</v>
      </c>
      <c r="C177" s="78" t="s">
        <v>818</v>
      </c>
      <c r="D177" s="73">
        <v>39.020000000000003</v>
      </c>
    </row>
    <row r="178" spans="1:4" x14ac:dyDescent="0.25">
      <c r="A178" s="77" t="s">
        <v>821</v>
      </c>
      <c r="B178" s="78" t="s">
        <v>822</v>
      </c>
      <c r="C178" s="78" t="s">
        <v>823</v>
      </c>
      <c r="D178" s="73">
        <v>178.33</v>
      </c>
    </row>
    <row r="179" spans="1:4" x14ac:dyDescent="0.25">
      <c r="A179" s="77" t="s">
        <v>824</v>
      </c>
      <c r="B179" s="78" t="s">
        <v>825</v>
      </c>
      <c r="C179" s="78" t="s">
        <v>585</v>
      </c>
      <c r="D179" s="73">
        <v>138.08000000000001</v>
      </c>
    </row>
    <row r="180" spans="1:4" x14ac:dyDescent="0.25">
      <c r="A180" s="77" t="s">
        <v>826</v>
      </c>
      <c r="B180" s="78" t="s">
        <v>827</v>
      </c>
      <c r="C180" s="78" t="s">
        <v>828</v>
      </c>
      <c r="D180" s="73">
        <v>131.94999999999999</v>
      </c>
    </row>
    <row r="181" spans="1:4" x14ac:dyDescent="0.25">
      <c r="A181" s="77" t="s">
        <v>829</v>
      </c>
      <c r="B181" s="78" t="s">
        <v>830</v>
      </c>
      <c r="C181" s="78" t="s">
        <v>831</v>
      </c>
      <c r="D181" s="73">
        <v>104.35</v>
      </c>
    </row>
    <row r="182" spans="1:4" x14ac:dyDescent="0.25">
      <c r="A182" s="77" t="s">
        <v>832</v>
      </c>
      <c r="B182" s="78" t="s">
        <v>833</v>
      </c>
      <c r="C182" s="78" t="s">
        <v>834</v>
      </c>
      <c r="D182" s="73">
        <v>36.69</v>
      </c>
    </row>
    <row r="183" spans="1:4" x14ac:dyDescent="0.25">
      <c r="A183" s="77" t="s">
        <v>835</v>
      </c>
      <c r="B183" s="78" t="s">
        <v>836</v>
      </c>
      <c r="C183" s="78" t="s">
        <v>837</v>
      </c>
      <c r="D183" s="73">
        <v>65.25</v>
      </c>
    </row>
    <row r="184" spans="1:4" x14ac:dyDescent="0.25">
      <c r="A184" s="77" t="s">
        <v>838</v>
      </c>
      <c r="B184" s="78" t="s">
        <v>839</v>
      </c>
      <c r="C184" s="78" t="s">
        <v>840</v>
      </c>
      <c r="D184" s="73">
        <v>0</v>
      </c>
    </row>
    <row r="185" spans="1:4" x14ac:dyDescent="0.25">
      <c r="A185" s="77" t="s">
        <v>841</v>
      </c>
      <c r="B185" s="78" t="s">
        <v>842</v>
      </c>
      <c r="C185" s="78" t="s">
        <v>843</v>
      </c>
      <c r="D185" s="73">
        <v>157.04</v>
      </c>
    </row>
    <row r="186" spans="1:4" x14ac:dyDescent="0.25">
      <c r="A186" s="77" t="s">
        <v>844</v>
      </c>
      <c r="B186" s="78" t="s">
        <v>845</v>
      </c>
      <c r="C186" s="78" t="s">
        <v>753</v>
      </c>
      <c r="D186" s="73">
        <v>481.43</v>
      </c>
    </row>
    <row r="187" spans="1:4" x14ac:dyDescent="0.25">
      <c r="A187" s="77" t="s">
        <v>846</v>
      </c>
      <c r="B187" s="78" t="s">
        <v>847</v>
      </c>
      <c r="C187" s="78" t="s">
        <v>750</v>
      </c>
      <c r="D187" s="73">
        <v>60.25</v>
      </c>
    </row>
    <row r="188" spans="1:4" x14ac:dyDescent="0.25">
      <c r="A188" s="77" t="s">
        <v>848</v>
      </c>
      <c r="B188" s="78" t="s">
        <v>847</v>
      </c>
      <c r="C188" s="78" t="s">
        <v>750</v>
      </c>
      <c r="D188" s="73">
        <v>64.41</v>
      </c>
    </row>
    <row r="189" spans="1:4" x14ac:dyDescent="0.25">
      <c r="A189" s="77" t="s">
        <v>849</v>
      </c>
      <c r="B189" s="78" t="s">
        <v>850</v>
      </c>
      <c r="C189" s="78" t="s">
        <v>753</v>
      </c>
      <c r="D189" s="73">
        <v>172.9</v>
      </c>
    </row>
    <row r="190" spans="1:4" x14ac:dyDescent="0.25">
      <c r="A190" s="77" t="s">
        <v>851</v>
      </c>
      <c r="B190" s="78" t="s">
        <v>852</v>
      </c>
      <c r="C190" s="78" t="s">
        <v>753</v>
      </c>
      <c r="D190" s="73">
        <v>1</v>
      </c>
    </row>
    <row r="191" spans="1:4" x14ac:dyDescent="0.25">
      <c r="A191" s="77" t="s">
        <v>853</v>
      </c>
      <c r="B191" s="78" t="s">
        <v>854</v>
      </c>
      <c r="C191" s="78" t="s">
        <v>753</v>
      </c>
      <c r="D191" s="73">
        <v>20.95</v>
      </c>
    </row>
    <row r="192" spans="1:4" x14ac:dyDescent="0.25">
      <c r="A192" s="77" t="s">
        <v>855</v>
      </c>
      <c r="B192" s="78" t="s">
        <v>856</v>
      </c>
      <c r="C192" s="78" t="s">
        <v>753</v>
      </c>
      <c r="D192" s="73">
        <v>27.91</v>
      </c>
    </row>
    <row r="193" spans="1:4" x14ac:dyDescent="0.25">
      <c r="A193" s="77" t="s">
        <v>857</v>
      </c>
      <c r="B193" s="78" t="s">
        <v>858</v>
      </c>
      <c r="C193" s="78" t="s">
        <v>753</v>
      </c>
      <c r="D193" s="73">
        <v>33.21</v>
      </c>
    </row>
    <row r="194" spans="1:4" x14ac:dyDescent="0.25">
      <c r="A194" s="77" t="s">
        <v>859</v>
      </c>
      <c r="B194" s="78" t="s">
        <v>860</v>
      </c>
      <c r="C194" s="78" t="s">
        <v>753</v>
      </c>
      <c r="D194" s="73">
        <v>38.51</v>
      </c>
    </row>
    <row r="195" spans="1:4" x14ac:dyDescent="0.25">
      <c r="A195" s="77" t="s">
        <v>861</v>
      </c>
      <c r="B195" s="78" t="s">
        <v>862</v>
      </c>
      <c r="C195" s="78" t="s">
        <v>753</v>
      </c>
      <c r="D195" s="73">
        <v>92.15</v>
      </c>
    </row>
    <row r="196" spans="1:4" x14ac:dyDescent="0.25">
      <c r="A196" s="77" t="s">
        <v>863</v>
      </c>
      <c r="B196" s="78" t="s">
        <v>864</v>
      </c>
      <c r="C196" s="78" t="s">
        <v>865</v>
      </c>
      <c r="D196" s="73">
        <v>194.29</v>
      </c>
    </row>
    <row r="197" spans="1:4" x14ac:dyDescent="0.25">
      <c r="A197" s="77" t="s">
        <v>866</v>
      </c>
      <c r="B197" s="78" t="s">
        <v>867</v>
      </c>
      <c r="C197" s="78" t="s">
        <v>868</v>
      </c>
      <c r="D197" s="73">
        <v>96.01</v>
      </c>
    </row>
    <row r="198" spans="1:4" x14ac:dyDescent="0.25">
      <c r="A198" s="77" t="s">
        <v>869</v>
      </c>
      <c r="B198" s="78" t="s">
        <v>870</v>
      </c>
      <c r="C198" s="78" t="s">
        <v>868</v>
      </c>
      <c r="D198" s="73">
        <v>0</v>
      </c>
    </row>
    <row r="199" spans="1:4" x14ac:dyDescent="0.25">
      <c r="A199" s="77" t="s">
        <v>871</v>
      </c>
      <c r="B199" s="78" t="s">
        <v>872</v>
      </c>
      <c r="C199" s="78" t="s">
        <v>868</v>
      </c>
      <c r="D199" s="73">
        <v>0</v>
      </c>
    </row>
    <row r="200" spans="1:4" x14ac:dyDescent="0.25">
      <c r="A200" s="77" t="s">
        <v>873</v>
      </c>
      <c r="B200" s="78" t="s">
        <v>874</v>
      </c>
      <c r="C200" s="78" t="s">
        <v>868</v>
      </c>
      <c r="D200" s="73">
        <v>0</v>
      </c>
    </row>
    <row r="201" spans="1:4" x14ac:dyDescent="0.25">
      <c r="A201" s="77" t="s">
        <v>875</v>
      </c>
      <c r="B201" s="78" t="s">
        <v>876</v>
      </c>
      <c r="C201" s="78" t="s">
        <v>877</v>
      </c>
      <c r="D201" s="73">
        <v>547.1</v>
      </c>
    </row>
    <row r="202" spans="1:4" x14ac:dyDescent="0.25">
      <c r="A202" s="77" t="s">
        <v>878</v>
      </c>
      <c r="B202" s="78" t="s">
        <v>879</v>
      </c>
      <c r="C202" s="78" t="s">
        <v>880</v>
      </c>
      <c r="D202" s="73">
        <v>625.11</v>
      </c>
    </row>
    <row r="203" spans="1:4" x14ac:dyDescent="0.25">
      <c r="A203" s="77" t="s">
        <v>881</v>
      </c>
      <c r="B203" s="78" t="s">
        <v>882</v>
      </c>
      <c r="C203" s="78" t="s">
        <v>883</v>
      </c>
      <c r="D203" s="73">
        <v>523.04</v>
      </c>
    </row>
    <row r="204" spans="1:4" x14ac:dyDescent="0.25">
      <c r="A204" s="77" t="s">
        <v>884</v>
      </c>
      <c r="B204" s="78" t="s">
        <v>885</v>
      </c>
      <c r="C204" s="78" t="s">
        <v>886</v>
      </c>
      <c r="D204" s="73">
        <v>1086.58</v>
      </c>
    </row>
    <row r="205" spans="1:4" x14ac:dyDescent="0.25">
      <c r="A205" s="77" t="s">
        <v>887</v>
      </c>
      <c r="B205" s="78" t="s">
        <v>888</v>
      </c>
      <c r="C205" s="78" t="s">
        <v>889</v>
      </c>
      <c r="D205" s="73">
        <v>0</v>
      </c>
    </row>
    <row r="206" spans="1:4" x14ac:dyDescent="0.25">
      <c r="A206" s="77" t="s">
        <v>890</v>
      </c>
      <c r="B206" s="78" t="s">
        <v>891</v>
      </c>
      <c r="C206" s="78" t="s">
        <v>892</v>
      </c>
      <c r="D206" s="73">
        <v>1740.6</v>
      </c>
    </row>
    <row r="207" spans="1:4" x14ac:dyDescent="0.25">
      <c r="A207" s="77" t="s">
        <v>893</v>
      </c>
      <c r="B207" s="78" t="s">
        <v>894</v>
      </c>
      <c r="C207" s="78" t="s">
        <v>892</v>
      </c>
      <c r="D207" s="73">
        <v>1484.16</v>
      </c>
    </row>
    <row r="208" spans="1:4" x14ac:dyDescent="0.25">
      <c r="A208" s="77" t="s">
        <v>895</v>
      </c>
      <c r="B208" s="78" t="s">
        <v>896</v>
      </c>
      <c r="C208" s="78" t="s">
        <v>897</v>
      </c>
      <c r="D208" s="73">
        <v>531.61</v>
      </c>
    </row>
    <row r="209" spans="1:4" x14ac:dyDescent="0.25">
      <c r="A209" s="77" t="s">
        <v>898</v>
      </c>
      <c r="B209" s="78" t="s">
        <v>899</v>
      </c>
      <c r="C209" s="78" t="s">
        <v>900</v>
      </c>
      <c r="D209" s="73">
        <v>925.35</v>
      </c>
    </row>
    <row r="210" spans="1:4" x14ac:dyDescent="0.25">
      <c r="A210" s="77" t="s">
        <v>901</v>
      </c>
      <c r="B210" s="78" t="s">
        <v>902</v>
      </c>
      <c r="C210" s="78" t="s">
        <v>900</v>
      </c>
      <c r="D210" s="73">
        <v>346.31</v>
      </c>
    </row>
    <row r="211" spans="1:4" x14ac:dyDescent="0.25">
      <c r="A211" s="77" t="s">
        <v>903</v>
      </c>
      <c r="B211" s="78" t="s">
        <v>904</v>
      </c>
      <c r="C211" s="78" t="s">
        <v>905</v>
      </c>
      <c r="D211" s="73">
        <v>466.71</v>
      </c>
    </row>
    <row r="212" spans="1:4" x14ac:dyDescent="0.25">
      <c r="A212" s="77" t="s">
        <v>906</v>
      </c>
      <c r="B212" s="78" t="s">
        <v>907</v>
      </c>
      <c r="C212" s="78" t="s">
        <v>908</v>
      </c>
      <c r="D212" s="73">
        <v>557.32000000000005</v>
      </c>
    </row>
    <row r="213" spans="1:4" x14ac:dyDescent="0.25">
      <c r="A213" s="77" t="s">
        <v>909</v>
      </c>
      <c r="B213" s="78" t="s">
        <v>910</v>
      </c>
      <c r="C213" s="78" t="s">
        <v>911</v>
      </c>
      <c r="D213" s="73">
        <v>205.37</v>
      </c>
    </row>
    <row r="214" spans="1:4" x14ac:dyDescent="0.25">
      <c r="A214" s="77" t="s">
        <v>912</v>
      </c>
      <c r="B214" s="78" t="s">
        <v>913</v>
      </c>
      <c r="C214" s="78" t="s">
        <v>911</v>
      </c>
      <c r="D214" s="73">
        <v>751.98</v>
      </c>
    </row>
    <row r="215" spans="1:4" x14ac:dyDescent="0.25">
      <c r="A215" s="77" t="s">
        <v>914</v>
      </c>
      <c r="B215" s="78" t="s">
        <v>915</v>
      </c>
      <c r="C215" s="78" t="s">
        <v>916</v>
      </c>
      <c r="D215" s="73">
        <v>726.17</v>
      </c>
    </row>
    <row r="216" spans="1:4" x14ac:dyDescent="0.25">
      <c r="A216" s="77" t="s">
        <v>917</v>
      </c>
      <c r="B216" s="78" t="s">
        <v>918</v>
      </c>
      <c r="C216" s="78" t="s">
        <v>880</v>
      </c>
      <c r="D216" s="73">
        <v>209.35</v>
      </c>
    </row>
    <row r="217" spans="1:4" x14ac:dyDescent="0.25">
      <c r="A217" s="77" t="s">
        <v>919</v>
      </c>
      <c r="B217" s="78" t="s">
        <v>920</v>
      </c>
      <c r="C217" s="78" t="s">
        <v>921</v>
      </c>
      <c r="D217" s="73">
        <v>712.35</v>
      </c>
    </row>
    <row r="218" spans="1:4" x14ac:dyDescent="0.25">
      <c r="A218" s="77" t="s">
        <v>922</v>
      </c>
      <c r="B218" s="78" t="s">
        <v>923</v>
      </c>
      <c r="C218" s="78" t="s">
        <v>921</v>
      </c>
      <c r="D218" s="73">
        <v>1068.6500000000001</v>
      </c>
    </row>
    <row r="219" spans="1:4" x14ac:dyDescent="0.25">
      <c r="A219" s="77" t="s">
        <v>924</v>
      </c>
      <c r="B219" s="78" t="s">
        <v>925</v>
      </c>
      <c r="C219" s="78" t="s">
        <v>926</v>
      </c>
      <c r="D219" s="73">
        <v>12.63</v>
      </c>
    </row>
    <row r="220" spans="1:4" x14ac:dyDescent="0.25">
      <c r="A220" s="77" t="s">
        <v>927</v>
      </c>
      <c r="B220" s="78" t="s">
        <v>928</v>
      </c>
      <c r="C220" s="78" t="s">
        <v>929</v>
      </c>
      <c r="D220" s="73">
        <v>12.13</v>
      </c>
    </row>
    <row r="221" spans="1:4" x14ac:dyDescent="0.25">
      <c r="A221" s="77" t="s">
        <v>930</v>
      </c>
      <c r="B221" s="78" t="s">
        <v>280</v>
      </c>
      <c r="C221" s="78" t="s">
        <v>929</v>
      </c>
      <c r="D221" s="73">
        <v>0</v>
      </c>
    </row>
    <row r="222" spans="1:4" x14ac:dyDescent="0.25">
      <c r="A222" s="77" t="s">
        <v>931</v>
      </c>
      <c r="B222" s="78" t="s">
        <v>932</v>
      </c>
      <c r="C222" s="78" t="s">
        <v>926</v>
      </c>
      <c r="D222" s="73">
        <v>13.13</v>
      </c>
    </row>
    <row r="223" spans="1:4" x14ac:dyDescent="0.25">
      <c r="A223" s="77" t="s">
        <v>933</v>
      </c>
      <c r="B223" s="78" t="s">
        <v>934</v>
      </c>
      <c r="C223" s="78" t="s">
        <v>935</v>
      </c>
      <c r="D223" s="73">
        <v>355.26</v>
      </c>
    </row>
    <row r="224" spans="1:4" x14ac:dyDescent="0.25">
      <c r="A224" s="77" t="s">
        <v>936</v>
      </c>
      <c r="B224" s="78" t="s">
        <v>937</v>
      </c>
      <c r="C224" s="78" t="s">
        <v>929</v>
      </c>
      <c r="D224" s="73">
        <v>13.13</v>
      </c>
    </row>
    <row r="225" spans="1:4" x14ac:dyDescent="0.25">
      <c r="A225" s="77" t="s">
        <v>938</v>
      </c>
      <c r="B225" s="78" t="s">
        <v>939</v>
      </c>
      <c r="C225" s="78" t="s">
        <v>926</v>
      </c>
      <c r="D225" s="73">
        <v>11.79</v>
      </c>
    </row>
    <row r="226" spans="1:4" x14ac:dyDescent="0.25">
      <c r="A226" s="77" t="s">
        <v>940</v>
      </c>
      <c r="B226" s="78" t="s">
        <v>941</v>
      </c>
      <c r="C226" s="78" t="s">
        <v>926</v>
      </c>
      <c r="D226" s="73">
        <v>12.64</v>
      </c>
    </row>
    <row r="227" spans="1:4" x14ac:dyDescent="0.25">
      <c r="A227" s="77" t="s">
        <v>942</v>
      </c>
      <c r="B227" s="78" t="s">
        <v>943</v>
      </c>
      <c r="C227" s="78" t="s">
        <v>926</v>
      </c>
      <c r="D227" s="73">
        <v>1</v>
      </c>
    </row>
    <row r="228" spans="1:4" x14ac:dyDescent="0.25">
      <c r="A228" s="77" t="s">
        <v>944</v>
      </c>
      <c r="B228" s="78" t="s">
        <v>945</v>
      </c>
      <c r="C228" s="78" t="s">
        <v>929</v>
      </c>
      <c r="D228" s="73">
        <v>12.63</v>
      </c>
    </row>
    <row r="229" spans="1:4" x14ac:dyDescent="0.25">
      <c r="A229" s="77" t="s">
        <v>527</v>
      </c>
      <c r="B229" s="78" t="s">
        <v>946</v>
      </c>
      <c r="C229" s="78" t="s">
        <v>926</v>
      </c>
      <c r="D229" s="73">
        <v>1</v>
      </c>
    </row>
    <row r="230" spans="1:4" x14ac:dyDescent="0.25">
      <c r="A230" s="77" t="s">
        <v>947</v>
      </c>
      <c r="B230" s="78" t="s">
        <v>948</v>
      </c>
      <c r="C230" s="78" t="s">
        <v>929</v>
      </c>
      <c r="D230" s="73">
        <v>17.670000000000002</v>
      </c>
    </row>
    <row r="231" spans="1:4" x14ac:dyDescent="0.25">
      <c r="A231" s="77" t="s">
        <v>949</v>
      </c>
      <c r="B231" s="78" t="s">
        <v>950</v>
      </c>
      <c r="C231" s="78" t="s">
        <v>926</v>
      </c>
      <c r="D231" s="73">
        <v>11.79</v>
      </c>
    </row>
    <row r="232" spans="1:4" x14ac:dyDescent="0.25">
      <c r="A232" s="77" t="s">
        <v>951</v>
      </c>
      <c r="B232" s="78" t="s">
        <v>952</v>
      </c>
      <c r="C232" s="78" t="s">
        <v>929</v>
      </c>
      <c r="D232" s="73">
        <v>0</v>
      </c>
    </row>
    <row r="233" spans="1:4" x14ac:dyDescent="0.25">
      <c r="A233" s="77" t="s">
        <v>953</v>
      </c>
      <c r="B233" s="78" t="s">
        <v>954</v>
      </c>
      <c r="C233" s="78" t="s">
        <v>926</v>
      </c>
      <c r="D233" s="73">
        <v>11.79</v>
      </c>
    </row>
    <row r="234" spans="1:4" x14ac:dyDescent="0.25">
      <c r="A234" s="77" t="s">
        <v>955</v>
      </c>
      <c r="B234" s="78" t="s">
        <v>956</v>
      </c>
      <c r="C234" s="78" t="s">
        <v>929</v>
      </c>
      <c r="D234" s="73">
        <v>18.55</v>
      </c>
    </row>
    <row r="235" spans="1:4" x14ac:dyDescent="0.25">
      <c r="A235" s="77" t="s">
        <v>957</v>
      </c>
      <c r="B235" s="78" t="s">
        <v>958</v>
      </c>
      <c r="C235" s="78" t="s">
        <v>959</v>
      </c>
      <c r="D235" s="73">
        <v>0</v>
      </c>
    </row>
    <row r="236" spans="1:4" x14ac:dyDescent="0.25">
      <c r="A236" s="77" t="s">
        <v>960</v>
      </c>
      <c r="B236" s="78" t="s">
        <v>961</v>
      </c>
      <c r="C236" s="78" t="s">
        <v>926</v>
      </c>
      <c r="D236" s="73">
        <v>1</v>
      </c>
    </row>
    <row r="237" spans="1:4" x14ac:dyDescent="0.25">
      <c r="A237" s="77" t="s">
        <v>962</v>
      </c>
      <c r="B237" s="78" t="s">
        <v>963</v>
      </c>
      <c r="C237" s="78" t="s">
        <v>964</v>
      </c>
      <c r="D237" s="73">
        <v>516.36</v>
      </c>
    </row>
    <row r="238" spans="1:4" x14ac:dyDescent="0.25">
      <c r="A238" s="77" t="s">
        <v>965</v>
      </c>
      <c r="B238" s="78" t="s">
        <v>966</v>
      </c>
      <c r="C238" s="78" t="s">
        <v>676</v>
      </c>
      <c r="D238" s="73">
        <v>800.47</v>
      </c>
    </row>
    <row r="239" spans="1:4" x14ac:dyDescent="0.25">
      <c r="A239" s="77" t="s">
        <v>967</v>
      </c>
      <c r="B239" s="78" t="s">
        <v>968</v>
      </c>
      <c r="C239" s="78" t="s">
        <v>676</v>
      </c>
      <c r="D239" s="73">
        <v>398.03</v>
      </c>
    </row>
    <row r="240" spans="1:4" x14ac:dyDescent="0.25">
      <c r="A240" s="77" t="s">
        <v>969</v>
      </c>
      <c r="B240" s="78" t="s">
        <v>970</v>
      </c>
      <c r="C240" s="78" t="s">
        <v>971</v>
      </c>
      <c r="D240" s="73">
        <v>3022.57</v>
      </c>
    </row>
    <row r="241" spans="1:4" x14ac:dyDescent="0.25">
      <c r="A241" s="77" t="s">
        <v>972</v>
      </c>
      <c r="B241" s="78" t="s">
        <v>973</v>
      </c>
      <c r="C241" s="78" t="s">
        <v>974</v>
      </c>
      <c r="D241" s="73">
        <v>0</v>
      </c>
    </row>
    <row r="242" spans="1:4" x14ac:dyDescent="0.25">
      <c r="A242" s="77" t="s">
        <v>975</v>
      </c>
      <c r="B242" s="78" t="s">
        <v>976</v>
      </c>
      <c r="C242" s="78" t="s">
        <v>745</v>
      </c>
      <c r="D242" s="73">
        <v>0</v>
      </c>
    </row>
    <row r="243" spans="1:4" x14ac:dyDescent="0.25">
      <c r="A243" s="77" t="s">
        <v>977</v>
      </c>
      <c r="B243" s="78" t="s">
        <v>978</v>
      </c>
      <c r="C243" s="78" t="s">
        <v>979</v>
      </c>
      <c r="D243" s="73">
        <v>5000.59</v>
      </c>
    </row>
    <row r="244" spans="1:4" x14ac:dyDescent="0.25">
      <c r="A244" s="77" t="s">
        <v>980</v>
      </c>
      <c r="B244" s="78" t="s">
        <v>981</v>
      </c>
      <c r="C244" s="78" t="s">
        <v>982</v>
      </c>
      <c r="D244" s="73">
        <v>466.07</v>
      </c>
    </row>
    <row r="245" spans="1:4" x14ac:dyDescent="0.25">
      <c r="A245" s="77" t="s">
        <v>983</v>
      </c>
      <c r="B245" s="78" t="s">
        <v>984</v>
      </c>
      <c r="C245" s="78" t="s">
        <v>985</v>
      </c>
      <c r="D245" s="73">
        <v>179.6</v>
      </c>
    </row>
    <row r="246" spans="1:4" x14ac:dyDescent="0.25">
      <c r="A246" s="77" t="s">
        <v>986</v>
      </c>
      <c r="B246" s="78" t="s">
        <v>987</v>
      </c>
      <c r="C246" s="78" t="s">
        <v>988</v>
      </c>
      <c r="D246" s="73">
        <v>2.8</v>
      </c>
    </row>
    <row r="247" spans="1:4" x14ac:dyDescent="0.25">
      <c r="A247" s="77" t="s">
        <v>989</v>
      </c>
      <c r="B247" s="78" t="s">
        <v>990</v>
      </c>
      <c r="C247" s="78" t="s">
        <v>991</v>
      </c>
      <c r="D247" s="73">
        <v>960</v>
      </c>
    </row>
    <row r="248" spans="1:4" x14ac:dyDescent="0.25">
      <c r="A248" s="77" t="s">
        <v>992</v>
      </c>
      <c r="B248" s="78" t="s">
        <v>993</v>
      </c>
      <c r="C248" s="78" t="s">
        <v>991</v>
      </c>
      <c r="D248" s="73">
        <v>960</v>
      </c>
    </row>
    <row r="249" spans="1:4" x14ac:dyDescent="0.25">
      <c r="A249" s="77" t="s">
        <v>994</v>
      </c>
      <c r="B249" s="78" t="s">
        <v>995</v>
      </c>
      <c r="C249" s="78" t="s">
        <v>996</v>
      </c>
      <c r="D249" s="73">
        <v>210.37</v>
      </c>
    </row>
    <row r="250" spans="1:4" x14ac:dyDescent="0.25">
      <c r="A250" s="77" t="s">
        <v>997</v>
      </c>
      <c r="B250" s="78" t="s">
        <v>998</v>
      </c>
      <c r="C250" s="78" t="s">
        <v>676</v>
      </c>
      <c r="D250" s="73">
        <v>319.31</v>
      </c>
    </row>
    <row r="251" spans="1:4" x14ac:dyDescent="0.25">
      <c r="A251" s="77" t="s">
        <v>999</v>
      </c>
      <c r="B251" s="78" t="s">
        <v>1000</v>
      </c>
      <c r="C251" s="78" t="s">
        <v>988</v>
      </c>
      <c r="D251" s="73">
        <v>2.35</v>
      </c>
    </row>
    <row r="252" spans="1:4" x14ac:dyDescent="0.25">
      <c r="A252" s="77" t="s">
        <v>1001</v>
      </c>
      <c r="B252" s="78" t="s">
        <v>1002</v>
      </c>
      <c r="C252" s="78" t="s">
        <v>1003</v>
      </c>
      <c r="D252" s="73">
        <v>2.64</v>
      </c>
    </row>
    <row r="253" spans="1:4" x14ac:dyDescent="0.25">
      <c r="A253" s="77" t="s">
        <v>1004</v>
      </c>
      <c r="B253" s="78" t="s">
        <v>1005</v>
      </c>
      <c r="C253" s="78" t="s">
        <v>1003</v>
      </c>
      <c r="D253" s="73">
        <v>3.02</v>
      </c>
    </row>
    <row r="254" spans="1:4" x14ac:dyDescent="0.25">
      <c r="A254" s="77" t="s">
        <v>1006</v>
      </c>
      <c r="B254" s="78" t="s">
        <v>1007</v>
      </c>
      <c r="C254" s="78" t="s">
        <v>1008</v>
      </c>
      <c r="D254" s="73">
        <v>3.31</v>
      </c>
    </row>
    <row r="255" spans="1:4" x14ac:dyDescent="0.25">
      <c r="A255" s="77" t="s">
        <v>1009</v>
      </c>
      <c r="B255" s="78" t="s">
        <v>1010</v>
      </c>
      <c r="C255" s="78" t="s">
        <v>1011</v>
      </c>
      <c r="D255" s="73">
        <v>3.71</v>
      </c>
    </row>
    <row r="256" spans="1:4" x14ac:dyDescent="0.25">
      <c r="A256" s="77" t="s">
        <v>1012</v>
      </c>
      <c r="B256" s="78" t="s">
        <v>1013</v>
      </c>
      <c r="C256" s="78" t="s">
        <v>1014</v>
      </c>
      <c r="D256" s="73">
        <v>1.87</v>
      </c>
    </row>
    <row r="257" spans="1:4" x14ac:dyDescent="0.25">
      <c r="A257" s="77" t="s">
        <v>1015</v>
      </c>
      <c r="B257" s="78" t="s">
        <v>1016</v>
      </c>
      <c r="C257" s="78" t="s">
        <v>1017</v>
      </c>
      <c r="D257" s="73">
        <v>336.37</v>
      </c>
    </row>
    <row r="258" spans="1:4" x14ac:dyDescent="0.25">
      <c r="A258" s="77" t="s">
        <v>1018</v>
      </c>
      <c r="B258" s="78" t="s">
        <v>1019</v>
      </c>
      <c r="C258" s="78" t="s">
        <v>1020</v>
      </c>
      <c r="D258" s="73">
        <v>145.03</v>
      </c>
    </row>
    <row r="259" spans="1:4" x14ac:dyDescent="0.25">
      <c r="A259" s="77" t="s">
        <v>1021</v>
      </c>
      <c r="B259" s="78" t="s">
        <v>1022</v>
      </c>
      <c r="C259" s="78" t="s">
        <v>1020</v>
      </c>
      <c r="D259" s="73">
        <v>776.75</v>
      </c>
    </row>
    <row r="260" spans="1:4" x14ac:dyDescent="0.25">
      <c r="A260" s="77" t="s">
        <v>1023</v>
      </c>
      <c r="B260" s="78" t="s">
        <v>1024</v>
      </c>
      <c r="C260" s="78" t="s">
        <v>672</v>
      </c>
      <c r="D260" s="73">
        <v>307.36</v>
      </c>
    </row>
    <row r="261" spans="1:4" x14ac:dyDescent="0.25">
      <c r="A261" s="77" t="s">
        <v>1025</v>
      </c>
      <c r="B261" s="78" t="s">
        <v>1026</v>
      </c>
      <c r="C261" s="78" t="s">
        <v>672</v>
      </c>
      <c r="D261" s="73">
        <v>59.15</v>
      </c>
    </row>
    <row r="262" spans="1:4" x14ac:dyDescent="0.25">
      <c r="A262" s="77" t="s">
        <v>1027</v>
      </c>
      <c r="B262" s="78" t="s">
        <v>1028</v>
      </c>
      <c r="C262" s="78" t="s">
        <v>672</v>
      </c>
      <c r="D262" s="73">
        <v>65.55</v>
      </c>
    </row>
    <row r="263" spans="1:4" x14ac:dyDescent="0.25">
      <c r="A263" s="77" t="s">
        <v>1029</v>
      </c>
      <c r="B263" s="78" t="s">
        <v>1030</v>
      </c>
      <c r="C263" s="78" t="s">
        <v>672</v>
      </c>
      <c r="D263" s="73">
        <v>70.11</v>
      </c>
    </row>
    <row r="264" spans="1:4" x14ac:dyDescent="0.25">
      <c r="A264" s="77" t="s">
        <v>1031</v>
      </c>
      <c r="B264" s="78" t="s">
        <v>1032</v>
      </c>
      <c r="C264" s="78" t="s">
        <v>672</v>
      </c>
      <c r="D264" s="73">
        <v>78.319999999999993</v>
      </c>
    </row>
    <row r="265" spans="1:4" x14ac:dyDescent="0.25">
      <c r="A265" s="77" t="s">
        <v>1033</v>
      </c>
      <c r="B265" s="78" t="s">
        <v>1034</v>
      </c>
      <c r="C265" s="78" t="s">
        <v>1035</v>
      </c>
      <c r="D265" s="73">
        <v>82.89</v>
      </c>
    </row>
    <row r="266" spans="1:4" x14ac:dyDescent="0.25">
      <c r="A266" s="77" t="s">
        <v>1036</v>
      </c>
      <c r="B266" s="78" t="s">
        <v>1037</v>
      </c>
      <c r="C266" s="78" t="s">
        <v>1035</v>
      </c>
      <c r="D266" s="73">
        <v>98.24</v>
      </c>
    </row>
    <row r="267" spans="1:4" x14ac:dyDescent="0.25">
      <c r="A267" s="77" t="s">
        <v>1038</v>
      </c>
      <c r="B267" s="78" t="s">
        <v>1039</v>
      </c>
      <c r="C267" s="78" t="s">
        <v>1040</v>
      </c>
      <c r="D267" s="73">
        <v>350.35</v>
      </c>
    </row>
    <row r="268" spans="1:4" x14ac:dyDescent="0.25">
      <c r="A268" s="77" t="s">
        <v>1041</v>
      </c>
      <c r="B268" s="78" t="s">
        <v>1042</v>
      </c>
      <c r="C268" s="78" t="s">
        <v>1043</v>
      </c>
      <c r="D268" s="73">
        <v>641.39</v>
      </c>
    </row>
    <row r="269" spans="1:4" x14ac:dyDescent="0.25">
      <c r="A269" s="77" t="s">
        <v>1044</v>
      </c>
      <c r="B269" s="78" t="s">
        <v>1045</v>
      </c>
      <c r="C269" s="78" t="s">
        <v>1046</v>
      </c>
      <c r="D269" s="73">
        <v>835.7</v>
      </c>
    </row>
    <row r="270" spans="1:4" x14ac:dyDescent="0.25">
      <c r="A270" s="77" t="s">
        <v>1047</v>
      </c>
      <c r="B270" s="78" t="s">
        <v>1048</v>
      </c>
      <c r="C270" s="78" t="s">
        <v>1049</v>
      </c>
      <c r="D270" s="73">
        <v>1357.36</v>
      </c>
    </row>
    <row r="271" spans="1:4" x14ac:dyDescent="0.25">
      <c r="A271" s="77" t="s">
        <v>1050</v>
      </c>
      <c r="B271" s="78" t="s">
        <v>1051</v>
      </c>
      <c r="C271" s="78" t="s">
        <v>1052</v>
      </c>
      <c r="D271" s="73">
        <v>1824.46</v>
      </c>
    </row>
    <row r="272" spans="1:4" x14ac:dyDescent="0.25">
      <c r="A272" s="77" t="s">
        <v>1053</v>
      </c>
      <c r="B272" s="78" t="s">
        <v>1054</v>
      </c>
      <c r="C272" s="78" t="s">
        <v>1055</v>
      </c>
      <c r="D272" s="73">
        <v>2415.44</v>
      </c>
    </row>
    <row r="273" spans="1:4" x14ac:dyDescent="0.25">
      <c r="A273" s="77" t="s">
        <v>1056</v>
      </c>
      <c r="B273" s="78" t="s">
        <v>1057</v>
      </c>
      <c r="C273" s="78" t="s">
        <v>1058</v>
      </c>
      <c r="D273" s="73">
        <v>3334.75</v>
      </c>
    </row>
    <row r="274" spans="1:4" x14ac:dyDescent="0.25">
      <c r="A274" s="77" t="s">
        <v>1059</v>
      </c>
      <c r="B274" s="78" t="s">
        <v>1060</v>
      </c>
      <c r="C274" s="78" t="s">
        <v>1061</v>
      </c>
      <c r="D274" s="73">
        <v>182.78</v>
      </c>
    </row>
    <row r="275" spans="1:4" x14ac:dyDescent="0.25">
      <c r="A275" s="77" t="s">
        <v>1062</v>
      </c>
      <c r="B275" s="78" t="s">
        <v>1063</v>
      </c>
      <c r="C275" s="78" t="s">
        <v>1064</v>
      </c>
      <c r="D275" s="73">
        <v>360</v>
      </c>
    </row>
    <row r="276" spans="1:4" x14ac:dyDescent="0.25">
      <c r="A276" s="77" t="s">
        <v>1065</v>
      </c>
      <c r="B276" s="78" t="s">
        <v>1066</v>
      </c>
      <c r="C276" s="78" t="s">
        <v>670</v>
      </c>
      <c r="D276" s="73">
        <v>31.02</v>
      </c>
    </row>
    <row r="277" spans="1:4" x14ac:dyDescent="0.25">
      <c r="A277" s="77" t="s">
        <v>1067</v>
      </c>
      <c r="B277" s="78" t="s">
        <v>1068</v>
      </c>
      <c r="C277" s="78" t="s">
        <v>1014</v>
      </c>
      <c r="D277" s="73">
        <v>31.04</v>
      </c>
    </row>
    <row r="278" spans="1:4" x14ac:dyDescent="0.25">
      <c r="A278" s="77" t="s">
        <v>1069</v>
      </c>
      <c r="B278" s="78" t="s">
        <v>1070</v>
      </c>
      <c r="C278" s="78" t="s">
        <v>1014</v>
      </c>
      <c r="D278" s="73">
        <v>12.57</v>
      </c>
    </row>
    <row r="279" spans="1:4" x14ac:dyDescent="0.25">
      <c r="A279" s="77" t="s">
        <v>1071</v>
      </c>
      <c r="B279" s="78" t="s">
        <v>1072</v>
      </c>
      <c r="C279" s="78" t="s">
        <v>670</v>
      </c>
      <c r="D279" s="73">
        <v>25.53</v>
      </c>
    </row>
    <row r="280" spans="1:4" x14ac:dyDescent="0.25">
      <c r="A280" s="77" t="s">
        <v>1073</v>
      </c>
      <c r="B280" s="78" t="s">
        <v>1074</v>
      </c>
      <c r="C280" s="78" t="s">
        <v>670</v>
      </c>
      <c r="D280" s="73">
        <v>30.84</v>
      </c>
    </row>
    <row r="281" spans="1:4" x14ac:dyDescent="0.25">
      <c r="A281" s="77" t="s">
        <v>1075</v>
      </c>
      <c r="B281" s="78" t="s">
        <v>1076</v>
      </c>
      <c r="C281" s="78" t="s">
        <v>670</v>
      </c>
      <c r="D281" s="73">
        <v>33.130000000000003</v>
      </c>
    </row>
    <row r="282" spans="1:4" x14ac:dyDescent="0.25">
      <c r="A282" s="77" t="s">
        <v>1077</v>
      </c>
      <c r="B282" s="78" t="s">
        <v>1078</v>
      </c>
      <c r="C282" s="78" t="s">
        <v>670</v>
      </c>
      <c r="D282" s="73">
        <v>22.82</v>
      </c>
    </row>
    <row r="283" spans="1:4" x14ac:dyDescent="0.25">
      <c r="A283" s="77" t="s">
        <v>1079</v>
      </c>
      <c r="B283" s="78" t="s">
        <v>1080</v>
      </c>
      <c r="C283" s="78" t="s">
        <v>670</v>
      </c>
      <c r="D283" s="73">
        <v>25.53</v>
      </c>
    </row>
    <row r="284" spans="1:4" x14ac:dyDescent="0.25">
      <c r="A284" s="77" t="s">
        <v>1081</v>
      </c>
      <c r="B284" s="78" t="s">
        <v>1082</v>
      </c>
      <c r="C284" s="78" t="s">
        <v>670</v>
      </c>
      <c r="D284" s="73">
        <v>30.84</v>
      </c>
    </row>
    <row r="285" spans="1:4" x14ac:dyDescent="0.25">
      <c r="A285" s="77" t="s">
        <v>1083</v>
      </c>
      <c r="B285" s="78" t="s">
        <v>1084</v>
      </c>
      <c r="C285" s="78" t="s">
        <v>670</v>
      </c>
      <c r="D285" s="73">
        <v>33.130000000000003</v>
      </c>
    </row>
    <row r="286" spans="1:4" x14ac:dyDescent="0.25">
      <c r="A286" s="77" t="s">
        <v>1085</v>
      </c>
      <c r="B286" s="78" t="s">
        <v>1086</v>
      </c>
      <c r="C286" s="78" t="s">
        <v>784</v>
      </c>
      <c r="D286" s="73">
        <v>31</v>
      </c>
    </row>
    <row r="287" spans="1:4" x14ac:dyDescent="0.25">
      <c r="A287" s="77" t="s">
        <v>1087</v>
      </c>
      <c r="B287" s="78" t="s">
        <v>1086</v>
      </c>
      <c r="C287" s="78" t="s">
        <v>784</v>
      </c>
      <c r="D287" s="73">
        <v>40.299999999999997</v>
      </c>
    </row>
    <row r="288" spans="1:4" x14ac:dyDescent="0.25">
      <c r="A288" s="77" t="s">
        <v>1088</v>
      </c>
      <c r="B288" s="78" t="s">
        <v>1086</v>
      </c>
      <c r="C288" s="78" t="s">
        <v>784</v>
      </c>
      <c r="D288" s="73">
        <v>48.05</v>
      </c>
    </row>
    <row r="289" spans="1:4" x14ac:dyDescent="0.25">
      <c r="A289" s="77" t="s">
        <v>1089</v>
      </c>
      <c r="B289" s="78" t="s">
        <v>1086</v>
      </c>
      <c r="C289" s="78" t="s">
        <v>784</v>
      </c>
      <c r="D289" s="73">
        <v>65.099999999999994</v>
      </c>
    </row>
    <row r="290" spans="1:4" x14ac:dyDescent="0.25">
      <c r="A290" s="77" t="s">
        <v>1090</v>
      </c>
      <c r="B290" s="78" t="s">
        <v>1091</v>
      </c>
      <c r="C290" s="78" t="s">
        <v>784</v>
      </c>
      <c r="D290" s="73">
        <v>34</v>
      </c>
    </row>
    <row r="291" spans="1:4" x14ac:dyDescent="0.25">
      <c r="A291" s="77" t="s">
        <v>1092</v>
      </c>
      <c r="B291" s="78" t="s">
        <v>1091</v>
      </c>
      <c r="C291" s="78" t="s">
        <v>784</v>
      </c>
      <c r="D291" s="73">
        <v>44.2</v>
      </c>
    </row>
    <row r="292" spans="1:4" x14ac:dyDescent="0.25">
      <c r="A292" s="77" t="s">
        <v>1093</v>
      </c>
      <c r="B292" s="78" t="s">
        <v>1091</v>
      </c>
      <c r="C292" s="78" t="s">
        <v>784</v>
      </c>
      <c r="D292" s="73">
        <v>52.7</v>
      </c>
    </row>
    <row r="293" spans="1:4" x14ac:dyDescent="0.25">
      <c r="A293" s="77" t="s">
        <v>1094</v>
      </c>
      <c r="B293" s="78" t="s">
        <v>1091</v>
      </c>
      <c r="C293" s="78" t="s">
        <v>784</v>
      </c>
      <c r="D293" s="73">
        <v>71.400000000000006</v>
      </c>
    </row>
    <row r="294" spans="1:4" x14ac:dyDescent="0.25">
      <c r="A294" s="77" t="s">
        <v>1095</v>
      </c>
      <c r="B294" s="78" t="s">
        <v>1096</v>
      </c>
      <c r="C294" s="78" t="s">
        <v>784</v>
      </c>
      <c r="D294" s="73">
        <v>31</v>
      </c>
    </row>
    <row r="295" spans="1:4" x14ac:dyDescent="0.25">
      <c r="A295" s="77" t="s">
        <v>1097</v>
      </c>
      <c r="B295" s="78" t="s">
        <v>1096</v>
      </c>
      <c r="C295" s="78" t="s">
        <v>784</v>
      </c>
      <c r="D295" s="73">
        <v>40.299999999999997</v>
      </c>
    </row>
    <row r="296" spans="1:4" x14ac:dyDescent="0.25">
      <c r="A296" s="77" t="s">
        <v>1098</v>
      </c>
      <c r="B296" s="78" t="s">
        <v>1096</v>
      </c>
      <c r="C296" s="78" t="s">
        <v>784</v>
      </c>
      <c r="D296" s="73">
        <v>48.05</v>
      </c>
    </row>
    <row r="297" spans="1:4" x14ac:dyDescent="0.25">
      <c r="A297" s="77" t="s">
        <v>1099</v>
      </c>
      <c r="B297" s="78" t="s">
        <v>1096</v>
      </c>
      <c r="C297" s="78" t="s">
        <v>784</v>
      </c>
      <c r="D297" s="73">
        <v>65.099999999999994</v>
      </c>
    </row>
    <row r="298" spans="1:4" x14ac:dyDescent="0.25">
      <c r="A298" s="77" t="s">
        <v>1100</v>
      </c>
      <c r="B298" s="78" t="s">
        <v>1101</v>
      </c>
      <c r="C298" s="78" t="s">
        <v>750</v>
      </c>
      <c r="D298" s="73">
        <v>33.020000000000003</v>
      </c>
    </row>
    <row r="299" spans="1:4" x14ac:dyDescent="0.25">
      <c r="A299" s="77" t="s">
        <v>1102</v>
      </c>
      <c r="B299" s="78" t="s">
        <v>1101</v>
      </c>
      <c r="C299" s="78" t="s">
        <v>750</v>
      </c>
      <c r="D299" s="73">
        <v>46.34</v>
      </c>
    </row>
    <row r="300" spans="1:4" x14ac:dyDescent="0.25">
      <c r="A300" s="77" t="s">
        <v>1103</v>
      </c>
      <c r="B300" s="78" t="s">
        <v>1086</v>
      </c>
      <c r="C300" s="78" t="s">
        <v>784</v>
      </c>
      <c r="D300" s="73">
        <v>8</v>
      </c>
    </row>
    <row r="301" spans="1:4" x14ac:dyDescent="0.25">
      <c r="A301" s="77" t="s">
        <v>1104</v>
      </c>
      <c r="B301" s="78" t="s">
        <v>1086</v>
      </c>
      <c r="C301" s="78" t="s">
        <v>784</v>
      </c>
      <c r="D301" s="73">
        <v>10.4</v>
      </c>
    </row>
    <row r="302" spans="1:4" x14ac:dyDescent="0.25">
      <c r="A302" s="77" t="s">
        <v>1105</v>
      </c>
      <c r="B302" s="78" t="s">
        <v>1086</v>
      </c>
      <c r="C302" s="78" t="s">
        <v>784</v>
      </c>
      <c r="D302" s="73">
        <v>12.4</v>
      </c>
    </row>
    <row r="303" spans="1:4" x14ac:dyDescent="0.25">
      <c r="A303" s="77" t="s">
        <v>1106</v>
      </c>
      <c r="B303" s="78" t="s">
        <v>1086</v>
      </c>
      <c r="C303" s="78" t="s">
        <v>784</v>
      </c>
      <c r="D303" s="73">
        <v>16.8</v>
      </c>
    </row>
    <row r="304" spans="1:4" x14ac:dyDescent="0.25">
      <c r="A304" s="77" t="s">
        <v>1107</v>
      </c>
      <c r="B304" s="78" t="s">
        <v>1091</v>
      </c>
      <c r="C304" s="78" t="s">
        <v>784</v>
      </c>
      <c r="D304" s="73">
        <v>36</v>
      </c>
    </row>
    <row r="305" spans="1:4" x14ac:dyDescent="0.25">
      <c r="A305" s="77" t="s">
        <v>1108</v>
      </c>
      <c r="B305" s="78" t="s">
        <v>1091</v>
      </c>
      <c r="C305" s="78" t="s">
        <v>784</v>
      </c>
      <c r="D305" s="73">
        <v>46.8</v>
      </c>
    </row>
    <row r="306" spans="1:4" x14ac:dyDescent="0.25">
      <c r="A306" s="77" t="s">
        <v>1109</v>
      </c>
      <c r="B306" s="78" t="s">
        <v>1091</v>
      </c>
      <c r="C306" s="78" t="s">
        <v>784</v>
      </c>
      <c r="D306" s="73">
        <v>55.8</v>
      </c>
    </row>
    <row r="307" spans="1:4" x14ac:dyDescent="0.25">
      <c r="A307" s="77" t="s">
        <v>1110</v>
      </c>
      <c r="B307" s="78" t="s">
        <v>1091</v>
      </c>
      <c r="C307" s="78" t="s">
        <v>784</v>
      </c>
      <c r="D307" s="73">
        <v>75.599999999999994</v>
      </c>
    </row>
    <row r="308" spans="1:4" x14ac:dyDescent="0.25">
      <c r="A308" s="77" t="s">
        <v>1111</v>
      </c>
      <c r="B308" s="78" t="s">
        <v>1096</v>
      </c>
      <c r="C308" s="78" t="s">
        <v>784</v>
      </c>
      <c r="D308" s="73">
        <v>5</v>
      </c>
    </row>
    <row r="309" spans="1:4" x14ac:dyDescent="0.25">
      <c r="A309" s="77" t="s">
        <v>1112</v>
      </c>
      <c r="B309" s="78" t="s">
        <v>1096</v>
      </c>
      <c r="C309" s="78" t="s">
        <v>784</v>
      </c>
      <c r="D309" s="73">
        <v>6.5</v>
      </c>
    </row>
    <row r="310" spans="1:4" x14ac:dyDescent="0.25">
      <c r="A310" s="77" t="s">
        <v>1113</v>
      </c>
      <c r="B310" s="78" t="s">
        <v>1096</v>
      </c>
      <c r="C310" s="78" t="s">
        <v>784</v>
      </c>
      <c r="D310" s="73">
        <v>7.75</v>
      </c>
    </row>
    <row r="311" spans="1:4" x14ac:dyDescent="0.25">
      <c r="A311" s="77" t="s">
        <v>1114</v>
      </c>
      <c r="B311" s="78" t="s">
        <v>1096</v>
      </c>
      <c r="C311" s="78" t="s">
        <v>784</v>
      </c>
      <c r="D311" s="73">
        <v>10.5</v>
      </c>
    </row>
    <row r="312" spans="1:4" x14ac:dyDescent="0.25">
      <c r="A312" s="77" t="s">
        <v>1115</v>
      </c>
      <c r="B312" s="78" t="s">
        <v>1116</v>
      </c>
      <c r="C312" s="78" t="s">
        <v>750</v>
      </c>
      <c r="D312" s="73">
        <v>36.090000000000003</v>
      </c>
    </row>
    <row r="313" spans="1:4" x14ac:dyDescent="0.25">
      <c r="A313" s="77" t="s">
        <v>1117</v>
      </c>
      <c r="B313" s="78" t="s">
        <v>1116</v>
      </c>
      <c r="C313" s="78" t="s">
        <v>750</v>
      </c>
      <c r="D313" s="73">
        <v>55.29</v>
      </c>
    </row>
    <row r="314" spans="1:4" x14ac:dyDescent="0.25">
      <c r="A314" s="77" t="s">
        <v>1118</v>
      </c>
      <c r="B314" s="78" t="s">
        <v>1119</v>
      </c>
      <c r="C314" s="78" t="s">
        <v>1120</v>
      </c>
      <c r="D314" s="73">
        <v>20.5</v>
      </c>
    </row>
    <row r="315" spans="1:4" x14ac:dyDescent="0.25">
      <c r="A315" s="77" t="s">
        <v>1121</v>
      </c>
      <c r="B315" s="78" t="s">
        <v>1119</v>
      </c>
      <c r="C315" s="78" t="s">
        <v>1120</v>
      </c>
      <c r="D315" s="73">
        <v>26.65</v>
      </c>
    </row>
    <row r="316" spans="1:4" x14ac:dyDescent="0.25">
      <c r="A316" s="77" t="s">
        <v>1122</v>
      </c>
      <c r="B316" s="78" t="s">
        <v>1119</v>
      </c>
      <c r="C316" s="78" t="s">
        <v>1120</v>
      </c>
      <c r="D316" s="73">
        <v>31.78</v>
      </c>
    </row>
    <row r="317" spans="1:4" x14ac:dyDescent="0.25">
      <c r="A317" s="77" t="s">
        <v>1123</v>
      </c>
      <c r="B317" s="78" t="s">
        <v>1119</v>
      </c>
      <c r="C317" s="78" t="s">
        <v>1120</v>
      </c>
      <c r="D317" s="73">
        <v>43.05</v>
      </c>
    </row>
    <row r="318" spans="1:4" x14ac:dyDescent="0.25">
      <c r="A318" s="77" t="s">
        <v>1124</v>
      </c>
      <c r="B318" s="78" t="s">
        <v>1125</v>
      </c>
      <c r="C318" s="78" t="s">
        <v>1120</v>
      </c>
      <c r="D318" s="73">
        <v>25.5</v>
      </c>
    </row>
    <row r="319" spans="1:4" x14ac:dyDescent="0.25">
      <c r="A319" s="77" t="s">
        <v>1126</v>
      </c>
      <c r="B319" s="78" t="s">
        <v>1125</v>
      </c>
      <c r="C319" s="78" t="s">
        <v>1120</v>
      </c>
      <c r="D319" s="73">
        <v>33.15</v>
      </c>
    </row>
    <row r="320" spans="1:4" x14ac:dyDescent="0.25">
      <c r="A320" s="77" t="s">
        <v>1127</v>
      </c>
      <c r="B320" s="78" t="s">
        <v>1125</v>
      </c>
      <c r="C320" s="78" t="s">
        <v>1120</v>
      </c>
      <c r="D320" s="73">
        <v>39.520000000000003</v>
      </c>
    </row>
    <row r="321" spans="1:4" x14ac:dyDescent="0.25">
      <c r="A321" s="77" t="s">
        <v>1128</v>
      </c>
      <c r="B321" s="78" t="s">
        <v>1125</v>
      </c>
      <c r="C321" s="78" t="s">
        <v>1120</v>
      </c>
      <c r="D321" s="73">
        <v>53.55</v>
      </c>
    </row>
    <row r="322" spans="1:4" x14ac:dyDescent="0.25">
      <c r="A322" s="77" t="s">
        <v>1129</v>
      </c>
      <c r="B322" s="78" t="s">
        <v>1130</v>
      </c>
      <c r="C322" s="78" t="s">
        <v>1120</v>
      </c>
      <c r="D322" s="73">
        <v>25.5</v>
      </c>
    </row>
    <row r="323" spans="1:4" x14ac:dyDescent="0.25">
      <c r="A323" s="77" t="s">
        <v>1131</v>
      </c>
      <c r="B323" s="78" t="s">
        <v>1130</v>
      </c>
      <c r="C323" s="78" t="s">
        <v>1120</v>
      </c>
      <c r="D323" s="73">
        <v>33.15</v>
      </c>
    </row>
    <row r="324" spans="1:4" x14ac:dyDescent="0.25">
      <c r="A324" s="77" t="s">
        <v>1132</v>
      </c>
      <c r="B324" s="78" t="s">
        <v>1130</v>
      </c>
      <c r="C324" s="78" t="s">
        <v>1120</v>
      </c>
      <c r="D324" s="73">
        <v>39.520000000000003</v>
      </c>
    </row>
    <row r="325" spans="1:4" x14ac:dyDescent="0.25">
      <c r="A325" s="77" t="s">
        <v>1133</v>
      </c>
      <c r="B325" s="78" t="s">
        <v>1130</v>
      </c>
      <c r="C325" s="78" t="s">
        <v>1120</v>
      </c>
      <c r="D325" s="73">
        <v>53.55</v>
      </c>
    </row>
    <row r="326" spans="1:4" x14ac:dyDescent="0.25">
      <c r="A326" s="77" t="s">
        <v>1134</v>
      </c>
      <c r="B326" s="78" t="s">
        <v>1135</v>
      </c>
      <c r="C326" s="78" t="s">
        <v>784</v>
      </c>
      <c r="D326" s="73">
        <v>35</v>
      </c>
    </row>
    <row r="327" spans="1:4" x14ac:dyDescent="0.25">
      <c r="A327" s="77" t="s">
        <v>1136</v>
      </c>
      <c r="B327" s="78" t="s">
        <v>1135</v>
      </c>
      <c r="C327" s="78" t="s">
        <v>784</v>
      </c>
      <c r="D327" s="73">
        <v>45.5</v>
      </c>
    </row>
    <row r="328" spans="1:4" x14ac:dyDescent="0.25">
      <c r="A328" s="77" t="s">
        <v>1137</v>
      </c>
      <c r="B328" s="78" t="s">
        <v>1135</v>
      </c>
      <c r="C328" s="78" t="s">
        <v>784</v>
      </c>
      <c r="D328" s="73">
        <v>54.25</v>
      </c>
    </row>
    <row r="329" spans="1:4" x14ac:dyDescent="0.25">
      <c r="A329" s="77" t="s">
        <v>1138</v>
      </c>
      <c r="B329" s="78" t="s">
        <v>1135</v>
      </c>
      <c r="C329" s="78" t="s">
        <v>784</v>
      </c>
      <c r="D329" s="73">
        <v>73.5</v>
      </c>
    </row>
    <row r="330" spans="1:4" x14ac:dyDescent="0.25">
      <c r="A330" s="77" t="s">
        <v>1139</v>
      </c>
      <c r="B330" s="78" t="s">
        <v>1140</v>
      </c>
      <c r="C330" s="78" t="s">
        <v>784</v>
      </c>
      <c r="D330" s="73">
        <v>35</v>
      </c>
    </row>
    <row r="331" spans="1:4" x14ac:dyDescent="0.25">
      <c r="A331" s="77" t="s">
        <v>1141</v>
      </c>
      <c r="B331" s="78" t="s">
        <v>1140</v>
      </c>
      <c r="C331" s="78" t="s">
        <v>784</v>
      </c>
      <c r="D331" s="73">
        <v>45.5</v>
      </c>
    </row>
    <row r="332" spans="1:4" x14ac:dyDescent="0.25">
      <c r="A332" s="77" t="s">
        <v>1142</v>
      </c>
      <c r="B332" s="78" t="s">
        <v>1140</v>
      </c>
      <c r="C332" s="78" t="s">
        <v>784</v>
      </c>
      <c r="D332" s="73">
        <v>54.25</v>
      </c>
    </row>
    <row r="333" spans="1:4" x14ac:dyDescent="0.25">
      <c r="A333" s="77" t="s">
        <v>1143</v>
      </c>
      <c r="B333" s="78" t="s">
        <v>1140</v>
      </c>
      <c r="C333" s="78" t="s">
        <v>784</v>
      </c>
      <c r="D333" s="73">
        <v>73.5</v>
      </c>
    </row>
    <row r="334" spans="1:4" x14ac:dyDescent="0.25">
      <c r="A334" s="77" t="s">
        <v>1144</v>
      </c>
      <c r="B334" s="78" t="s">
        <v>1145</v>
      </c>
      <c r="C334" s="78" t="s">
        <v>750</v>
      </c>
      <c r="D334" s="73">
        <v>49.4</v>
      </c>
    </row>
    <row r="335" spans="1:4" x14ac:dyDescent="0.25">
      <c r="A335" s="77" t="s">
        <v>1146</v>
      </c>
      <c r="B335" s="78" t="s">
        <v>1145</v>
      </c>
      <c r="C335" s="78" t="s">
        <v>750</v>
      </c>
      <c r="D335" s="73">
        <v>56.01</v>
      </c>
    </row>
    <row r="336" spans="1:4" x14ac:dyDescent="0.25">
      <c r="A336" s="77" t="s">
        <v>1147</v>
      </c>
      <c r="B336" s="78" t="s">
        <v>1148</v>
      </c>
      <c r="C336" s="78" t="s">
        <v>784</v>
      </c>
      <c r="D336" s="73">
        <v>0</v>
      </c>
    </row>
    <row r="337" spans="1:4" x14ac:dyDescent="0.25">
      <c r="A337" s="77" t="s">
        <v>1149</v>
      </c>
      <c r="B337" s="78" t="s">
        <v>1148</v>
      </c>
      <c r="C337" s="78" t="s">
        <v>784</v>
      </c>
      <c r="D337" s="73">
        <v>0</v>
      </c>
    </row>
    <row r="338" spans="1:4" x14ac:dyDescent="0.25">
      <c r="A338" s="77" t="s">
        <v>1150</v>
      </c>
      <c r="B338" s="78" t="s">
        <v>1148</v>
      </c>
      <c r="C338" s="78" t="s">
        <v>784</v>
      </c>
      <c r="D338" s="73">
        <v>0</v>
      </c>
    </row>
    <row r="339" spans="1:4" x14ac:dyDescent="0.25">
      <c r="A339" s="77" t="s">
        <v>1151</v>
      </c>
      <c r="B339" s="78" t="s">
        <v>1148</v>
      </c>
      <c r="C339" s="78" t="s">
        <v>784</v>
      </c>
      <c r="D339" s="73">
        <v>0</v>
      </c>
    </row>
    <row r="340" spans="1:4" x14ac:dyDescent="0.25">
      <c r="A340" s="77" t="s">
        <v>1152</v>
      </c>
      <c r="B340" s="78" t="s">
        <v>1153</v>
      </c>
      <c r="C340" s="78" t="s">
        <v>784</v>
      </c>
      <c r="D340" s="73">
        <v>0</v>
      </c>
    </row>
    <row r="341" spans="1:4" x14ac:dyDescent="0.25">
      <c r="A341" s="77" t="s">
        <v>1154</v>
      </c>
      <c r="B341" s="78" t="s">
        <v>1153</v>
      </c>
      <c r="C341" s="78" t="s">
        <v>784</v>
      </c>
      <c r="D341" s="73">
        <v>0</v>
      </c>
    </row>
    <row r="342" spans="1:4" x14ac:dyDescent="0.25">
      <c r="A342" s="77" t="s">
        <v>1155</v>
      </c>
      <c r="B342" s="78" t="s">
        <v>1153</v>
      </c>
      <c r="C342" s="78" t="s">
        <v>784</v>
      </c>
      <c r="D342" s="73">
        <v>0</v>
      </c>
    </row>
    <row r="343" spans="1:4" x14ac:dyDescent="0.25">
      <c r="A343" s="77" t="s">
        <v>1156</v>
      </c>
      <c r="B343" s="78" t="s">
        <v>1153</v>
      </c>
      <c r="C343" s="78" t="s">
        <v>784</v>
      </c>
      <c r="D343" s="73">
        <v>0</v>
      </c>
    </row>
    <row r="344" spans="1:4" x14ac:dyDescent="0.25">
      <c r="A344" s="77" t="s">
        <v>1157</v>
      </c>
      <c r="B344" s="78" t="s">
        <v>1158</v>
      </c>
      <c r="C344" s="78" t="s">
        <v>784</v>
      </c>
      <c r="D344" s="73">
        <v>30</v>
      </c>
    </row>
    <row r="345" spans="1:4" x14ac:dyDescent="0.25">
      <c r="A345" s="77" t="s">
        <v>1159</v>
      </c>
      <c r="B345" s="78" t="s">
        <v>1158</v>
      </c>
      <c r="C345" s="78" t="s">
        <v>784</v>
      </c>
      <c r="D345" s="73">
        <v>39</v>
      </c>
    </row>
    <row r="346" spans="1:4" x14ac:dyDescent="0.25">
      <c r="A346" s="77" t="s">
        <v>1160</v>
      </c>
      <c r="B346" s="78" t="s">
        <v>1158</v>
      </c>
      <c r="C346" s="78" t="s">
        <v>784</v>
      </c>
      <c r="D346" s="73">
        <v>46.5</v>
      </c>
    </row>
    <row r="347" spans="1:4" x14ac:dyDescent="0.25">
      <c r="A347" s="77" t="s">
        <v>1161</v>
      </c>
      <c r="B347" s="78" t="s">
        <v>1158</v>
      </c>
      <c r="C347" s="78" t="s">
        <v>784</v>
      </c>
      <c r="D347" s="73">
        <v>63</v>
      </c>
    </row>
    <row r="348" spans="1:4" x14ac:dyDescent="0.25">
      <c r="A348" s="77" t="s">
        <v>1162</v>
      </c>
      <c r="B348" s="78" t="s">
        <v>1163</v>
      </c>
      <c r="C348" s="78" t="s">
        <v>753</v>
      </c>
      <c r="D348" s="73">
        <v>110</v>
      </c>
    </row>
    <row r="349" spans="1:4" x14ac:dyDescent="0.25">
      <c r="A349" s="77" t="s">
        <v>1164</v>
      </c>
      <c r="B349" s="78" t="s">
        <v>1163</v>
      </c>
      <c r="C349" s="78" t="s">
        <v>753</v>
      </c>
      <c r="D349" s="73">
        <v>143</v>
      </c>
    </row>
    <row r="350" spans="1:4" x14ac:dyDescent="0.25">
      <c r="A350" s="77" t="s">
        <v>1165</v>
      </c>
      <c r="B350" s="78" t="s">
        <v>1163</v>
      </c>
      <c r="C350" s="78" t="s">
        <v>753</v>
      </c>
      <c r="D350" s="73">
        <v>170.5</v>
      </c>
    </row>
    <row r="351" spans="1:4" x14ac:dyDescent="0.25">
      <c r="A351" s="77" t="s">
        <v>1166</v>
      </c>
      <c r="B351" s="78" t="s">
        <v>1163</v>
      </c>
      <c r="C351" s="78" t="s">
        <v>753</v>
      </c>
      <c r="D351" s="73">
        <v>231</v>
      </c>
    </row>
    <row r="352" spans="1:4" x14ac:dyDescent="0.25">
      <c r="A352" s="77" t="s">
        <v>1167</v>
      </c>
      <c r="B352" s="78" t="s">
        <v>1168</v>
      </c>
      <c r="C352" s="78" t="s">
        <v>1169</v>
      </c>
      <c r="D352" s="73">
        <v>40</v>
      </c>
    </row>
    <row r="353" spans="1:4" x14ac:dyDescent="0.25">
      <c r="A353" s="77" t="s">
        <v>1170</v>
      </c>
      <c r="B353" s="78" t="s">
        <v>1171</v>
      </c>
      <c r="C353" s="78" t="s">
        <v>670</v>
      </c>
      <c r="D353" s="73">
        <v>32.35</v>
      </c>
    </row>
    <row r="354" spans="1:4" x14ac:dyDescent="0.25">
      <c r="A354" s="77" t="s">
        <v>1172</v>
      </c>
      <c r="B354" s="78" t="s">
        <v>1173</v>
      </c>
      <c r="C354" s="78" t="s">
        <v>1014</v>
      </c>
      <c r="D354" s="73">
        <v>32.36</v>
      </c>
    </row>
    <row r="355" spans="1:4" x14ac:dyDescent="0.25">
      <c r="A355" s="77" t="s">
        <v>1174</v>
      </c>
      <c r="B355" s="78" t="s">
        <v>1175</v>
      </c>
      <c r="C355" s="78" t="s">
        <v>1014</v>
      </c>
      <c r="D355" s="73">
        <v>34.08</v>
      </c>
    </row>
    <row r="356" spans="1:4" x14ac:dyDescent="0.25">
      <c r="A356" s="77" t="s">
        <v>1176</v>
      </c>
      <c r="B356" s="78" t="s">
        <v>1177</v>
      </c>
      <c r="C356" s="78" t="s">
        <v>670</v>
      </c>
      <c r="D356" s="73">
        <v>39.21</v>
      </c>
    </row>
    <row r="357" spans="1:4" x14ac:dyDescent="0.25">
      <c r="A357" s="77" t="s">
        <v>1178</v>
      </c>
      <c r="B357" s="78" t="s">
        <v>1179</v>
      </c>
      <c r="C357" s="78" t="s">
        <v>670</v>
      </c>
      <c r="D357" s="73">
        <v>39.21</v>
      </c>
    </row>
    <row r="358" spans="1:4" x14ac:dyDescent="0.25">
      <c r="A358" s="77" t="s">
        <v>1180</v>
      </c>
      <c r="B358" s="78" t="s">
        <v>1181</v>
      </c>
      <c r="C358" s="78" t="s">
        <v>1182</v>
      </c>
      <c r="D358" s="73">
        <v>12.69</v>
      </c>
    </row>
    <row r="359" spans="1:4" x14ac:dyDescent="0.25">
      <c r="A359" s="77" t="s">
        <v>1183</v>
      </c>
      <c r="B359" s="78" t="s">
        <v>1184</v>
      </c>
      <c r="C359" s="78" t="s">
        <v>1182</v>
      </c>
      <c r="D359" s="73">
        <v>22.77</v>
      </c>
    </row>
    <row r="360" spans="1:4" x14ac:dyDescent="0.25">
      <c r="A360" s="77" t="s">
        <v>1185</v>
      </c>
      <c r="B360" s="78" t="s">
        <v>1186</v>
      </c>
      <c r="C360" s="78" t="s">
        <v>1182</v>
      </c>
      <c r="D360" s="73">
        <v>22.77</v>
      </c>
    </row>
    <row r="361" spans="1:4" x14ac:dyDescent="0.25">
      <c r="A361" s="77" t="s">
        <v>1187</v>
      </c>
      <c r="B361" s="78" t="s">
        <v>1188</v>
      </c>
      <c r="C361" s="78" t="s">
        <v>1182</v>
      </c>
      <c r="D361" s="73">
        <v>30.86</v>
      </c>
    </row>
    <row r="362" spans="1:4" x14ac:dyDescent="0.25">
      <c r="A362" s="77" t="s">
        <v>1189</v>
      </c>
      <c r="B362" s="78" t="s">
        <v>1190</v>
      </c>
      <c r="C362" s="78" t="s">
        <v>1182</v>
      </c>
      <c r="D362" s="73">
        <v>97.94</v>
      </c>
    </row>
    <row r="363" spans="1:4" x14ac:dyDescent="0.25">
      <c r="A363" s="77" t="s">
        <v>1191</v>
      </c>
      <c r="B363" s="78" t="s">
        <v>1192</v>
      </c>
      <c r="C363" s="78" t="s">
        <v>1193</v>
      </c>
      <c r="D363" s="73">
        <v>0</v>
      </c>
    </row>
    <row r="364" spans="1:4" x14ac:dyDescent="0.25">
      <c r="A364" s="77" t="s">
        <v>1194</v>
      </c>
      <c r="B364" s="78" t="s">
        <v>1195</v>
      </c>
      <c r="C364" s="78" t="s">
        <v>1193</v>
      </c>
      <c r="D364" s="73">
        <v>0</v>
      </c>
    </row>
    <row r="365" spans="1:4" x14ac:dyDescent="0.25">
      <c r="A365" s="77" t="s">
        <v>1196</v>
      </c>
      <c r="B365" s="78" t="s">
        <v>1197</v>
      </c>
      <c r="C365" s="78" t="s">
        <v>1193</v>
      </c>
      <c r="D365" s="73">
        <v>0</v>
      </c>
    </row>
    <row r="366" spans="1:4" x14ac:dyDescent="0.25">
      <c r="A366" s="77" t="s">
        <v>1198</v>
      </c>
      <c r="B366" s="78" t="s">
        <v>1199</v>
      </c>
      <c r="C366" s="78" t="s">
        <v>1193</v>
      </c>
      <c r="D366" s="73">
        <v>0</v>
      </c>
    </row>
    <row r="367" spans="1:4" x14ac:dyDescent="0.25">
      <c r="A367" s="77" t="s">
        <v>1200</v>
      </c>
      <c r="B367" s="78" t="s">
        <v>1201</v>
      </c>
      <c r="C367" s="78" t="s">
        <v>1193</v>
      </c>
      <c r="D367" s="73">
        <v>0</v>
      </c>
    </row>
    <row r="368" spans="1:4" x14ac:dyDescent="0.25">
      <c r="A368" s="77" t="s">
        <v>1202</v>
      </c>
      <c r="B368" s="78" t="s">
        <v>1203</v>
      </c>
      <c r="C368" s="78" t="s">
        <v>1193</v>
      </c>
      <c r="D368" s="73">
        <v>0</v>
      </c>
    </row>
    <row r="369" spans="1:4" x14ac:dyDescent="0.25">
      <c r="A369" s="77" t="s">
        <v>1204</v>
      </c>
      <c r="B369" s="78" t="s">
        <v>1205</v>
      </c>
      <c r="C369" s="78" t="s">
        <v>1193</v>
      </c>
      <c r="D369" s="73">
        <v>0</v>
      </c>
    </row>
    <row r="370" spans="1:4" x14ac:dyDescent="0.25">
      <c r="A370" s="77" t="s">
        <v>1206</v>
      </c>
      <c r="B370" s="78" t="s">
        <v>1207</v>
      </c>
      <c r="C370" s="78" t="s">
        <v>1193</v>
      </c>
      <c r="D370" s="73">
        <v>0</v>
      </c>
    </row>
    <row r="371" spans="1:4" x14ac:dyDescent="0.25">
      <c r="A371" s="77" t="s">
        <v>1208</v>
      </c>
      <c r="B371" s="78" t="s">
        <v>1209</v>
      </c>
      <c r="C371" s="78" t="s">
        <v>1193</v>
      </c>
      <c r="D371" s="73">
        <v>0</v>
      </c>
    </row>
    <row r="372" spans="1:4" x14ac:dyDescent="0.25">
      <c r="A372" s="77" t="s">
        <v>1210</v>
      </c>
      <c r="B372" s="78" t="s">
        <v>1211</v>
      </c>
      <c r="C372" s="78" t="s">
        <v>1193</v>
      </c>
      <c r="D372" s="73">
        <v>0</v>
      </c>
    </row>
    <row r="373" spans="1:4" x14ac:dyDescent="0.25">
      <c r="A373" s="77" t="s">
        <v>1212</v>
      </c>
      <c r="B373" s="78" t="s">
        <v>1213</v>
      </c>
      <c r="C373" s="78" t="s">
        <v>1193</v>
      </c>
      <c r="D373" s="73">
        <v>0</v>
      </c>
    </row>
    <row r="374" spans="1:4" x14ac:dyDescent="0.25">
      <c r="A374" s="77" t="s">
        <v>1214</v>
      </c>
      <c r="B374" s="78" t="s">
        <v>1215</v>
      </c>
      <c r="C374" s="78" t="s">
        <v>1216</v>
      </c>
      <c r="D374" s="73">
        <v>111.85</v>
      </c>
    </row>
    <row r="375" spans="1:4" x14ac:dyDescent="0.25">
      <c r="A375" s="77" t="s">
        <v>1217</v>
      </c>
      <c r="B375" s="78" t="s">
        <v>1218</v>
      </c>
      <c r="C375" s="78" t="s">
        <v>1219</v>
      </c>
      <c r="D375" s="73">
        <v>66</v>
      </c>
    </row>
    <row r="376" spans="1:4" x14ac:dyDescent="0.25">
      <c r="A376" s="77" t="s">
        <v>1220</v>
      </c>
      <c r="B376" s="78" t="s">
        <v>1221</v>
      </c>
      <c r="C376" s="78" t="s">
        <v>1219</v>
      </c>
      <c r="D376" s="73">
        <v>6.2</v>
      </c>
    </row>
    <row r="377" spans="1:4" x14ac:dyDescent="0.25">
      <c r="A377" s="77" t="s">
        <v>1222</v>
      </c>
      <c r="B377" s="78" t="s">
        <v>1223</v>
      </c>
      <c r="C377" s="78" t="s">
        <v>1219</v>
      </c>
      <c r="D377" s="73">
        <v>29.2</v>
      </c>
    </row>
    <row r="378" spans="1:4" x14ac:dyDescent="0.25">
      <c r="A378" s="77" t="s">
        <v>1224</v>
      </c>
      <c r="B378" s="78" t="s">
        <v>1225</v>
      </c>
      <c r="C378" s="78" t="s">
        <v>1216</v>
      </c>
      <c r="D378" s="73">
        <v>148.99</v>
      </c>
    </row>
    <row r="379" spans="1:4" x14ac:dyDescent="0.25">
      <c r="A379" s="77" t="s">
        <v>1226</v>
      </c>
      <c r="B379" s="78" t="s">
        <v>1227</v>
      </c>
      <c r="C379" s="78" t="s">
        <v>1219</v>
      </c>
      <c r="D379" s="73">
        <v>294.95</v>
      </c>
    </row>
    <row r="380" spans="1:4" x14ac:dyDescent="0.25">
      <c r="A380" s="77" t="s">
        <v>1228</v>
      </c>
      <c r="B380" s="78" t="s">
        <v>1229</v>
      </c>
      <c r="C380" s="78" t="s">
        <v>1219</v>
      </c>
      <c r="D380" s="73">
        <v>23.69</v>
      </c>
    </row>
    <row r="381" spans="1:4" x14ac:dyDescent="0.25">
      <c r="A381" s="77" t="s">
        <v>1230</v>
      </c>
      <c r="B381" s="78" t="s">
        <v>1231</v>
      </c>
      <c r="C381" s="78" t="s">
        <v>1219</v>
      </c>
      <c r="D381" s="73">
        <v>24.82</v>
      </c>
    </row>
    <row r="382" spans="1:4" x14ac:dyDescent="0.25">
      <c r="A382" s="77" t="s">
        <v>1232</v>
      </c>
      <c r="B382" s="78" t="s">
        <v>1233</v>
      </c>
      <c r="C382" s="78" t="s">
        <v>1219</v>
      </c>
      <c r="D382" s="73">
        <v>26</v>
      </c>
    </row>
    <row r="383" spans="1:4" x14ac:dyDescent="0.25">
      <c r="A383" s="77" t="s">
        <v>1234</v>
      </c>
      <c r="B383" s="78" t="s">
        <v>1235</v>
      </c>
      <c r="C383" s="78" t="s">
        <v>1216</v>
      </c>
      <c r="D383" s="73">
        <v>219.84</v>
      </c>
    </row>
    <row r="384" spans="1:4" x14ac:dyDescent="0.25">
      <c r="A384" s="77" t="s">
        <v>1236</v>
      </c>
      <c r="B384" s="78" t="s">
        <v>1237</v>
      </c>
      <c r="C384" s="78" t="s">
        <v>1219</v>
      </c>
      <c r="D384" s="73">
        <v>219.89</v>
      </c>
    </row>
    <row r="385" spans="1:4" x14ac:dyDescent="0.25">
      <c r="A385" s="77" t="s">
        <v>1238</v>
      </c>
      <c r="B385" s="78" t="s">
        <v>1239</v>
      </c>
      <c r="C385" s="78" t="s">
        <v>1219</v>
      </c>
      <c r="D385" s="73">
        <v>128.55000000000001</v>
      </c>
    </row>
    <row r="386" spans="1:4" x14ac:dyDescent="0.25">
      <c r="A386" s="77" t="s">
        <v>1240</v>
      </c>
      <c r="B386" s="78" t="s">
        <v>1241</v>
      </c>
      <c r="C386" s="78" t="s">
        <v>1216</v>
      </c>
      <c r="D386" s="73">
        <v>22.36</v>
      </c>
    </row>
    <row r="387" spans="1:4" x14ac:dyDescent="0.25">
      <c r="A387" s="77" t="s">
        <v>1242</v>
      </c>
      <c r="B387" s="78" t="s">
        <v>1243</v>
      </c>
      <c r="C387" s="78" t="s">
        <v>1216</v>
      </c>
      <c r="D387" s="73">
        <v>35.1</v>
      </c>
    </row>
    <row r="388" spans="1:4" x14ac:dyDescent="0.25">
      <c r="A388" s="77" t="s">
        <v>1244</v>
      </c>
      <c r="B388" s="78" t="s">
        <v>1245</v>
      </c>
      <c r="C388" s="78" t="s">
        <v>1014</v>
      </c>
      <c r="D388" s="73">
        <v>70.22</v>
      </c>
    </row>
    <row r="389" spans="1:4" x14ac:dyDescent="0.25">
      <c r="A389" s="77" t="s">
        <v>1246</v>
      </c>
      <c r="B389" s="78" t="s">
        <v>1247</v>
      </c>
      <c r="C389" s="78" t="s">
        <v>1216</v>
      </c>
      <c r="D389" s="73">
        <v>2.97</v>
      </c>
    </row>
    <row r="390" spans="1:4" x14ac:dyDescent="0.25">
      <c r="A390" s="77" t="s">
        <v>1248</v>
      </c>
      <c r="B390" s="78" t="s">
        <v>1249</v>
      </c>
      <c r="C390" s="78" t="s">
        <v>1014</v>
      </c>
      <c r="D390" s="73">
        <v>172.97</v>
      </c>
    </row>
    <row r="391" spans="1:4" x14ac:dyDescent="0.25">
      <c r="A391" s="77" t="s">
        <v>1250</v>
      </c>
      <c r="B391" s="78" t="s">
        <v>1251</v>
      </c>
      <c r="C391" s="78" t="s">
        <v>1216</v>
      </c>
      <c r="D391" s="73">
        <v>2.34</v>
      </c>
    </row>
    <row r="392" spans="1:4" x14ac:dyDescent="0.25">
      <c r="A392" s="77" t="s">
        <v>1252</v>
      </c>
      <c r="B392" s="78" t="s">
        <v>1253</v>
      </c>
      <c r="C392" s="78" t="s">
        <v>1216</v>
      </c>
      <c r="D392" s="73">
        <v>2.57</v>
      </c>
    </row>
    <row r="393" spans="1:4" x14ac:dyDescent="0.25">
      <c r="A393" s="77" t="s">
        <v>1254</v>
      </c>
      <c r="B393" s="78" t="s">
        <v>1255</v>
      </c>
      <c r="C393" s="78" t="s">
        <v>1014</v>
      </c>
      <c r="D393" s="73">
        <v>5.15</v>
      </c>
    </row>
    <row r="394" spans="1:4" x14ac:dyDescent="0.25">
      <c r="A394" s="77" t="s">
        <v>1256</v>
      </c>
      <c r="B394" s="78" t="s">
        <v>1257</v>
      </c>
      <c r="C394" s="78" t="s">
        <v>784</v>
      </c>
      <c r="D394" s="73">
        <v>1.4</v>
      </c>
    </row>
    <row r="395" spans="1:4" x14ac:dyDescent="0.25">
      <c r="A395" s="77" t="s">
        <v>1258</v>
      </c>
      <c r="B395" s="78" t="s">
        <v>1257</v>
      </c>
      <c r="C395" s="78" t="s">
        <v>784</v>
      </c>
      <c r="D395" s="73">
        <v>1.47</v>
      </c>
    </row>
    <row r="396" spans="1:4" x14ac:dyDescent="0.25">
      <c r="A396" s="77" t="s">
        <v>1259</v>
      </c>
      <c r="B396" s="78" t="s">
        <v>1257</v>
      </c>
      <c r="C396" s="78" t="s">
        <v>784</v>
      </c>
      <c r="D396" s="73">
        <v>1.54</v>
      </c>
    </row>
    <row r="397" spans="1:4" x14ac:dyDescent="0.25">
      <c r="A397" s="77" t="s">
        <v>1260</v>
      </c>
      <c r="B397" s="78" t="s">
        <v>1257</v>
      </c>
      <c r="C397" s="78" t="s">
        <v>784</v>
      </c>
      <c r="D397" s="73">
        <v>1.68</v>
      </c>
    </row>
    <row r="398" spans="1:4" x14ac:dyDescent="0.25">
      <c r="A398" s="77" t="s">
        <v>1261</v>
      </c>
      <c r="B398" s="78" t="s">
        <v>1262</v>
      </c>
      <c r="C398" s="78" t="s">
        <v>784</v>
      </c>
      <c r="D398" s="73">
        <v>1.5</v>
      </c>
    </row>
    <row r="399" spans="1:4" x14ac:dyDescent="0.25">
      <c r="A399" s="77" t="s">
        <v>1263</v>
      </c>
      <c r="B399" s="78" t="s">
        <v>1262</v>
      </c>
      <c r="C399" s="78" t="s">
        <v>784</v>
      </c>
      <c r="D399" s="73">
        <v>1.58</v>
      </c>
    </row>
    <row r="400" spans="1:4" x14ac:dyDescent="0.25">
      <c r="A400" s="77" t="s">
        <v>1264</v>
      </c>
      <c r="B400" s="78" t="s">
        <v>1262</v>
      </c>
      <c r="C400" s="78" t="s">
        <v>784</v>
      </c>
      <c r="D400" s="73">
        <v>1.65</v>
      </c>
    </row>
    <row r="401" spans="1:4" x14ac:dyDescent="0.25">
      <c r="A401" s="77" t="s">
        <v>1265</v>
      </c>
      <c r="B401" s="78" t="s">
        <v>1262</v>
      </c>
      <c r="C401" s="78" t="s">
        <v>784</v>
      </c>
      <c r="D401" s="73">
        <v>1.8</v>
      </c>
    </row>
    <row r="402" spans="1:4" x14ac:dyDescent="0.25">
      <c r="A402" s="77" t="s">
        <v>1266</v>
      </c>
      <c r="B402" s="78" t="s">
        <v>1267</v>
      </c>
      <c r="C402" s="78" t="s">
        <v>784</v>
      </c>
      <c r="D402" s="73">
        <v>3</v>
      </c>
    </row>
    <row r="403" spans="1:4" x14ac:dyDescent="0.25">
      <c r="A403" s="77" t="s">
        <v>1268</v>
      </c>
      <c r="B403" s="78" t="s">
        <v>1267</v>
      </c>
      <c r="C403" s="78" t="s">
        <v>784</v>
      </c>
      <c r="D403" s="73">
        <v>3.15</v>
      </c>
    </row>
    <row r="404" spans="1:4" x14ac:dyDescent="0.25">
      <c r="A404" s="77" t="s">
        <v>1269</v>
      </c>
      <c r="B404" s="78" t="s">
        <v>1267</v>
      </c>
      <c r="C404" s="78" t="s">
        <v>784</v>
      </c>
      <c r="D404" s="73">
        <v>3.3</v>
      </c>
    </row>
    <row r="405" spans="1:4" x14ac:dyDescent="0.25">
      <c r="A405" s="77" t="s">
        <v>1270</v>
      </c>
      <c r="B405" s="78" t="s">
        <v>1267</v>
      </c>
      <c r="C405" s="78" t="s">
        <v>784</v>
      </c>
      <c r="D405" s="73">
        <v>3.6</v>
      </c>
    </row>
    <row r="406" spans="1:4" x14ac:dyDescent="0.25">
      <c r="A406" s="77" t="s">
        <v>1271</v>
      </c>
      <c r="B406" s="78" t="s">
        <v>1272</v>
      </c>
      <c r="C406" s="78" t="s">
        <v>784</v>
      </c>
      <c r="D406" s="73">
        <v>7</v>
      </c>
    </row>
    <row r="407" spans="1:4" x14ac:dyDescent="0.25">
      <c r="A407" s="77" t="s">
        <v>1273</v>
      </c>
      <c r="B407" s="78" t="s">
        <v>1272</v>
      </c>
      <c r="C407" s="78" t="s">
        <v>784</v>
      </c>
      <c r="D407" s="73">
        <v>7.35</v>
      </c>
    </row>
    <row r="408" spans="1:4" x14ac:dyDescent="0.25">
      <c r="A408" s="77" t="s">
        <v>1274</v>
      </c>
      <c r="B408" s="78" t="s">
        <v>1272</v>
      </c>
      <c r="C408" s="78" t="s">
        <v>784</v>
      </c>
      <c r="D408" s="73">
        <v>7.7</v>
      </c>
    </row>
    <row r="409" spans="1:4" x14ac:dyDescent="0.25">
      <c r="A409" s="77" t="s">
        <v>1275</v>
      </c>
      <c r="B409" s="78" t="s">
        <v>1272</v>
      </c>
      <c r="C409" s="78" t="s">
        <v>784</v>
      </c>
      <c r="D409" s="73">
        <v>8.4</v>
      </c>
    </row>
    <row r="410" spans="1:4" x14ac:dyDescent="0.25">
      <c r="A410" s="77" t="s">
        <v>1276</v>
      </c>
      <c r="B410" s="78" t="s">
        <v>1277</v>
      </c>
      <c r="C410" s="78" t="s">
        <v>1278</v>
      </c>
      <c r="D410" s="73">
        <v>17.5</v>
      </c>
    </row>
    <row r="411" spans="1:4" x14ac:dyDescent="0.25">
      <c r="A411" s="77" t="s">
        <v>1279</v>
      </c>
      <c r="B411" s="78" t="s">
        <v>1277</v>
      </c>
      <c r="C411" s="78" t="s">
        <v>1278</v>
      </c>
      <c r="D411" s="73">
        <v>17.5</v>
      </c>
    </row>
    <row r="412" spans="1:4" x14ac:dyDescent="0.25">
      <c r="A412" s="77" t="s">
        <v>1280</v>
      </c>
      <c r="B412" s="78" t="s">
        <v>1277</v>
      </c>
      <c r="C412" s="78" t="s">
        <v>1278</v>
      </c>
      <c r="D412" s="73">
        <v>17.5</v>
      </c>
    </row>
    <row r="413" spans="1:4" x14ac:dyDescent="0.25">
      <c r="A413" s="77" t="s">
        <v>1281</v>
      </c>
      <c r="B413" s="78" t="s">
        <v>1277</v>
      </c>
      <c r="C413" s="78" t="s">
        <v>1278</v>
      </c>
      <c r="D413" s="73">
        <v>17.5</v>
      </c>
    </row>
    <row r="414" spans="1:4" x14ac:dyDescent="0.25">
      <c r="A414" s="77" t="s">
        <v>1282</v>
      </c>
      <c r="B414" s="78" t="s">
        <v>1283</v>
      </c>
      <c r="C414" s="78" t="s">
        <v>784</v>
      </c>
      <c r="D414" s="73">
        <v>6</v>
      </c>
    </row>
    <row r="415" spans="1:4" x14ac:dyDescent="0.25">
      <c r="A415" s="77" t="s">
        <v>1284</v>
      </c>
      <c r="B415" s="78" t="s">
        <v>1283</v>
      </c>
      <c r="C415" s="78" t="s">
        <v>784</v>
      </c>
      <c r="D415" s="73">
        <v>6.3</v>
      </c>
    </row>
    <row r="416" spans="1:4" x14ac:dyDescent="0.25">
      <c r="A416" s="77" t="s">
        <v>1285</v>
      </c>
      <c r="B416" s="78" t="s">
        <v>1283</v>
      </c>
      <c r="C416" s="78" t="s">
        <v>784</v>
      </c>
      <c r="D416" s="73">
        <v>6.6</v>
      </c>
    </row>
    <row r="417" spans="1:4" x14ac:dyDescent="0.25">
      <c r="A417" s="77" t="s">
        <v>1286</v>
      </c>
      <c r="B417" s="78" t="s">
        <v>1283</v>
      </c>
      <c r="C417" s="78" t="s">
        <v>784</v>
      </c>
      <c r="D417" s="73">
        <v>7.2</v>
      </c>
    </row>
    <row r="418" spans="1:4" x14ac:dyDescent="0.25">
      <c r="A418" s="77" t="s">
        <v>1287</v>
      </c>
      <c r="B418" s="78" t="s">
        <v>1288</v>
      </c>
      <c r="C418" s="78" t="s">
        <v>750</v>
      </c>
      <c r="D418" s="73">
        <v>2.84</v>
      </c>
    </row>
    <row r="419" spans="1:4" x14ac:dyDescent="0.25">
      <c r="A419" s="77" t="s">
        <v>1289</v>
      </c>
      <c r="B419" s="78" t="s">
        <v>1288</v>
      </c>
      <c r="C419" s="78" t="s">
        <v>750</v>
      </c>
      <c r="D419" s="73">
        <v>3.11</v>
      </c>
    </row>
    <row r="420" spans="1:4" x14ac:dyDescent="0.25">
      <c r="A420" s="77" t="s">
        <v>1290</v>
      </c>
      <c r="B420" s="78" t="s">
        <v>1291</v>
      </c>
      <c r="C420" s="78" t="s">
        <v>1292</v>
      </c>
      <c r="D420" s="73">
        <v>389</v>
      </c>
    </row>
    <row r="421" spans="1:4" x14ac:dyDescent="0.25">
      <c r="A421" s="77" t="s">
        <v>1293</v>
      </c>
      <c r="B421" s="78" t="s">
        <v>1291</v>
      </c>
      <c r="C421" s="78" t="s">
        <v>1292</v>
      </c>
      <c r="D421" s="73">
        <v>408.45</v>
      </c>
    </row>
    <row r="422" spans="1:4" x14ac:dyDescent="0.25">
      <c r="A422" s="77" t="s">
        <v>1294</v>
      </c>
      <c r="B422" s="78" t="s">
        <v>1291</v>
      </c>
      <c r="C422" s="78" t="s">
        <v>1292</v>
      </c>
      <c r="D422" s="73">
        <v>427.9</v>
      </c>
    </row>
    <row r="423" spans="1:4" x14ac:dyDescent="0.25">
      <c r="A423" s="77" t="s">
        <v>1295</v>
      </c>
      <c r="B423" s="78" t="s">
        <v>1291</v>
      </c>
      <c r="C423" s="78" t="s">
        <v>1292</v>
      </c>
      <c r="D423" s="73">
        <v>466.8</v>
      </c>
    </row>
    <row r="424" spans="1:4" x14ac:dyDescent="0.25">
      <c r="A424" s="77" t="s">
        <v>1296</v>
      </c>
      <c r="B424" s="78" t="s">
        <v>1297</v>
      </c>
      <c r="C424" s="78" t="s">
        <v>1292</v>
      </c>
      <c r="D424" s="73">
        <v>772</v>
      </c>
    </row>
    <row r="425" spans="1:4" x14ac:dyDescent="0.25">
      <c r="A425" s="77" t="s">
        <v>1298</v>
      </c>
      <c r="B425" s="78" t="s">
        <v>1297</v>
      </c>
      <c r="C425" s="78" t="s">
        <v>1292</v>
      </c>
      <c r="D425" s="73">
        <v>810.6</v>
      </c>
    </row>
    <row r="426" spans="1:4" x14ac:dyDescent="0.25">
      <c r="A426" s="77" t="s">
        <v>1299</v>
      </c>
      <c r="B426" s="78" t="s">
        <v>1297</v>
      </c>
      <c r="C426" s="78" t="s">
        <v>1292</v>
      </c>
      <c r="D426" s="73">
        <v>849.2</v>
      </c>
    </row>
    <row r="427" spans="1:4" x14ac:dyDescent="0.25">
      <c r="A427" s="77" t="s">
        <v>1300</v>
      </c>
      <c r="B427" s="78" t="s">
        <v>1297</v>
      </c>
      <c r="C427" s="78" t="s">
        <v>1292</v>
      </c>
      <c r="D427" s="73">
        <v>926.4</v>
      </c>
    </row>
    <row r="428" spans="1:4" x14ac:dyDescent="0.25">
      <c r="A428" s="77" t="s">
        <v>1301</v>
      </c>
      <c r="B428" s="78" t="s">
        <v>1302</v>
      </c>
      <c r="C428" s="78" t="s">
        <v>1292</v>
      </c>
      <c r="D428" s="73">
        <v>912</v>
      </c>
    </row>
    <row r="429" spans="1:4" x14ac:dyDescent="0.25">
      <c r="A429" s="77" t="s">
        <v>1303</v>
      </c>
      <c r="B429" s="78" t="s">
        <v>1302</v>
      </c>
      <c r="C429" s="78" t="s">
        <v>1292</v>
      </c>
      <c r="D429" s="73">
        <v>957.6</v>
      </c>
    </row>
    <row r="430" spans="1:4" x14ac:dyDescent="0.25">
      <c r="A430" s="77" t="s">
        <v>1304</v>
      </c>
      <c r="B430" s="78" t="s">
        <v>1302</v>
      </c>
      <c r="C430" s="78" t="s">
        <v>1292</v>
      </c>
      <c r="D430" s="73">
        <v>1003.2</v>
      </c>
    </row>
    <row r="431" spans="1:4" x14ac:dyDescent="0.25">
      <c r="A431" s="77" t="s">
        <v>1305</v>
      </c>
      <c r="B431" s="78" t="s">
        <v>1302</v>
      </c>
      <c r="C431" s="78" t="s">
        <v>1292</v>
      </c>
      <c r="D431" s="73">
        <v>1094.4000000000001</v>
      </c>
    </row>
    <row r="432" spans="1:4" x14ac:dyDescent="0.25">
      <c r="A432" s="77" t="s">
        <v>1306</v>
      </c>
      <c r="B432" s="78" t="s">
        <v>1307</v>
      </c>
      <c r="C432" s="78" t="s">
        <v>1292</v>
      </c>
      <c r="D432" s="73">
        <v>1367</v>
      </c>
    </row>
    <row r="433" spans="1:4" x14ac:dyDescent="0.25">
      <c r="A433" s="77" t="s">
        <v>1308</v>
      </c>
      <c r="B433" s="78" t="s">
        <v>1307</v>
      </c>
      <c r="C433" s="78" t="s">
        <v>1292</v>
      </c>
      <c r="D433" s="73">
        <v>1435.35</v>
      </c>
    </row>
    <row r="434" spans="1:4" x14ac:dyDescent="0.25">
      <c r="A434" s="77" t="s">
        <v>1309</v>
      </c>
      <c r="B434" s="78" t="s">
        <v>1307</v>
      </c>
      <c r="C434" s="78" t="s">
        <v>1292</v>
      </c>
      <c r="D434" s="73">
        <v>1503.7</v>
      </c>
    </row>
    <row r="435" spans="1:4" x14ac:dyDescent="0.25">
      <c r="A435" s="77" t="s">
        <v>1310</v>
      </c>
      <c r="B435" s="78" t="s">
        <v>1307</v>
      </c>
      <c r="C435" s="78" t="s">
        <v>1292</v>
      </c>
      <c r="D435" s="73">
        <v>1640.4</v>
      </c>
    </row>
    <row r="436" spans="1:4" x14ac:dyDescent="0.25">
      <c r="A436" s="77" t="s">
        <v>1311</v>
      </c>
      <c r="B436" s="78" t="s">
        <v>1312</v>
      </c>
      <c r="C436" s="78" t="s">
        <v>1292</v>
      </c>
      <c r="D436" s="73">
        <v>1392</v>
      </c>
    </row>
    <row r="437" spans="1:4" x14ac:dyDescent="0.25">
      <c r="A437" s="77" t="s">
        <v>1313</v>
      </c>
      <c r="B437" s="78" t="s">
        <v>1312</v>
      </c>
      <c r="C437" s="78" t="s">
        <v>1292</v>
      </c>
      <c r="D437" s="73">
        <v>1461.6</v>
      </c>
    </row>
    <row r="438" spans="1:4" x14ac:dyDescent="0.25">
      <c r="A438" s="77" t="s">
        <v>1314</v>
      </c>
      <c r="B438" s="78" t="s">
        <v>1312</v>
      </c>
      <c r="C438" s="78" t="s">
        <v>1292</v>
      </c>
      <c r="D438" s="73">
        <v>1531.2</v>
      </c>
    </row>
    <row r="439" spans="1:4" x14ac:dyDescent="0.25">
      <c r="A439" s="77" t="s">
        <v>1315</v>
      </c>
      <c r="B439" s="78" t="s">
        <v>1312</v>
      </c>
      <c r="C439" s="78" t="s">
        <v>1292</v>
      </c>
      <c r="D439" s="73">
        <v>1670.4</v>
      </c>
    </row>
    <row r="440" spans="1:4" x14ac:dyDescent="0.25">
      <c r="A440" s="77" t="s">
        <v>1316</v>
      </c>
      <c r="B440" s="78" t="s">
        <v>1317</v>
      </c>
      <c r="C440" s="78" t="s">
        <v>1292</v>
      </c>
      <c r="D440" s="73">
        <v>1213</v>
      </c>
    </row>
    <row r="441" spans="1:4" x14ac:dyDescent="0.25">
      <c r="A441" s="77" t="s">
        <v>1318</v>
      </c>
      <c r="B441" s="78" t="s">
        <v>1317</v>
      </c>
      <c r="C441" s="78" t="s">
        <v>1292</v>
      </c>
      <c r="D441" s="73">
        <v>1273.6500000000001</v>
      </c>
    </row>
    <row r="442" spans="1:4" x14ac:dyDescent="0.25">
      <c r="A442" s="77" t="s">
        <v>1319</v>
      </c>
      <c r="B442" s="78" t="s">
        <v>1317</v>
      </c>
      <c r="C442" s="78" t="s">
        <v>1292</v>
      </c>
      <c r="D442" s="73">
        <v>1334.3</v>
      </c>
    </row>
    <row r="443" spans="1:4" x14ac:dyDescent="0.25">
      <c r="A443" s="77" t="s">
        <v>1320</v>
      </c>
      <c r="B443" s="78" t="s">
        <v>1317</v>
      </c>
      <c r="C443" s="78" t="s">
        <v>1292</v>
      </c>
      <c r="D443" s="73">
        <v>1455.6</v>
      </c>
    </row>
    <row r="444" spans="1:4" x14ac:dyDescent="0.25">
      <c r="A444" s="77" t="s">
        <v>1321</v>
      </c>
      <c r="B444" s="78" t="s">
        <v>1322</v>
      </c>
      <c r="C444" s="78" t="s">
        <v>1292</v>
      </c>
      <c r="D444" s="73">
        <v>1512</v>
      </c>
    </row>
    <row r="445" spans="1:4" x14ac:dyDescent="0.25">
      <c r="A445" s="77" t="s">
        <v>1323</v>
      </c>
      <c r="B445" s="78" t="s">
        <v>1322</v>
      </c>
      <c r="C445" s="78" t="s">
        <v>1292</v>
      </c>
      <c r="D445" s="73">
        <v>1587.6</v>
      </c>
    </row>
    <row r="446" spans="1:4" x14ac:dyDescent="0.25">
      <c r="A446" s="77" t="s">
        <v>1324</v>
      </c>
      <c r="B446" s="78" t="s">
        <v>1322</v>
      </c>
      <c r="C446" s="78" t="s">
        <v>1292</v>
      </c>
      <c r="D446" s="73">
        <v>1663.2</v>
      </c>
    </row>
    <row r="447" spans="1:4" x14ac:dyDescent="0.25">
      <c r="A447" s="77" t="s">
        <v>1325</v>
      </c>
      <c r="B447" s="78" t="s">
        <v>1322</v>
      </c>
      <c r="C447" s="78" t="s">
        <v>1292</v>
      </c>
      <c r="D447" s="73">
        <v>1814.4</v>
      </c>
    </row>
    <row r="448" spans="1:4" x14ac:dyDescent="0.25">
      <c r="A448" s="77" t="s">
        <v>1326</v>
      </c>
      <c r="B448" s="78" t="s">
        <v>1327</v>
      </c>
      <c r="C448" s="78" t="s">
        <v>1292</v>
      </c>
      <c r="D448" s="73">
        <v>158</v>
      </c>
    </row>
    <row r="449" spans="1:4" x14ac:dyDescent="0.25">
      <c r="A449" s="77" t="s">
        <v>1328</v>
      </c>
      <c r="B449" s="78" t="s">
        <v>1327</v>
      </c>
      <c r="C449" s="78" t="s">
        <v>1292</v>
      </c>
      <c r="D449" s="73">
        <v>165.9</v>
      </c>
    </row>
    <row r="450" spans="1:4" x14ac:dyDescent="0.25">
      <c r="A450" s="77" t="s">
        <v>1329</v>
      </c>
      <c r="B450" s="78" t="s">
        <v>1327</v>
      </c>
      <c r="C450" s="78" t="s">
        <v>1292</v>
      </c>
      <c r="D450" s="73">
        <v>173.8</v>
      </c>
    </row>
    <row r="451" spans="1:4" x14ac:dyDescent="0.25">
      <c r="A451" s="77" t="s">
        <v>1330</v>
      </c>
      <c r="B451" s="78" t="s">
        <v>1327</v>
      </c>
      <c r="C451" s="78" t="s">
        <v>1292</v>
      </c>
      <c r="D451" s="73">
        <v>189.6</v>
      </c>
    </row>
    <row r="452" spans="1:4" x14ac:dyDescent="0.25">
      <c r="A452" s="77" t="s">
        <v>1331</v>
      </c>
      <c r="B452" s="78" t="s">
        <v>1332</v>
      </c>
      <c r="C452" s="78" t="s">
        <v>1333</v>
      </c>
      <c r="D452" s="73">
        <v>525</v>
      </c>
    </row>
    <row r="453" spans="1:4" x14ac:dyDescent="0.25">
      <c r="A453" s="77" t="s">
        <v>1334</v>
      </c>
      <c r="B453" s="78" t="s">
        <v>1332</v>
      </c>
      <c r="C453" s="78" t="s">
        <v>1333</v>
      </c>
      <c r="D453" s="73">
        <v>551.25</v>
      </c>
    </row>
    <row r="454" spans="1:4" x14ac:dyDescent="0.25">
      <c r="A454" s="77" t="s">
        <v>1335</v>
      </c>
      <c r="B454" s="78" t="s">
        <v>1332</v>
      </c>
      <c r="C454" s="78" t="s">
        <v>1333</v>
      </c>
      <c r="D454" s="73">
        <v>577.5</v>
      </c>
    </row>
    <row r="455" spans="1:4" x14ac:dyDescent="0.25">
      <c r="A455" s="77" t="s">
        <v>1336</v>
      </c>
      <c r="B455" s="78" t="s">
        <v>1332</v>
      </c>
      <c r="C455" s="78" t="s">
        <v>1333</v>
      </c>
      <c r="D455" s="73">
        <v>630</v>
      </c>
    </row>
    <row r="456" spans="1:4" x14ac:dyDescent="0.25">
      <c r="A456" s="77" t="s">
        <v>1337</v>
      </c>
      <c r="B456" s="78" t="s">
        <v>1338</v>
      </c>
      <c r="C456" s="78" t="s">
        <v>750</v>
      </c>
      <c r="D456" s="73">
        <v>6.65</v>
      </c>
    </row>
    <row r="457" spans="1:4" x14ac:dyDescent="0.25">
      <c r="A457" s="77" t="s">
        <v>1339</v>
      </c>
      <c r="B457" s="78" t="s">
        <v>1338</v>
      </c>
      <c r="C457" s="78" t="s">
        <v>750</v>
      </c>
      <c r="D457" s="73">
        <v>7.32</v>
      </c>
    </row>
    <row r="458" spans="1:4" x14ac:dyDescent="0.25">
      <c r="A458" s="77" t="s">
        <v>1340</v>
      </c>
      <c r="B458" s="78" t="s">
        <v>1341</v>
      </c>
      <c r="C458" s="78" t="s">
        <v>784</v>
      </c>
      <c r="D458" s="73">
        <v>2.8</v>
      </c>
    </row>
    <row r="459" spans="1:4" x14ac:dyDescent="0.25">
      <c r="A459" s="77" t="s">
        <v>1342</v>
      </c>
      <c r="B459" s="78" t="s">
        <v>1341</v>
      </c>
      <c r="C459" s="78" t="s">
        <v>784</v>
      </c>
      <c r="D459" s="73">
        <v>2.94</v>
      </c>
    </row>
    <row r="460" spans="1:4" x14ac:dyDescent="0.25">
      <c r="A460" s="77" t="s">
        <v>1343</v>
      </c>
      <c r="B460" s="78" t="s">
        <v>1341</v>
      </c>
      <c r="C460" s="78" t="s">
        <v>784</v>
      </c>
      <c r="D460" s="73">
        <v>3.08</v>
      </c>
    </row>
    <row r="461" spans="1:4" x14ac:dyDescent="0.25">
      <c r="A461" s="77" t="s">
        <v>1344</v>
      </c>
      <c r="B461" s="78" t="s">
        <v>1341</v>
      </c>
      <c r="C461" s="78" t="s">
        <v>784</v>
      </c>
      <c r="D461" s="73">
        <v>3.36</v>
      </c>
    </row>
    <row r="462" spans="1:4" x14ac:dyDescent="0.25">
      <c r="A462" s="77" t="s">
        <v>1345</v>
      </c>
      <c r="B462" s="78" t="s">
        <v>1346</v>
      </c>
      <c r="C462" s="78" t="s">
        <v>784</v>
      </c>
      <c r="D462" s="73">
        <v>4.4000000000000004</v>
      </c>
    </row>
    <row r="463" spans="1:4" x14ac:dyDescent="0.25">
      <c r="A463" s="77" t="s">
        <v>1347</v>
      </c>
      <c r="B463" s="78" t="s">
        <v>1346</v>
      </c>
      <c r="C463" s="78" t="s">
        <v>784</v>
      </c>
      <c r="D463" s="73">
        <v>4.62</v>
      </c>
    </row>
    <row r="464" spans="1:4" x14ac:dyDescent="0.25">
      <c r="A464" s="77" t="s">
        <v>1348</v>
      </c>
      <c r="B464" s="78" t="s">
        <v>1346</v>
      </c>
      <c r="C464" s="78" t="s">
        <v>784</v>
      </c>
      <c r="D464" s="73">
        <v>4.84</v>
      </c>
    </row>
    <row r="465" spans="1:4" x14ac:dyDescent="0.25">
      <c r="A465" s="77" t="s">
        <v>1349</v>
      </c>
      <c r="B465" s="78" t="s">
        <v>1346</v>
      </c>
      <c r="C465" s="78" t="s">
        <v>784</v>
      </c>
      <c r="D465" s="73">
        <v>5.28</v>
      </c>
    </row>
    <row r="466" spans="1:4" x14ac:dyDescent="0.25">
      <c r="A466" s="77" t="s">
        <v>1350</v>
      </c>
      <c r="B466" s="78" t="s">
        <v>1351</v>
      </c>
      <c r="C466" s="78" t="s">
        <v>784</v>
      </c>
      <c r="D466" s="73">
        <v>6</v>
      </c>
    </row>
    <row r="467" spans="1:4" x14ac:dyDescent="0.25">
      <c r="A467" s="77" t="s">
        <v>1352</v>
      </c>
      <c r="B467" s="78" t="s">
        <v>1351</v>
      </c>
      <c r="C467" s="78" t="s">
        <v>784</v>
      </c>
      <c r="D467" s="73">
        <v>6.3</v>
      </c>
    </row>
    <row r="468" spans="1:4" x14ac:dyDescent="0.25">
      <c r="A468" s="77" t="s">
        <v>1353</v>
      </c>
      <c r="B468" s="78" t="s">
        <v>1351</v>
      </c>
      <c r="C468" s="78" t="s">
        <v>784</v>
      </c>
      <c r="D468" s="73">
        <v>6.6</v>
      </c>
    </row>
    <row r="469" spans="1:4" x14ac:dyDescent="0.25">
      <c r="A469" s="77" t="s">
        <v>1354</v>
      </c>
      <c r="B469" s="78" t="s">
        <v>1351</v>
      </c>
      <c r="C469" s="78" t="s">
        <v>784</v>
      </c>
      <c r="D469" s="73">
        <v>7.2</v>
      </c>
    </row>
    <row r="470" spans="1:4" x14ac:dyDescent="0.25">
      <c r="A470" s="77" t="s">
        <v>1355</v>
      </c>
      <c r="B470" s="78" t="s">
        <v>1356</v>
      </c>
      <c r="C470" s="78" t="s">
        <v>784</v>
      </c>
      <c r="D470" s="73">
        <v>1.45</v>
      </c>
    </row>
    <row r="471" spans="1:4" x14ac:dyDescent="0.25">
      <c r="A471" s="77" t="s">
        <v>1357</v>
      </c>
      <c r="B471" s="78" t="s">
        <v>1356</v>
      </c>
      <c r="C471" s="78" t="s">
        <v>784</v>
      </c>
      <c r="D471" s="73">
        <v>1.45</v>
      </c>
    </row>
    <row r="472" spans="1:4" x14ac:dyDescent="0.25">
      <c r="A472" s="77" t="s">
        <v>1358</v>
      </c>
      <c r="B472" s="78" t="s">
        <v>1356</v>
      </c>
      <c r="C472" s="78" t="s">
        <v>784</v>
      </c>
      <c r="D472" s="73">
        <v>1.45</v>
      </c>
    </row>
    <row r="473" spans="1:4" x14ac:dyDescent="0.25">
      <c r="A473" s="77" t="s">
        <v>1359</v>
      </c>
      <c r="B473" s="78" t="s">
        <v>1356</v>
      </c>
      <c r="C473" s="78" t="s">
        <v>784</v>
      </c>
      <c r="D473" s="73">
        <v>1.45</v>
      </c>
    </row>
    <row r="474" spans="1:4" x14ac:dyDescent="0.25">
      <c r="A474" s="77" t="s">
        <v>1360</v>
      </c>
      <c r="B474" s="78" t="s">
        <v>1361</v>
      </c>
      <c r="C474" s="78" t="s">
        <v>784</v>
      </c>
      <c r="D474" s="73">
        <v>1.5</v>
      </c>
    </row>
    <row r="475" spans="1:4" x14ac:dyDescent="0.25">
      <c r="A475" s="77" t="s">
        <v>1362</v>
      </c>
      <c r="B475" s="78" t="s">
        <v>1361</v>
      </c>
      <c r="C475" s="78" t="s">
        <v>784</v>
      </c>
      <c r="D475" s="73">
        <v>1.5</v>
      </c>
    </row>
    <row r="476" spans="1:4" x14ac:dyDescent="0.25">
      <c r="A476" s="77" t="s">
        <v>1363</v>
      </c>
      <c r="B476" s="78" t="s">
        <v>1361</v>
      </c>
      <c r="C476" s="78" t="s">
        <v>784</v>
      </c>
      <c r="D476" s="73">
        <v>1.5</v>
      </c>
    </row>
    <row r="477" spans="1:4" x14ac:dyDescent="0.25">
      <c r="A477" s="77" t="s">
        <v>1364</v>
      </c>
      <c r="B477" s="78" t="s">
        <v>1361</v>
      </c>
      <c r="C477" s="78" t="s">
        <v>784</v>
      </c>
      <c r="D477" s="73">
        <v>1.5</v>
      </c>
    </row>
    <row r="478" spans="1:4" x14ac:dyDescent="0.25">
      <c r="A478" s="77" t="s">
        <v>1365</v>
      </c>
      <c r="B478" s="78" t="s">
        <v>1366</v>
      </c>
      <c r="C478" s="78" t="s">
        <v>784</v>
      </c>
      <c r="D478" s="73">
        <v>1.55</v>
      </c>
    </row>
    <row r="479" spans="1:4" x14ac:dyDescent="0.25">
      <c r="A479" s="77" t="s">
        <v>1367</v>
      </c>
      <c r="B479" s="78" t="s">
        <v>1366</v>
      </c>
      <c r="C479" s="78" t="s">
        <v>784</v>
      </c>
      <c r="D479" s="73">
        <v>1.55</v>
      </c>
    </row>
    <row r="480" spans="1:4" x14ac:dyDescent="0.25">
      <c r="A480" s="77" t="s">
        <v>1368</v>
      </c>
      <c r="B480" s="78" t="s">
        <v>1366</v>
      </c>
      <c r="C480" s="78" t="s">
        <v>784</v>
      </c>
      <c r="D480" s="73">
        <v>1.55</v>
      </c>
    </row>
    <row r="481" spans="1:4" x14ac:dyDescent="0.25">
      <c r="A481" s="77" t="s">
        <v>1369</v>
      </c>
      <c r="B481" s="78" t="s">
        <v>1366</v>
      </c>
      <c r="C481" s="78" t="s">
        <v>784</v>
      </c>
      <c r="D481" s="73">
        <v>1.55</v>
      </c>
    </row>
    <row r="482" spans="1:4" x14ac:dyDescent="0.25">
      <c r="A482" s="77" t="s">
        <v>1370</v>
      </c>
      <c r="B482" s="78" t="s">
        <v>1371</v>
      </c>
      <c r="C482" s="78" t="s">
        <v>784</v>
      </c>
      <c r="D482" s="73">
        <v>3.2</v>
      </c>
    </row>
    <row r="483" spans="1:4" x14ac:dyDescent="0.25">
      <c r="A483" s="77" t="s">
        <v>1372</v>
      </c>
      <c r="B483" s="78" t="s">
        <v>1371</v>
      </c>
      <c r="C483" s="78" t="s">
        <v>784</v>
      </c>
      <c r="D483" s="73">
        <v>3.36</v>
      </c>
    </row>
    <row r="484" spans="1:4" x14ac:dyDescent="0.25">
      <c r="A484" s="77" t="s">
        <v>1373</v>
      </c>
      <c r="B484" s="78" t="s">
        <v>1371</v>
      </c>
      <c r="C484" s="78" t="s">
        <v>784</v>
      </c>
      <c r="D484" s="73">
        <v>3.52</v>
      </c>
    </row>
    <row r="485" spans="1:4" x14ac:dyDescent="0.25">
      <c r="A485" s="77" t="s">
        <v>1374</v>
      </c>
      <c r="B485" s="78" t="s">
        <v>1371</v>
      </c>
      <c r="C485" s="78" t="s">
        <v>784</v>
      </c>
      <c r="D485" s="73">
        <v>3.84</v>
      </c>
    </row>
    <row r="486" spans="1:4" x14ac:dyDescent="0.25">
      <c r="A486" s="77" t="s">
        <v>1375</v>
      </c>
      <c r="B486" s="78" t="s">
        <v>1376</v>
      </c>
      <c r="C486" s="78" t="s">
        <v>784</v>
      </c>
      <c r="D486" s="73">
        <v>0.9</v>
      </c>
    </row>
    <row r="487" spans="1:4" x14ac:dyDescent="0.25">
      <c r="A487" s="77" t="s">
        <v>1377</v>
      </c>
      <c r="B487" s="78" t="s">
        <v>1376</v>
      </c>
      <c r="C487" s="78" t="s">
        <v>784</v>
      </c>
      <c r="D487" s="73">
        <v>0.9</v>
      </c>
    </row>
    <row r="488" spans="1:4" x14ac:dyDescent="0.25">
      <c r="A488" s="77" t="s">
        <v>1378</v>
      </c>
      <c r="B488" s="78" t="s">
        <v>1376</v>
      </c>
      <c r="C488" s="78" t="s">
        <v>784</v>
      </c>
      <c r="D488" s="73">
        <v>0.9</v>
      </c>
    </row>
    <row r="489" spans="1:4" x14ac:dyDescent="0.25">
      <c r="A489" s="77" t="s">
        <v>1379</v>
      </c>
      <c r="B489" s="78" t="s">
        <v>1376</v>
      </c>
      <c r="C489" s="78" t="s">
        <v>784</v>
      </c>
      <c r="D489" s="73">
        <v>0.9</v>
      </c>
    </row>
    <row r="490" spans="1:4" x14ac:dyDescent="0.25">
      <c r="A490" s="77" t="s">
        <v>1380</v>
      </c>
      <c r="B490" s="78" t="s">
        <v>1381</v>
      </c>
      <c r="C490" s="78" t="s">
        <v>750</v>
      </c>
      <c r="D490" s="73">
        <v>4.87</v>
      </c>
    </row>
    <row r="491" spans="1:4" x14ac:dyDescent="0.25">
      <c r="A491" s="77" t="s">
        <v>1382</v>
      </c>
      <c r="B491" s="78" t="s">
        <v>1381</v>
      </c>
      <c r="C491" s="78" t="s">
        <v>750</v>
      </c>
      <c r="D491" s="73">
        <v>5.04</v>
      </c>
    </row>
    <row r="492" spans="1:4" x14ac:dyDescent="0.25">
      <c r="A492" s="77" t="s">
        <v>1383</v>
      </c>
      <c r="B492" s="78" t="s">
        <v>1384</v>
      </c>
      <c r="C492" s="78" t="s">
        <v>670</v>
      </c>
      <c r="D492" s="73">
        <v>0.93</v>
      </c>
    </row>
    <row r="493" spans="1:4" x14ac:dyDescent="0.25">
      <c r="A493" s="77" t="s">
        <v>1385</v>
      </c>
      <c r="B493" s="78" t="s">
        <v>1384</v>
      </c>
      <c r="C493" s="78" t="s">
        <v>670</v>
      </c>
      <c r="D493" s="73">
        <v>1.04</v>
      </c>
    </row>
    <row r="494" spans="1:4" x14ac:dyDescent="0.25">
      <c r="A494" s="77" t="s">
        <v>1386</v>
      </c>
      <c r="B494" s="78" t="s">
        <v>1387</v>
      </c>
      <c r="C494" s="78" t="s">
        <v>784</v>
      </c>
      <c r="D494" s="73">
        <v>1.2</v>
      </c>
    </row>
    <row r="495" spans="1:4" x14ac:dyDescent="0.25">
      <c r="A495" s="77" t="s">
        <v>1388</v>
      </c>
      <c r="B495" s="78" t="s">
        <v>1387</v>
      </c>
      <c r="C495" s="78" t="s">
        <v>784</v>
      </c>
      <c r="D495" s="73">
        <v>1.26</v>
      </c>
    </row>
    <row r="496" spans="1:4" x14ac:dyDescent="0.25">
      <c r="A496" s="77" t="s">
        <v>1389</v>
      </c>
      <c r="B496" s="78" t="s">
        <v>1387</v>
      </c>
      <c r="C496" s="78" t="s">
        <v>784</v>
      </c>
      <c r="D496" s="73">
        <v>1.32</v>
      </c>
    </row>
    <row r="497" spans="1:4" x14ac:dyDescent="0.25">
      <c r="A497" s="77" t="s">
        <v>1390</v>
      </c>
      <c r="B497" s="78" t="s">
        <v>1387</v>
      </c>
      <c r="C497" s="78" t="s">
        <v>784</v>
      </c>
      <c r="D497" s="73">
        <v>1.44</v>
      </c>
    </row>
    <row r="498" spans="1:4" x14ac:dyDescent="0.25">
      <c r="A498" s="77" t="s">
        <v>1391</v>
      </c>
      <c r="B498" s="78" t="s">
        <v>1392</v>
      </c>
      <c r="C498" s="78" t="s">
        <v>784</v>
      </c>
      <c r="D498" s="73">
        <v>2.1</v>
      </c>
    </row>
    <row r="499" spans="1:4" x14ac:dyDescent="0.25">
      <c r="A499" s="77" t="s">
        <v>1393</v>
      </c>
      <c r="B499" s="78" t="s">
        <v>1392</v>
      </c>
      <c r="C499" s="78" t="s">
        <v>784</v>
      </c>
      <c r="D499" s="73">
        <v>2.21</v>
      </c>
    </row>
    <row r="500" spans="1:4" x14ac:dyDescent="0.25">
      <c r="A500" s="77" t="s">
        <v>1394</v>
      </c>
      <c r="B500" s="78" t="s">
        <v>1392</v>
      </c>
      <c r="C500" s="78" t="s">
        <v>784</v>
      </c>
      <c r="D500" s="73">
        <v>2.31</v>
      </c>
    </row>
    <row r="501" spans="1:4" x14ac:dyDescent="0.25">
      <c r="A501" s="77" t="s">
        <v>1395</v>
      </c>
      <c r="B501" s="78" t="s">
        <v>1392</v>
      </c>
      <c r="C501" s="78" t="s">
        <v>784</v>
      </c>
      <c r="D501" s="73">
        <v>2.52</v>
      </c>
    </row>
    <row r="502" spans="1:4" x14ac:dyDescent="0.25">
      <c r="A502" s="77" t="s">
        <v>1396</v>
      </c>
      <c r="B502" s="78" t="s">
        <v>1397</v>
      </c>
      <c r="C502" s="78" t="s">
        <v>784</v>
      </c>
      <c r="D502" s="73">
        <v>3</v>
      </c>
    </row>
    <row r="503" spans="1:4" x14ac:dyDescent="0.25">
      <c r="A503" s="77" t="s">
        <v>1398</v>
      </c>
      <c r="B503" s="78" t="s">
        <v>1397</v>
      </c>
      <c r="C503" s="78" t="s">
        <v>784</v>
      </c>
      <c r="D503" s="73">
        <v>3.15</v>
      </c>
    </row>
    <row r="504" spans="1:4" x14ac:dyDescent="0.25">
      <c r="A504" s="77" t="s">
        <v>1399</v>
      </c>
      <c r="B504" s="78" t="s">
        <v>1397</v>
      </c>
      <c r="C504" s="78" t="s">
        <v>784</v>
      </c>
      <c r="D504" s="73">
        <v>3.3</v>
      </c>
    </row>
    <row r="505" spans="1:4" x14ac:dyDescent="0.25">
      <c r="A505" s="77" t="s">
        <v>1400</v>
      </c>
      <c r="B505" s="78" t="s">
        <v>1397</v>
      </c>
      <c r="C505" s="78" t="s">
        <v>784</v>
      </c>
      <c r="D505" s="73">
        <v>3.6</v>
      </c>
    </row>
    <row r="506" spans="1:4" x14ac:dyDescent="0.25">
      <c r="A506" s="77" t="s">
        <v>1401</v>
      </c>
      <c r="B506" s="78" t="s">
        <v>1402</v>
      </c>
      <c r="C506" s="78" t="s">
        <v>784</v>
      </c>
      <c r="D506" s="73">
        <v>3.8</v>
      </c>
    </row>
    <row r="507" spans="1:4" x14ac:dyDescent="0.25">
      <c r="A507" s="77" t="s">
        <v>1403</v>
      </c>
      <c r="B507" s="78" t="s">
        <v>1402</v>
      </c>
      <c r="C507" s="78" t="s">
        <v>784</v>
      </c>
      <c r="D507" s="73">
        <v>3.99</v>
      </c>
    </row>
    <row r="508" spans="1:4" x14ac:dyDescent="0.25">
      <c r="A508" s="77" t="s">
        <v>1404</v>
      </c>
      <c r="B508" s="78" t="s">
        <v>1402</v>
      </c>
      <c r="C508" s="78" t="s">
        <v>784</v>
      </c>
      <c r="D508" s="73">
        <v>4.18</v>
      </c>
    </row>
    <row r="509" spans="1:4" x14ac:dyDescent="0.25">
      <c r="A509" s="77" t="s">
        <v>1405</v>
      </c>
      <c r="B509" s="78" t="s">
        <v>1402</v>
      </c>
      <c r="C509" s="78" t="s">
        <v>784</v>
      </c>
      <c r="D509" s="73">
        <v>4.5599999999999996</v>
      </c>
    </row>
    <row r="510" spans="1:4" x14ac:dyDescent="0.25">
      <c r="A510" s="77" t="s">
        <v>1406</v>
      </c>
      <c r="B510" s="78" t="s">
        <v>1407</v>
      </c>
      <c r="C510" s="78" t="s">
        <v>784</v>
      </c>
      <c r="D510" s="73">
        <v>1.8</v>
      </c>
    </row>
    <row r="511" spans="1:4" x14ac:dyDescent="0.25">
      <c r="A511" s="77" t="s">
        <v>1408</v>
      </c>
      <c r="B511" s="78" t="s">
        <v>1407</v>
      </c>
      <c r="C511" s="78" t="s">
        <v>784</v>
      </c>
      <c r="D511" s="73">
        <v>1.89</v>
      </c>
    </row>
    <row r="512" spans="1:4" x14ac:dyDescent="0.25">
      <c r="A512" s="77" t="s">
        <v>1409</v>
      </c>
      <c r="B512" s="78" t="s">
        <v>1407</v>
      </c>
      <c r="C512" s="78" t="s">
        <v>784</v>
      </c>
      <c r="D512" s="73">
        <v>1.98</v>
      </c>
    </row>
    <row r="513" spans="1:4" x14ac:dyDescent="0.25">
      <c r="A513" s="77" t="s">
        <v>1410</v>
      </c>
      <c r="B513" s="78" t="s">
        <v>1407</v>
      </c>
      <c r="C513" s="78" t="s">
        <v>784</v>
      </c>
      <c r="D513" s="73">
        <v>2.16</v>
      </c>
    </row>
    <row r="514" spans="1:4" x14ac:dyDescent="0.25">
      <c r="A514" s="77" t="s">
        <v>1411</v>
      </c>
      <c r="B514" s="78" t="s">
        <v>1412</v>
      </c>
      <c r="C514" s="78" t="s">
        <v>784</v>
      </c>
      <c r="D514" s="73">
        <v>1.9</v>
      </c>
    </row>
    <row r="515" spans="1:4" x14ac:dyDescent="0.25">
      <c r="A515" s="77" t="s">
        <v>1413</v>
      </c>
      <c r="B515" s="78" t="s">
        <v>1412</v>
      </c>
      <c r="C515" s="78" t="s">
        <v>784</v>
      </c>
      <c r="D515" s="73">
        <v>1.99</v>
      </c>
    </row>
    <row r="516" spans="1:4" x14ac:dyDescent="0.25">
      <c r="A516" s="77" t="s">
        <v>1414</v>
      </c>
      <c r="B516" s="78" t="s">
        <v>1412</v>
      </c>
      <c r="C516" s="78" t="s">
        <v>784</v>
      </c>
      <c r="D516" s="73">
        <v>2.09</v>
      </c>
    </row>
    <row r="517" spans="1:4" x14ac:dyDescent="0.25">
      <c r="A517" s="77" t="s">
        <v>1415</v>
      </c>
      <c r="B517" s="78" t="s">
        <v>1412</v>
      </c>
      <c r="C517" s="78" t="s">
        <v>784</v>
      </c>
      <c r="D517" s="73">
        <v>2.2799999999999998</v>
      </c>
    </row>
    <row r="518" spans="1:4" x14ac:dyDescent="0.25">
      <c r="A518" s="77" t="s">
        <v>1416</v>
      </c>
      <c r="B518" s="78" t="s">
        <v>1417</v>
      </c>
      <c r="C518" s="78" t="s">
        <v>784</v>
      </c>
      <c r="D518" s="73">
        <v>4</v>
      </c>
    </row>
    <row r="519" spans="1:4" x14ac:dyDescent="0.25">
      <c r="A519" s="77" t="s">
        <v>1418</v>
      </c>
      <c r="B519" s="78" t="s">
        <v>1417</v>
      </c>
      <c r="C519" s="78" t="s">
        <v>784</v>
      </c>
      <c r="D519" s="73">
        <v>4.2</v>
      </c>
    </row>
    <row r="520" spans="1:4" x14ac:dyDescent="0.25">
      <c r="A520" s="77" t="s">
        <v>1419</v>
      </c>
      <c r="B520" s="78" t="s">
        <v>1417</v>
      </c>
      <c r="C520" s="78" t="s">
        <v>784</v>
      </c>
      <c r="D520" s="73">
        <v>4.4000000000000004</v>
      </c>
    </row>
    <row r="521" spans="1:4" x14ac:dyDescent="0.25">
      <c r="A521" s="77" t="s">
        <v>1420</v>
      </c>
      <c r="B521" s="78" t="s">
        <v>1417</v>
      </c>
      <c r="C521" s="78" t="s">
        <v>784</v>
      </c>
      <c r="D521" s="73">
        <v>4.8</v>
      </c>
    </row>
    <row r="522" spans="1:4" x14ac:dyDescent="0.25">
      <c r="A522" s="77" t="s">
        <v>1421</v>
      </c>
      <c r="B522" s="78" t="s">
        <v>1422</v>
      </c>
      <c r="C522" s="78" t="s">
        <v>784</v>
      </c>
      <c r="D522" s="73">
        <v>1.4</v>
      </c>
    </row>
    <row r="523" spans="1:4" x14ac:dyDescent="0.25">
      <c r="A523" s="77" t="s">
        <v>1423</v>
      </c>
      <c r="B523" s="78" t="s">
        <v>1422</v>
      </c>
      <c r="C523" s="78" t="s">
        <v>784</v>
      </c>
      <c r="D523" s="73">
        <v>1.47</v>
      </c>
    </row>
    <row r="524" spans="1:4" x14ac:dyDescent="0.25">
      <c r="A524" s="77" t="s">
        <v>1424</v>
      </c>
      <c r="B524" s="78" t="s">
        <v>1422</v>
      </c>
      <c r="C524" s="78" t="s">
        <v>784</v>
      </c>
      <c r="D524" s="73">
        <v>1.54</v>
      </c>
    </row>
    <row r="525" spans="1:4" x14ac:dyDescent="0.25">
      <c r="A525" s="77" t="s">
        <v>1425</v>
      </c>
      <c r="B525" s="78" t="s">
        <v>1422</v>
      </c>
      <c r="C525" s="78" t="s">
        <v>784</v>
      </c>
      <c r="D525" s="73">
        <v>1.68</v>
      </c>
    </row>
    <row r="526" spans="1:4" x14ac:dyDescent="0.25">
      <c r="A526" s="77" t="s">
        <v>1426</v>
      </c>
      <c r="B526" s="78" t="s">
        <v>1427</v>
      </c>
      <c r="C526" s="78" t="s">
        <v>784</v>
      </c>
      <c r="D526" s="73">
        <v>2.7</v>
      </c>
    </row>
    <row r="527" spans="1:4" x14ac:dyDescent="0.25">
      <c r="A527" s="77" t="s">
        <v>1428</v>
      </c>
      <c r="B527" s="78" t="s">
        <v>1427</v>
      </c>
      <c r="C527" s="78" t="s">
        <v>784</v>
      </c>
      <c r="D527" s="73">
        <v>2.84</v>
      </c>
    </row>
    <row r="528" spans="1:4" x14ac:dyDescent="0.25">
      <c r="A528" s="77" t="s">
        <v>1429</v>
      </c>
      <c r="B528" s="78" t="s">
        <v>1427</v>
      </c>
      <c r="C528" s="78" t="s">
        <v>784</v>
      </c>
      <c r="D528" s="73">
        <v>2.97</v>
      </c>
    </row>
    <row r="529" spans="1:4" x14ac:dyDescent="0.25">
      <c r="A529" s="77" t="s">
        <v>1430</v>
      </c>
      <c r="B529" s="78" t="s">
        <v>1427</v>
      </c>
      <c r="C529" s="78" t="s">
        <v>784</v>
      </c>
      <c r="D529" s="73">
        <v>3.24</v>
      </c>
    </row>
    <row r="530" spans="1:4" x14ac:dyDescent="0.25">
      <c r="A530" s="77" t="s">
        <v>1431</v>
      </c>
      <c r="B530" s="78" t="s">
        <v>1432</v>
      </c>
      <c r="C530" s="78" t="s">
        <v>784</v>
      </c>
      <c r="D530" s="73">
        <v>3.9</v>
      </c>
    </row>
    <row r="531" spans="1:4" x14ac:dyDescent="0.25">
      <c r="A531" s="77" t="s">
        <v>1433</v>
      </c>
      <c r="B531" s="78" t="s">
        <v>1432</v>
      </c>
      <c r="C531" s="78" t="s">
        <v>784</v>
      </c>
      <c r="D531" s="73">
        <v>4.09</v>
      </c>
    </row>
    <row r="532" spans="1:4" x14ac:dyDescent="0.25">
      <c r="A532" s="77" t="s">
        <v>1434</v>
      </c>
      <c r="B532" s="78" t="s">
        <v>1432</v>
      </c>
      <c r="C532" s="78" t="s">
        <v>784</v>
      </c>
      <c r="D532" s="73">
        <v>4.29</v>
      </c>
    </row>
    <row r="533" spans="1:4" x14ac:dyDescent="0.25">
      <c r="A533" s="77" t="s">
        <v>1435</v>
      </c>
      <c r="B533" s="78" t="s">
        <v>1432</v>
      </c>
      <c r="C533" s="78" t="s">
        <v>784</v>
      </c>
      <c r="D533" s="73">
        <v>4.68</v>
      </c>
    </row>
    <row r="534" spans="1:4" x14ac:dyDescent="0.25">
      <c r="A534" s="77" t="s">
        <v>1436</v>
      </c>
      <c r="B534" s="78" t="s">
        <v>1437</v>
      </c>
      <c r="C534" s="78" t="s">
        <v>784</v>
      </c>
      <c r="D534" s="73">
        <v>5</v>
      </c>
    </row>
    <row r="535" spans="1:4" x14ac:dyDescent="0.25">
      <c r="A535" s="77" t="s">
        <v>1438</v>
      </c>
      <c r="B535" s="78" t="s">
        <v>1437</v>
      </c>
      <c r="C535" s="78" t="s">
        <v>784</v>
      </c>
      <c r="D535" s="73">
        <v>5.25</v>
      </c>
    </row>
    <row r="536" spans="1:4" x14ac:dyDescent="0.25">
      <c r="A536" s="77" t="s">
        <v>1439</v>
      </c>
      <c r="B536" s="78" t="s">
        <v>1437</v>
      </c>
      <c r="C536" s="78" t="s">
        <v>784</v>
      </c>
      <c r="D536" s="73">
        <v>5.5</v>
      </c>
    </row>
    <row r="537" spans="1:4" x14ac:dyDescent="0.25">
      <c r="A537" s="77" t="s">
        <v>1440</v>
      </c>
      <c r="B537" s="78" t="s">
        <v>1437</v>
      </c>
      <c r="C537" s="78" t="s">
        <v>784</v>
      </c>
      <c r="D537" s="73">
        <v>6</v>
      </c>
    </row>
    <row r="538" spans="1:4" x14ac:dyDescent="0.25">
      <c r="A538" s="77" t="s">
        <v>1441</v>
      </c>
      <c r="B538" s="78" t="s">
        <v>1442</v>
      </c>
      <c r="C538" s="78" t="s">
        <v>784</v>
      </c>
      <c r="D538" s="73">
        <v>1.5</v>
      </c>
    </row>
    <row r="539" spans="1:4" x14ac:dyDescent="0.25">
      <c r="A539" s="77" t="s">
        <v>1443</v>
      </c>
      <c r="B539" s="78" t="s">
        <v>1442</v>
      </c>
      <c r="C539" s="78" t="s">
        <v>784</v>
      </c>
      <c r="D539" s="73">
        <v>1.58</v>
      </c>
    </row>
    <row r="540" spans="1:4" x14ac:dyDescent="0.25">
      <c r="A540" s="77" t="s">
        <v>1444</v>
      </c>
      <c r="B540" s="78" t="s">
        <v>1442</v>
      </c>
      <c r="C540" s="78" t="s">
        <v>784</v>
      </c>
      <c r="D540" s="73">
        <v>1.65</v>
      </c>
    </row>
    <row r="541" spans="1:4" x14ac:dyDescent="0.25">
      <c r="A541" s="77" t="s">
        <v>1445</v>
      </c>
      <c r="B541" s="78" t="s">
        <v>1442</v>
      </c>
      <c r="C541" s="78" t="s">
        <v>784</v>
      </c>
      <c r="D541" s="73">
        <v>1.8</v>
      </c>
    </row>
    <row r="542" spans="1:4" x14ac:dyDescent="0.25">
      <c r="A542" s="77" t="s">
        <v>1446</v>
      </c>
      <c r="B542" s="78" t="s">
        <v>1447</v>
      </c>
      <c r="C542" s="78" t="s">
        <v>784</v>
      </c>
      <c r="D542" s="73">
        <v>2.9</v>
      </c>
    </row>
    <row r="543" spans="1:4" x14ac:dyDescent="0.25">
      <c r="A543" s="77" t="s">
        <v>1448</v>
      </c>
      <c r="B543" s="78" t="s">
        <v>1447</v>
      </c>
      <c r="C543" s="78" t="s">
        <v>784</v>
      </c>
      <c r="D543" s="73">
        <v>3.04</v>
      </c>
    </row>
    <row r="544" spans="1:4" x14ac:dyDescent="0.25">
      <c r="A544" s="77" t="s">
        <v>1449</v>
      </c>
      <c r="B544" s="78" t="s">
        <v>1447</v>
      </c>
      <c r="C544" s="78" t="s">
        <v>784</v>
      </c>
      <c r="D544" s="73">
        <v>3.19</v>
      </c>
    </row>
    <row r="545" spans="1:4" x14ac:dyDescent="0.25">
      <c r="A545" s="77" t="s">
        <v>1450</v>
      </c>
      <c r="B545" s="78" t="s">
        <v>1447</v>
      </c>
      <c r="C545" s="78" t="s">
        <v>784</v>
      </c>
      <c r="D545" s="73">
        <v>3.48</v>
      </c>
    </row>
    <row r="546" spans="1:4" x14ac:dyDescent="0.25">
      <c r="A546" s="77" t="s">
        <v>1451</v>
      </c>
      <c r="B546" s="78" t="s">
        <v>1452</v>
      </c>
      <c r="C546" s="78" t="s">
        <v>784</v>
      </c>
      <c r="D546" s="73">
        <v>4.2</v>
      </c>
    </row>
    <row r="547" spans="1:4" x14ac:dyDescent="0.25">
      <c r="A547" s="77" t="s">
        <v>1453</v>
      </c>
      <c r="B547" s="78" t="s">
        <v>1452</v>
      </c>
      <c r="C547" s="78" t="s">
        <v>784</v>
      </c>
      <c r="D547" s="73">
        <v>4.41</v>
      </c>
    </row>
    <row r="548" spans="1:4" x14ac:dyDescent="0.25">
      <c r="A548" s="77" t="s">
        <v>1454</v>
      </c>
      <c r="B548" s="78" t="s">
        <v>1452</v>
      </c>
      <c r="C548" s="78" t="s">
        <v>784</v>
      </c>
      <c r="D548" s="73">
        <v>4.62</v>
      </c>
    </row>
    <row r="549" spans="1:4" x14ac:dyDescent="0.25">
      <c r="A549" s="77" t="s">
        <v>1455</v>
      </c>
      <c r="B549" s="78" t="s">
        <v>1452</v>
      </c>
      <c r="C549" s="78" t="s">
        <v>784</v>
      </c>
      <c r="D549" s="73">
        <v>5.04</v>
      </c>
    </row>
    <row r="550" spans="1:4" x14ac:dyDescent="0.25">
      <c r="A550" s="77" t="s">
        <v>1456</v>
      </c>
      <c r="B550" s="78" t="s">
        <v>1457</v>
      </c>
      <c r="C550" s="78" t="s">
        <v>784</v>
      </c>
      <c r="D550" s="73">
        <v>5.4</v>
      </c>
    </row>
    <row r="551" spans="1:4" x14ac:dyDescent="0.25">
      <c r="A551" s="77" t="s">
        <v>1458</v>
      </c>
      <c r="B551" s="78" t="s">
        <v>1457</v>
      </c>
      <c r="C551" s="78" t="s">
        <v>784</v>
      </c>
      <c r="D551" s="73">
        <v>5.67</v>
      </c>
    </row>
    <row r="552" spans="1:4" x14ac:dyDescent="0.25">
      <c r="A552" s="77" t="s">
        <v>1459</v>
      </c>
      <c r="B552" s="78" t="s">
        <v>1457</v>
      </c>
      <c r="C552" s="78" t="s">
        <v>784</v>
      </c>
      <c r="D552" s="73">
        <v>5.94</v>
      </c>
    </row>
    <row r="553" spans="1:4" x14ac:dyDescent="0.25">
      <c r="A553" s="77" t="s">
        <v>1460</v>
      </c>
      <c r="B553" s="78" t="s">
        <v>1457</v>
      </c>
      <c r="C553" s="78" t="s">
        <v>784</v>
      </c>
      <c r="D553" s="73">
        <v>6.48</v>
      </c>
    </row>
    <row r="554" spans="1:4" x14ac:dyDescent="0.25">
      <c r="A554" s="77" t="s">
        <v>1461</v>
      </c>
      <c r="B554" s="78" t="s">
        <v>1462</v>
      </c>
      <c r="C554" s="78" t="s">
        <v>750</v>
      </c>
      <c r="D554" s="73">
        <v>1.33</v>
      </c>
    </row>
    <row r="555" spans="1:4" x14ac:dyDescent="0.25">
      <c r="A555" s="77" t="s">
        <v>1463</v>
      </c>
      <c r="B555" s="78" t="s">
        <v>1462</v>
      </c>
      <c r="C555" s="78" t="s">
        <v>750</v>
      </c>
      <c r="D555" s="73">
        <v>1.33</v>
      </c>
    </row>
    <row r="556" spans="1:4" x14ac:dyDescent="0.25">
      <c r="A556" s="77" t="s">
        <v>1464</v>
      </c>
      <c r="B556" s="78" t="s">
        <v>1465</v>
      </c>
      <c r="C556" s="78" t="s">
        <v>1466</v>
      </c>
      <c r="D556" s="73">
        <v>0</v>
      </c>
    </row>
    <row r="557" spans="1:4" x14ac:dyDescent="0.25">
      <c r="A557" s="77" t="s">
        <v>1467</v>
      </c>
      <c r="B557" s="78" t="s">
        <v>1465</v>
      </c>
      <c r="C557" s="78" t="s">
        <v>1466</v>
      </c>
      <c r="D557" s="73">
        <v>0</v>
      </c>
    </row>
    <row r="558" spans="1:4" x14ac:dyDescent="0.25">
      <c r="A558" s="77" t="s">
        <v>1468</v>
      </c>
      <c r="B558" s="78" t="s">
        <v>1465</v>
      </c>
      <c r="C558" s="78" t="s">
        <v>1466</v>
      </c>
      <c r="D558" s="73">
        <v>0</v>
      </c>
    </row>
    <row r="559" spans="1:4" x14ac:dyDescent="0.25">
      <c r="A559" s="77" t="s">
        <v>1469</v>
      </c>
      <c r="B559" s="78" t="s">
        <v>1465</v>
      </c>
      <c r="C559" s="78" t="s">
        <v>1466</v>
      </c>
      <c r="D559" s="73">
        <v>0</v>
      </c>
    </row>
    <row r="560" spans="1:4" x14ac:dyDescent="0.25">
      <c r="A560" s="77" t="s">
        <v>1470</v>
      </c>
      <c r="B560" s="78" t="s">
        <v>1471</v>
      </c>
      <c r="C560" s="78" t="s">
        <v>750</v>
      </c>
      <c r="D560" s="73">
        <v>3.8</v>
      </c>
    </row>
    <row r="561" spans="1:4" x14ac:dyDescent="0.25">
      <c r="A561" s="77" t="s">
        <v>1472</v>
      </c>
      <c r="B561" s="78" t="s">
        <v>1471</v>
      </c>
      <c r="C561" s="78" t="s">
        <v>750</v>
      </c>
      <c r="D561" s="73">
        <v>4.1399999999999997</v>
      </c>
    </row>
    <row r="562" spans="1:4" x14ac:dyDescent="0.25">
      <c r="A562" s="77" t="s">
        <v>1473</v>
      </c>
      <c r="B562" s="78" t="s">
        <v>1474</v>
      </c>
      <c r="C562" s="78" t="s">
        <v>750</v>
      </c>
      <c r="D562" s="73">
        <v>2.77</v>
      </c>
    </row>
    <row r="563" spans="1:4" x14ac:dyDescent="0.25">
      <c r="A563" s="77" t="s">
        <v>1475</v>
      </c>
      <c r="B563" s="78" t="s">
        <v>1474</v>
      </c>
      <c r="C563" s="78" t="s">
        <v>750</v>
      </c>
      <c r="D563" s="73">
        <v>3.12</v>
      </c>
    </row>
    <row r="564" spans="1:4" x14ac:dyDescent="0.25">
      <c r="A564" s="77" t="s">
        <v>1476</v>
      </c>
      <c r="B564" s="78" t="s">
        <v>1477</v>
      </c>
      <c r="C564" s="78" t="s">
        <v>750</v>
      </c>
      <c r="D564" s="73">
        <v>4</v>
      </c>
    </row>
    <row r="565" spans="1:4" x14ac:dyDescent="0.25">
      <c r="A565" s="77" t="s">
        <v>1478</v>
      </c>
      <c r="B565" s="78" t="s">
        <v>1479</v>
      </c>
      <c r="C565" s="78" t="s">
        <v>753</v>
      </c>
      <c r="D565" s="73">
        <v>16.63</v>
      </c>
    </row>
    <row r="566" spans="1:4" x14ac:dyDescent="0.25">
      <c r="A566" s="77" t="s">
        <v>1480</v>
      </c>
      <c r="B566" s="78" t="s">
        <v>1481</v>
      </c>
      <c r="C566" s="78" t="s">
        <v>750</v>
      </c>
      <c r="D566" s="73">
        <v>67.34</v>
      </c>
    </row>
    <row r="567" spans="1:4" x14ac:dyDescent="0.25">
      <c r="A567" s="77" t="s">
        <v>1482</v>
      </c>
      <c r="B567" s="78" t="s">
        <v>1481</v>
      </c>
      <c r="C567" s="78" t="s">
        <v>750</v>
      </c>
      <c r="D567" s="73">
        <v>71.989999999999995</v>
      </c>
    </row>
    <row r="568" spans="1:4" x14ac:dyDescent="0.25">
      <c r="A568" s="77" t="s">
        <v>1483</v>
      </c>
      <c r="B568" s="78" t="s">
        <v>1484</v>
      </c>
      <c r="C568" s="78" t="s">
        <v>750</v>
      </c>
      <c r="D568" s="73">
        <v>57.23</v>
      </c>
    </row>
    <row r="569" spans="1:4" x14ac:dyDescent="0.25">
      <c r="A569" s="77" t="s">
        <v>1485</v>
      </c>
      <c r="B569" s="78" t="s">
        <v>1484</v>
      </c>
      <c r="C569" s="78" t="s">
        <v>750</v>
      </c>
      <c r="D569" s="73">
        <v>68.66</v>
      </c>
    </row>
    <row r="570" spans="1:4" x14ac:dyDescent="0.25">
      <c r="A570" s="77" t="s">
        <v>1486</v>
      </c>
      <c r="B570" s="78" t="s">
        <v>1487</v>
      </c>
      <c r="C570" s="78" t="s">
        <v>567</v>
      </c>
      <c r="D570" s="73">
        <v>14.08</v>
      </c>
    </row>
    <row r="571" spans="1:4" x14ac:dyDescent="0.25">
      <c r="A571" s="77" t="s">
        <v>1488</v>
      </c>
      <c r="B571" s="78" t="s">
        <v>1489</v>
      </c>
      <c r="C571" s="78" t="s">
        <v>567</v>
      </c>
      <c r="D571" s="73">
        <v>14.72</v>
      </c>
    </row>
    <row r="572" spans="1:4" x14ac:dyDescent="0.25">
      <c r="A572" s="77" t="s">
        <v>1490</v>
      </c>
      <c r="B572" s="78" t="s">
        <v>1491</v>
      </c>
      <c r="C572" s="78" t="s">
        <v>567</v>
      </c>
      <c r="D572" s="73">
        <v>18.95</v>
      </c>
    </row>
    <row r="573" spans="1:4" x14ac:dyDescent="0.25">
      <c r="A573" s="77" t="s">
        <v>1492</v>
      </c>
      <c r="B573" s="78" t="s">
        <v>1493</v>
      </c>
      <c r="C573" s="78" t="s">
        <v>567</v>
      </c>
      <c r="D573" s="73">
        <v>11.53</v>
      </c>
    </row>
    <row r="574" spans="1:4" x14ac:dyDescent="0.25">
      <c r="A574" s="77" t="s">
        <v>1494</v>
      </c>
      <c r="B574" s="78" t="s">
        <v>1495</v>
      </c>
      <c r="C574" s="78" t="s">
        <v>567</v>
      </c>
      <c r="D574" s="73">
        <v>93.77</v>
      </c>
    </row>
    <row r="575" spans="1:4" x14ac:dyDescent="0.25">
      <c r="A575" s="77" t="s">
        <v>1496</v>
      </c>
      <c r="B575" s="78" t="s">
        <v>1497</v>
      </c>
      <c r="C575" s="78" t="s">
        <v>567</v>
      </c>
      <c r="D575" s="73">
        <v>10.63</v>
      </c>
    </row>
    <row r="576" spans="1:4" x14ac:dyDescent="0.25">
      <c r="A576" s="77" t="s">
        <v>1498</v>
      </c>
      <c r="B576" s="78" t="s">
        <v>1499</v>
      </c>
      <c r="C576" s="78" t="s">
        <v>1500</v>
      </c>
      <c r="D576" s="73">
        <v>220.93</v>
      </c>
    </row>
    <row r="577" spans="1:4" x14ac:dyDescent="0.25">
      <c r="A577" s="77" t="s">
        <v>1501</v>
      </c>
      <c r="B577" s="78" t="s">
        <v>1502</v>
      </c>
      <c r="C577" s="78" t="s">
        <v>1500</v>
      </c>
      <c r="D577" s="73">
        <v>582.91999999999996</v>
      </c>
    </row>
    <row r="578" spans="1:4" x14ac:dyDescent="0.25">
      <c r="A578" s="77" t="s">
        <v>1503</v>
      </c>
      <c r="B578" s="78" t="s">
        <v>1504</v>
      </c>
      <c r="C578" s="78" t="s">
        <v>1500</v>
      </c>
      <c r="D578" s="73">
        <v>0</v>
      </c>
    </row>
    <row r="579" spans="1:4" x14ac:dyDescent="0.25">
      <c r="A579" s="77" t="s">
        <v>1505</v>
      </c>
      <c r="B579" s="78" t="s">
        <v>1506</v>
      </c>
      <c r="C579" s="78" t="s">
        <v>750</v>
      </c>
      <c r="D579" s="73">
        <v>1.35</v>
      </c>
    </row>
    <row r="580" spans="1:4" x14ac:dyDescent="0.25">
      <c r="A580" s="77" t="s">
        <v>1507</v>
      </c>
      <c r="B580" s="78" t="s">
        <v>1506</v>
      </c>
      <c r="C580" s="78" t="s">
        <v>750</v>
      </c>
      <c r="D580" s="73">
        <v>1.42</v>
      </c>
    </row>
    <row r="581" spans="1:4" x14ac:dyDescent="0.25">
      <c r="A581" s="77" t="s">
        <v>1508</v>
      </c>
      <c r="B581" s="78" t="s">
        <v>1509</v>
      </c>
      <c r="C581" s="78" t="s">
        <v>1510</v>
      </c>
      <c r="D581" s="73">
        <v>2705.51</v>
      </c>
    </row>
    <row r="582" spans="1:4" x14ac:dyDescent="0.25">
      <c r="A582" s="77" t="s">
        <v>1511</v>
      </c>
      <c r="B582" s="78" t="s">
        <v>1512</v>
      </c>
      <c r="C582" s="78" t="s">
        <v>1513</v>
      </c>
      <c r="D582" s="73">
        <v>47.26</v>
      </c>
    </row>
    <row r="583" spans="1:4" x14ac:dyDescent="0.25">
      <c r="A583" s="77" t="s">
        <v>1514</v>
      </c>
      <c r="B583" s="78" t="s">
        <v>1515</v>
      </c>
      <c r="C583" s="78" t="s">
        <v>1516</v>
      </c>
      <c r="D583" s="73">
        <v>386.93</v>
      </c>
    </row>
    <row r="584" spans="1:4" x14ac:dyDescent="0.25">
      <c r="A584" s="77" t="s">
        <v>1517</v>
      </c>
      <c r="B584" s="78" t="s">
        <v>1518</v>
      </c>
      <c r="C584" s="78" t="s">
        <v>1516</v>
      </c>
      <c r="D584" s="73">
        <v>1084.26</v>
      </c>
    </row>
    <row r="585" spans="1:4" x14ac:dyDescent="0.25">
      <c r="A585" s="77" t="s">
        <v>1519</v>
      </c>
      <c r="B585" s="78" t="s">
        <v>1520</v>
      </c>
      <c r="C585" s="78" t="s">
        <v>1521</v>
      </c>
      <c r="D585" s="73">
        <v>815.52</v>
      </c>
    </row>
    <row r="586" spans="1:4" x14ac:dyDescent="0.25">
      <c r="A586" s="77" t="s">
        <v>1522</v>
      </c>
      <c r="B586" s="78" t="s">
        <v>1523</v>
      </c>
      <c r="C586" s="78" t="s">
        <v>1524</v>
      </c>
      <c r="D586" s="73">
        <v>18.16</v>
      </c>
    </row>
    <row r="587" spans="1:4" x14ac:dyDescent="0.25">
      <c r="A587" s="77" t="s">
        <v>1525</v>
      </c>
      <c r="B587" s="78" t="s">
        <v>1526</v>
      </c>
      <c r="C587" s="78" t="s">
        <v>1527</v>
      </c>
      <c r="D587" s="73">
        <v>1</v>
      </c>
    </row>
    <row r="588" spans="1:4" x14ac:dyDescent="0.25">
      <c r="A588" s="77" t="s">
        <v>1528</v>
      </c>
      <c r="B588" s="78" t="s">
        <v>1529</v>
      </c>
      <c r="C588" s="78" t="s">
        <v>1527</v>
      </c>
      <c r="D588" s="73">
        <v>1</v>
      </c>
    </row>
    <row r="589" spans="1:4" x14ac:dyDescent="0.25">
      <c r="A589" s="77" t="s">
        <v>1530</v>
      </c>
      <c r="B589" s="78" t="s">
        <v>1531</v>
      </c>
      <c r="C589" s="78" t="s">
        <v>1532</v>
      </c>
      <c r="D589" s="73">
        <v>0</v>
      </c>
    </row>
    <row r="590" spans="1:4" x14ac:dyDescent="0.25">
      <c r="A590" s="77" t="s">
        <v>1533</v>
      </c>
      <c r="B590" s="78" t="s">
        <v>1534</v>
      </c>
      <c r="C590" s="78" t="s">
        <v>1532</v>
      </c>
      <c r="D590" s="73">
        <v>0</v>
      </c>
    </row>
    <row r="591" spans="1:4" x14ac:dyDescent="0.25">
      <c r="A591" s="77" t="s">
        <v>1535</v>
      </c>
      <c r="B591" s="78" t="s">
        <v>1536</v>
      </c>
      <c r="C591" s="78" t="s">
        <v>1532</v>
      </c>
      <c r="D591" s="73">
        <v>0</v>
      </c>
    </row>
    <row r="592" spans="1:4" x14ac:dyDescent="0.25">
      <c r="A592" s="77" t="s">
        <v>1537</v>
      </c>
      <c r="B592" s="78" t="s">
        <v>1538</v>
      </c>
      <c r="C592" s="78" t="s">
        <v>1532</v>
      </c>
      <c r="D592" s="73">
        <v>0</v>
      </c>
    </row>
    <row r="593" spans="1:4" x14ac:dyDescent="0.25">
      <c r="A593" s="77" t="s">
        <v>1539</v>
      </c>
      <c r="B593" s="78" t="s">
        <v>1540</v>
      </c>
      <c r="C593" s="78" t="s">
        <v>1532</v>
      </c>
      <c r="D593" s="73">
        <v>0</v>
      </c>
    </row>
    <row r="594" spans="1:4" x14ac:dyDescent="0.25">
      <c r="A594" s="77" t="s">
        <v>1541</v>
      </c>
      <c r="B594" s="78" t="s">
        <v>1542</v>
      </c>
      <c r="C594" s="78" t="s">
        <v>1532</v>
      </c>
      <c r="D594" s="73">
        <v>0</v>
      </c>
    </row>
    <row r="595" spans="1:4" x14ac:dyDescent="0.25">
      <c r="A595" s="77" t="s">
        <v>1543</v>
      </c>
      <c r="B595" s="78" t="s">
        <v>1544</v>
      </c>
      <c r="C595" s="78" t="s">
        <v>1532</v>
      </c>
      <c r="D595" s="73">
        <v>0</v>
      </c>
    </row>
    <row r="596" spans="1:4" x14ac:dyDescent="0.25">
      <c r="A596" s="77" t="s">
        <v>1545</v>
      </c>
      <c r="B596" s="78" t="s">
        <v>1546</v>
      </c>
      <c r="C596" s="78" t="s">
        <v>1532</v>
      </c>
      <c r="D596" s="73">
        <v>0</v>
      </c>
    </row>
    <row r="597" spans="1:4" x14ac:dyDescent="0.25">
      <c r="A597" s="77" t="s">
        <v>1547</v>
      </c>
      <c r="B597" s="78" t="s">
        <v>1548</v>
      </c>
      <c r="C597" s="78" t="s">
        <v>1532</v>
      </c>
      <c r="D597" s="73">
        <v>0</v>
      </c>
    </row>
    <row r="598" spans="1:4" x14ac:dyDescent="0.25">
      <c r="A598" s="77" t="s">
        <v>1549</v>
      </c>
      <c r="B598" s="78" t="s">
        <v>1550</v>
      </c>
      <c r="C598" s="78" t="s">
        <v>1551</v>
      </c>
      <c r="D598" s="73">
        <v>80.3</v>
      </c>
    </row>
    <row r="599" spans="1:4" x14ac:dyDescent="0.25">
      <c r="A599" s="77" t="s">
        <v>1552</v>
      </c>
      <c r="B599" s="78" t="s">
        <v>1550</v>
      </c>
      <c r="C599" s="78" t="s">
        <v>1551</v>
      </c>
      <c r="D599" s="73">
        <v>92.34</v>
      </c>
    </row>
    <row r="600" spans="1:4" x14ac:dyDescent="0.25">
      <c r="A600" s="77" t="s">
        <v>1553</v>
      </c>
      <c r="B600" s="78" t="s">
        <v>1550</v>
      </c>
      <c r="C600" s="78" t="s">
        <v>1551</v>
      </c>
      <c r="D600" s="73">
        <v>98.37</v>
      </c>
    </row>
    <row r="601" spans="1:4" x14ac:dyDescent="0.25">
      <c r="A601" s="77" t="s">
        <v>1554</v>
      </c>
      <c r="B601" s="78" t="s">
        <v>1550</v>
      </c>
      <c r="C601" s="78" t="s">
        <v>1551</v>
      </c>
      <c r="D601" s="73">
        <v>116.44</v>
      </c>
    </row>
    <row r="602" spans="1:4" x14ac:dyDescent="0.25">
      <c r="A602" s="77" t="s">
        <v>1555</v>
      </c>
      <c r="B602" s="78" t="s">
        <v>1556</v>
      </c>
      <c r="C602" s="78" t="s">
        <v>1551</v>
      </c>
      <c r="D602" s="73">
        <v>82.5</v>
      </c>
    </row>
    <row r="603" spans="1:4" x14ac:dyDescent="0.25">
      <c r="A603" s="77" t="s">
        <v>1557</v>
      </c>
      <c r="B603" s="78" t="s">
        <v>1556</v>
      </c>
      <c r="C603" s="78" t="s">
        <v>1551</v>
      </c>
      <c r="D603" s="73">
        <v>94.87</v>
      </c>
    </row>
    <row r="604" spans="1:4" x14ac:dyDescent="0.25">
      <c r="A604" s="77" t="s">
        <v>1558</v>
      </c>
      <c r="B604" s="78" t="s">
        <v>1556</v>
      </c>
      <c r="C604" s="78" t="s">
        <v>1551</v>
      </c>
      <c r="D604" s="73">
        <v>101.06</v>
      </c>
    </row>
    <row r="605" spans="1:4" x14ac:dyDescent="0.25">
      <c r="A605" s="77" t="s">
        <v>1559</v>
      </c>
      <c r="B605" s="78" t="s">
        <v>1556</v>
      </c>
      <c r="C605" s="78" t="s">
        <v>1551</v>
      </c>
      <c r="D605" s="73">
        <v>119.63</v>
      </c>
    </row>
    <row r="606" spans="1:4" x14ac:dyDescent="0.25">
      <c r="A606" s="77" t="s">
        <v>1560</v>
      </c>
      <c r="B606" s="78" t="s">
        <v>1561</v>
      </c>
      <c r="C606" s="78" t="s">
        <v>1551</v>
      </c>
      <c r="D606" s="73">
        <v>585.20000000000005</v>
      </c>
    </row>
    <row r="607" spans="1:4" x14ac:dyDescent="0.25">
      <c r="A607" s="77" t="s">
        <v>1562</v>
      </c>
      <c r="B607" s="78" t="s">
        <v>1561</v>
      </c>
      <c r="C607" s="78" t="s">
        <v>1551</v>
      </c>
      <c r="D607" s="73">
        <v>596</v>
      </c>
    </row>
    <row r="608" spans="1:4" x14ac:dyDescent="0.25">
      <c r="A608" s="77" t="s">
        <v>1563</v>
      </c>
      <c r="B608" s="78" t="s">
        <v>1561</v>
      </c>
      <c r="C608" s="78" t="s">
        <v>1551</v>
      </c>
      <c r="D608" s="73">
        <v>601.4</v>
      </c>
    </row>
    <row r="609" spans="1:4" x14ac:dyDescent="0.25">
      <c r="A609" s="77" t="s">
        <v>1564</v>
      </c>
      <c r="B609" s="78" t="s">
        <v>1561</v>
      </c>
      <c r="C609" s="78" t="s">
        <v>1551</v>
      </c>
      <c r="D609" s="73">
        <v>617.6</v>
      </c>
    </row>
    <row r="610" spans="1:4" x14ac:dyDescent="0.25">
      <c r="A610" s="77" t="s">
        <v>1565</v>
      </c>
      <c r="B610" s="78" t="s">
        <v>1566</v>
      </c>
      <c r="C610" s="78" t="s">
        <v>1551</v>
      </c>
      <c r="D610" s="73">
        <v>662.1</v>
      </c>
    </row>
    <row r="611" spans="1:4" x14ac:dyDescent="0.25">
      <c r="A611" s="77" t="s">
        <v>1567</v>
      </c>
      <c r="B611" s="78" t="s">
        <v>1566</v>
      </c>
      <c r="C611" s="78" t="s">
        <v>1551</v>
      </c>
      <c r="D611" s="73">
        <v>674.1</v>
      </c>
    </row>
    <row r="612" spans="1:4" x14ac:dyDescent="0.25">
      <c r="A612" s="77" t="s">
        <v>1568</v>
      </c>
      <c r="B612" s="78" t="s">
        <v>1566</v>
      </c>
      <c r="C612" s="78" t="s">
        <v>1551</v>
      </c>
      <c r="D612" s="73">
        <v>680.1</v>
      </c>
    </row>
    <row r="613" spans="1:4" x14ac:dyDescent="0.25">
      <c r="A613" s="77" t="s">
        <v>1569</v>
      </c>
      <c r="B613" s="78" t="s">
        <v>1566</v>
      </c>
      <c r="C613" s="78" t="s">
        <v>1551</v>
      </c>
      <c r="D613" s="73">
        <v>698.1</v>
      </c>
    </row>
    <row r="614" spans="1:4" x14ac:dyDescent="0.25">
      <c r="A614" s="77" t="s">
        <v>1570</v>
      </c>
      <c r="B614" s="78" t="s">
        <v>1571</v>
      </c>
      <c r="C614" s="78" t="s">
        <v>1551</v>
      </c>
      <c r="D614" s="73">
        <v>785.38</v>
      </c>
    </row>
    <row r="615" spans="1:4" x14ac:dyDescent="0.25">
      <c r="A615" s="77" t="s">
        <v>1572</v>
      </c>
      <c r="B615" s="78" t="s">
        <v>1571</v>
      </c>
      <c r="C615" s="78" t="s">
        <v>1551</v>
      </c>
      <c r="D615" s="73">
        <v>798.58</v>
      </c>
    </row>
    <row r="616" spans="1:4" x14ac:dyDescent="0.25">
      <c r="A616" s="77" t="s">
        <v>1573</v>
      </c>
      <c r="B616" s="78" t="s">
        <v>1571</v>
      </c>
      <c r="C616" s="78" t="s">
        <v>1551</v>
      </c>
      <c r="D616" s="73">
        <v>805.18</v>
      </c>
    </row>
    <row r="617" spans="1:4" x14ac:dyDescent="0.25">
      <c r="A617" s="77" t="s">
        <v>1574</v>
      </c>
      <c r="B617" s="78" t="s">
        <v>1571</v>
      </c>
      <c r="C617" s="78" t="s">
        <v>1551</v>
      </c>
      <c r="D617" s="73">
        <v>824.98</v>
      </c>
    </row>
    <row r="618" spans="1:4" x14ac:dyDescent="0.25">
      <c r="A618" s="77" t="s">
        <v>1575</v>
      </c>
      <c r="B618" s="78" t="s">
        <v>1576</v>
      </c>
      <c r="C618" s="78" t="s">
        <v>1551</v>
      </c>
      <c r="D618" s="73">
        <v>1203.73</v>
      </c>
    </row>
    <row r="619" spans="1:4" x14ac:dyDescent="0.25">
      <c r="A619" s="77" t="s">
        <v>1577</v>
      </c>
      <c r="B619" s="78" t="s">
        <v>1576</v>
      </c>
      <c r="C619" s="78" t="s">
        <v>1551</v>
      </c>
      <c r="D619" s="73">
        <v>1218.1300000000001</v>
      </c>
    </row>
    <row r="620" spans="1:4" x14ac:dyDescent="0.25">
      <c r="A620" s="77" t="s">
        <v>1578</v>
      </c>
      <c r="B620" s="78" t="s">
        <v>1576</v>
      </c>
      <c r="C620" s="78" t="s">
        <v>1551</v>
      </c>
      <c r="D620" s="73">
        <v>1225.33</v>
      </c>
    </row>
    <row r="621" spans="1:4" x14ac:dyDescent="0.25">
      <c r="A621" s="77" t="s">
        <v>1579</v>
      </c>
      <c r="B621" s="78" t="s">
        <v>1576</v>
      </c>
      <c r="C621" s="78" t="s">
        <v>1551</v>
      </c>
      <c r="D621" s="73">
        <v>1246.93</v>
      </c>
    </row>
    <row r="622" spans="1:4" x14ac:dyDescent="0.25">
      <c r="A622" s="77" t="s">
        <v>1580</v>
      </c>
      <c r="B622" s="78" t="s">
        <v>1581</v>
      </c>
      <c r="C622" s="78" t="s">
        <v>1551</v>
      </c>
      <c r="D622" s="73">
        <v>1721.25</v>
      </c>
    </row>
    <row r="623" spans="1:4" x14ac:dyDescent="0.25">
      <c r="A623" s="77" t="s">
        <v>1582</v>
      </c>
      <c r="B623" s="78" t="s">
        <v>1581</v>
      </c>
      <c r="C623" s="78" t="s">
        <v>1551</v>
      </c>
      <c r="D623" s="73">
        <v>1736.85</v>
      </c>
    </row>
    <row r="624" spans="1:4" x14ac:dyDescent="0.25">
      <c r="A624" s="77" t="s">
        <v>1583</v>
      </c>
      <c r="B624" s="78" t="s">
        <v>1581</v>
      </c>
      <c r="C624" s="78" t="s">
        <v>1551</v>
      </c>
      <c r="D624" s="73">
        <v>1744.65</v>
      </c>
    </row>
    <row r="625" spans="1:4" x14ac:dyDescent="0.25">
      <c r="A625" s="77" t="s">
        <v>1584</v>
      </c>
      <c r="B625" s="78" t="s">
        <v>1581</v>
      </c>
      <c r="C625" s="78" t="s">
        <v>1551</v>
      </c>
      <c r="D625" s="73">
        <v>1768.05</v>
      </c>
    </row>
    <row r="626" spans="1:4" x14ac:dyDescent="0.25">
      <c r="A626" s="77" t="s">
        <v>1585</v>
      </c>
      <c r="B626" s="78" t="s">
        <v>1586</v>
      </c>
      <c r="C626" s="78" t="s">
        <v>1551</v>
      </c>
      <c r="D626" s="73">
        <v>3114.64</v>
      </c>
    </row>
    <row r="627" spans="1:4" x14ac:dyDescent="0.25">
      <c r="A627" s="77" t="s">
        <v>1587</v>
      </c>
      <c r="B627" s="78" t="s">
        <v>1586</v>
      </c>
      <c r="C627" s="78" t="s">
        <v>1551</v>
      </c>
      <c r="D627" s="73">
        <v>3132.64</v>
      </c>
    </row>
    <row r="628" spans="1:4" x14ac:dyDescent="0.25">
      <c r="A628" s="77" t="s">
        <v>1588</v>
      </c>
      <c r="B628" s="78" t="s">
        <v>1586</v>
      </c>
      <c r="C628" s="78" t="s">
        <v>1551</v>
      </c>
      <c r="D628" s="73">
        <v>3141.64</v>
      </c>
    </row>
    <row r="629" spans="1:4" x14ac:dyDescent="0.25">
      <c r="A629" s="77" t="s">
        <v>1589</v>
      </c>
      <c r="B629" s="78" t="s">
        <v>1586</v>
      </c>
      <c r="C629" s="78" t="s">
        <v>1551</v>
      </c>
      <c r="D629" s="73">
        <v>3168.64</v>
      </c>
    </row>
    <row r="630" spans="1:4" x14ac:dyDescent="0.25">
      <c r="A630" s="77" t="s">
        <v>1590</v>
      </c>
      <c r="B630" s="78" t="s">
        <v>1591</v>
      </c>
      <c r="C630" s="78" t="s">
        <v>1551</v>
      </c>
      <c r="D630" s="73">
        <v>4658.1400000000003</v>
      </c>
    </row>
    <row r="631" spans="1:4" x14ac:dyDescent="0.25">
      <c r="A631" s="77" t="s">
        <v>1592</v>
      </c>
      <c r="B631" s="78" t="s">
        <v>1591</v>
      </c>
      <c r="C631" s="78" t="s">
        <v>1551</v>
      </c>
      <c r="D631" s="73">
        <v>4677.34</v>
      </c>
    </row>
    <row r="632" spans="1:4" x14ac:dyDescent="0.25">
      <c r="A632" s="77" t="s">
        <v>1593</v>
      </c>
      <c r="B632" s="78" t="s">
        <v>1591</v>
      </c>
      <c r="C632" s="78" t="s">
        <v>1551</v>
      </c>
      <c r="D632" s="73">
        <v>4686.9399999999996</v>
      </c>
    </row>
    <row r="633" spans="1:4" x14ac:dyDescent="0.25">
      <c r="A633" s="77" t="s">
        <v>1594</v>
      </c>
      <c r="B633" s="78" t="s">
        <v>1591</v>
      </c>
      <c r="C633" s="78" t="s">
        <v>1551</v>
      </c>
      <c r="D633" s="73">
        <v>4715.74</v>
      </c>
    </row>
    <row r="634" spans="1:4" x14ac:dyDescent="0.25">
      <c r="A634" s="77" t="s">
        <v>1595</v>
      </c>
      <c r="B634" s="78" t="s">
        <v>1596</v>
      </c>
      <c r="C634" s="78" t="s">
        <v>1551</v>
      </c>
      <c r="D634" s="73">
        <v>585.20000000000005</v>
      </c>
    </row>
    <row r="635" spans="1:4" x14ac:dyDescent="0.25">
      <c r="A635" s="77" t="s">
        <v>1597</v>
      </c>
      <c r="B635" s="78" t="s">
        <v>1596</v>
      </c>
      <c r="C635" s="78" t="s">
        <v>1551</v>
      </c>
      <c r="D635" s="73">
        <v>596</v>
      </c>
    </row>
    <row r="636" spans="1:4" x14ac:dyDescent="0.25">
      <c r="A636" s="77" t="s">
        <v>1598</v>
      </c>
      <c r="B636" s="78" t="s">
        <v>1596</v>
      </c>
      <c r="C636" s="78" t="s">
        <v>1551</v>
      </c>
      <c r="D636" s="73">
        <v>601.4</v>
      </c>
    </row>
    <row r="637" spans="1:4" x14ac:dyDescent="0.25">
      <c r="A637" s="77" t="s">
        <v>1599</v>
      </c>
      <c r="B637" s="78" t="s">
        <v>1596</v>
      </c>
      <c r="C637" s="78" t="s">
        <v>1551</v>
      </c>
      <c r="D637" s="73">
        <v>617.6</v>
      </c>
    </row>
    <row r="638" spans="1:4" x14ac:dyDescent="0.25">
      <c r="A638" s="77" t="s">
        <v>1600</v>
      </c>
      <c r="B638" s="78" t="s">
        <v>1601</v>
      </c>
      <c r="C638" s="78" t="s">
        <v>1602</v>
      </c>
      <c r="D638" s="73">
        <v>403.62</v>
      </c>
    </row>
    <row r="639" spans="1:4" x14ac:dyDescent="0.25">
      <c r="A639" s="77" t="s">
        <v>1603</v>
      </c>
      <c r="B639" s="78" t="s">
        <v>1601</v>
      </c>
      <c r="C639" s="78" t="s">
        <v>1602</v>
      </c>
      <c r="D639" s="73">
        <v>403.62</v>
      </c>
    </row>
    <row r="640" spans="1:4" x14ac:dyDescent="0.25">
      <c r="A640" s="77" t="s">
        <v>1604</v>
      </c>
      <c r="B640" s="78" t="s">
        <v>1601</v>
      </c>
      <c r="C640" s="78" t="s">
        <v>1602</v>
      </c>
      <c r="D640" s="73">
        <v>403.62</v>
      </c>
    </row>
    <row r="641" spans="1:4" x14ac:dyDescent="0.25">
      <c r="A641" s="77" t="s">
        <v>1605</v>
      </c>
      <c r="B641" s="78" t="s">
        <v>1601</v>
      </c>
      <c r="C641" s="78" t="s">
        <v>1602</v>
      </c>
      <c r="D641" s="73">
        <v>403.62</v>
      </c>
    </row>
    <row r="642" spans="1:4" x14ac:dyDescent="0.25">
      <c r="A642" s="77" t="s">
        <v>1606</v>
      </c>
      <c r="B642" s="78" t="s">
        <v>1607</v>
      </c>
      <c r="C642" s="78" t="s">
        <v>1551</v>
      </c>
      <c r="D642" s="73">
        <v>662.1</v>
      </c>
    </row>
    <row r="643" spans="1:4" x14ac:dyDescent="0.25">
      <c r="A643" s="77" t="s">
        <v>1608</v>
      </c>
      <c r="B643" s="78" t="s">
        <v>1607</v>
      </c>
      <c r="C643" s="78" t="s">
        <v>1551</v>
      </c>
      <c r="D643" s="73">
        <v>674.1</v>
      </c>
    </row>
    <row r="644" spans="1:4" x14ac:dyDescent="0.25">
      <c r="A644" s="77" t="s">
        <v>1609</v>
      </c>
      <c r="B644" s="78" t="s">
        <v>1607</v>
      </c>
      <c r="C644" s="78" t="s">
        <v>1551</v>
      </c>
      <c r="D644" s="73">
        <v>680.1</v>
      </c>
    </row>
    <row r="645" spans="1:4" x14ac:dyDescent="0.25">
      <c r="A645" s="77" t="s">
        <v>1610</v>
      </c>
      <c r="B645" s="78" t="s">
        <v>1607</v>
      </c>
      <c r="C645" s="78" t="s">
        <v>1551</v>
      </c>
      <c r="D645" s="73">
        <v>698.1</v>
      </c>
    </row>
    <row r="646" spans="1:4" x14ac:dyDescent="0.25">
      <c r="A646" s="77" t="s">
        <v>1611</v>
      </c>
      <c r="B646" s="78" t="s">
        <v>1612</v>
      </c>
      <c r="C646" s="78" t="s">
        <v>1551</v>
      </c>
      <c r="D646" s="73">
        <v>785.38</v>
      </c>
    </row>
    <row r="647" spans="1:4" x14ac:dyDescent="0.25">
      <c r="A647" s="77" t="s">
        <v>1613</v>
      </c>
      <c r="B647" s="78" t="s">
        <v>1612</v>
      </c>
      <c r="C647" s="78" t="s">
        <v>1551</v>
      </c>
      <c r="D647" s="73">
        <v>798.58</v>
      </c>
    </row>
    <row r="648" spans="1:4" x14ac:dyDescent="0.25">
      <c r="A648" s="77" t="s">
        <v>1614</v>
      </c>
      <c r="B648" s="78" t="s">
        <v>1612</v>
      </c>
      <c r="C648" s="78" t="s">
        <v>1551</v>
      </c>
      <c r="D648" s="73">
        <v>805.18</v>
      </c>
    </row>
    <row r="649" spans="1:4" x14ac:dyDescent="0.25">
      <c r="A649" s="77" t="s">
        <v>1615</v>
      </c>
      <c r="B649" s="78" t="s">
        <v>1612</v>
      </c>
      <c r="C649" s="78" t="s">
        <v>1551</v>
      </c>
      <c r="D649" s="73">
        <v>824.98</v>
      </c>
    </row>
    <row r="650" spans="1:4" x14ac:dyDescent="0.25">
      <c r="A650" s="77" t="s">
        <v>1616</v>
      </c>
      <c r="B650" s="78" t="s">
        <v>1617</v>
      </c>
      <c r="C650" s="78" t="s">
        <v>1551</v>
      </c>
      <c r="D650" s="73">
        <v>1203.73</v>
      </c>
    </row>
    <row r="651" spans="1:4" x14ac:dyDescent="0.25">
      <c r="A651" s="77" t="s">
        <v>1618</v>
      </c>
      <c r="B651" s="78" t="s">
        <v>1617</v>
      </c>
      <c r="C651" s="78" t="s">
        <v>1551</v>
      </c>
      <c r="D651" s="73">
        <v>1218.1300000000001</v>
      </c>
    </row>
    <row r="652" spans="1:4" x14ac:dyDescent="0.25">
      <c r="A652" s="77" t="s">
        <v>1619</v>
      </c>
      <c r="B652" s="78" t="s">
        <v>1617</v>
      </c>
      <c r="C652" s="78" t="s">
        <v>1551</v>
      </c>
      <c r="D652" s="73">
        <v>1225.33</v>
      </c>
    </row>
    <row r="653" spans="1:4" x14ac:dyDescent="0.25">
      <c r="A653" s="77" t="s">
        <v>1620</v>
      </c>
      <c r="B653" s="78" t="s">
        <v>1617</v>
      </c>
      <c r="C653" s="78" t="s">
        <v>1551</v>
      </c>
      <c r="D653" s="73">
        <v>1246.93</v>
      </c>
    </row>
    <row r="654" spans="1:4" x14ac:dyDescent="0.25">
      <c r="A654" s="77" t="s">
        <v>1621</v>
      </c>
      <c r="B654" s="78" t="s">
        <v>1622</v>
      </c>
      <c r="C654" s="78" t="s">
        <v>1551</v>
      </c>
      <c r="D654" s="73">
        <v>1721.25</v>
      </c>
    </row>
    <row r="655" spans="1:4" x14ac:dyDescent="0.25">
      <c r="A655" s="77" t="s">
        <v>1623</v>
      </c>
      <c r="B655" s="78" t="s">
        <v>1622</v>
      </c>
      <c r="C655" s="78" t="s">
        <v>1551</v>
      </c>
      <c r="D655" s="73">
        <v>1736.85</v>
      </c>
    </row>
    <row r="656" spans="1:4" x14ac:dyDescent="0.25">
      <c r="A656" s="77" t="s">
        <v>1624</v>
      </c>
      <c r="B656" s="78" t="s">
        <v>1622</v>
      </c>
      <c r="C656" s="78" t="s">
        <v>1551</v>
      </c>
      <c r="D656" s="73">
        <v>1744.65</v>
      </c>
    </row>
    <row r="657" spans="1:4" x14ac:dyDescent="0.25">
      <c r="A657" s="77" t="s">
        <v>1625</v>
      </c>
      <c r="B657" s="78" t="s">
        <v>1622</v>
      </c>
      <c r="C657" s="78" t="s">
        <v>1551</v>
      </c>
      <c r="D657" s="73">
        <v>1768.05</v>
      </c>
    </row>
    <row r="658" spans="1:4" x14ac:dyDescent="0.25">
      <c r="A658" s="77" t="s">
        <v>1626</v>
      </c>
      <c r="B658" s="78" t="s">
        <v>1627</v>
      </c>
      <c r="C658" s="78" t="s">
        <v>1551</v>
      </c>
      <c r="D658" s="73">
        <v>1857.27</v>
      </c>
    </row>
    <row r="659" spans="1:4" x14ac:dyDescent="0.25">
      <c r="A659" s="77" t="s">
        <v>1628</v>
      </c>
      <c r="B659" s="78" t="s">
        <v>1627</v>
      </c>
      <c r="C659" s="78" t="s">
        <v>1551</v>
      </c>
      <c r="D659" s="73">
        <v>1874.07</v>
      </c>
    </row>
    <row r="660" spans="1:4" x14ac:dyDescent="0.25">
      <c r="A660" s="77" t="s">
        <v>1629</v>
      </c>
      <c r="B660" s="78" t="s">
        <v>1627</v>
      </c>
      <c r="C660" s="78" t="s">
        <v>1551</v>
      </c>
      <c r="D660" s="73">
        <v>1882.47</v>
      </c>
    </row>
    <row r="661" spans="1:4" x14ac:dyDescent="0.25">
      <c r="A661" s="77" t="s">
        <v>1630</v>
      </c>
      <c r="B661" s="78" t="s">
        <v>1627</v>
      </c>
      <c r="C661" s="78" t="s">
        <v>1551</v>
      </c>
      <c r="D661" s="73">
        <v>1907.67</v>
      </c>
    </row>
    <row r="662" spans="1:4" x14ac:dyDescent="0.25">
      <c r="A662" s="77" t="s">
        <v>1631</v>
      </c>
      <c r="B662" s="78" t="s">
        <v>1632</v>
      </c>
      <c r="C662" s="78" t="s">
        <v>1633</v>
      </c>
      <c r="D662" s="73">
        <v>143.78</v>
      </c>
    </row>
    <row r="663" spans="1:4" x14ac:dyDescent="0.25">
      <c r="A663" s="77" t="s">
        <v>1634</v>
      </c>
      <c r="B663" s="78" t="s">
        <v>1632</v>
      </c>
      <c r="C663" s="78" t="s">
        <v>1633</v>
      </c>
      <c r="D663" s="73">
        <v>145.28</v>
      </c>
    </row>
    <row r="664" spans="1:4" x14ac:dyDescent="0.25">
      <c r="A664" s="77" t="s">
        <v>1635</v>
      </c>
      <c r="B664" s="78" t="s">
        <v>1632</v>
      </c>
      <c r="C664" s="78" t="s">
        <v>1633</v>
      </c>
      <c r="D664" s="73">
        <v>146.03</v>
      </c>
    </row>
    <row r="665" spans="1:4" x14ac:dyDescent="0.25">
      <c r="A665" s="77" t="s">
        <v>1636</v>
      </c>
      <c r="B665" s="78" t="s">
        <v>1632</v>
      </c>
      <c r="C665" s="78" t="s">
        <v>1633</v>
      </c>
      <c r="D665" s="73">
        <v>148.28</v>
      </c>
    </row>
    <row r="666" spans="1:4" x14ac:dyDescent="0.25">
      <c r="A666" s="77" t="s">
        <v>1637</v>
      </c>
      <c r="B666" s="78" t="s">
        <v>1638</v>
      </c>
      <c r="C666" s="78" t="s">
        <v>1639</v>
      </c>
      <c r="D666" s="73">
        <v>204.65</v>
      </c>
    </row>
    <row r="667" spans="1:4" x14ac:dyDescent="0.25">
      <c r="A667" s="77" t="s">
        <v>1640</v>
      </c>
      <c r="B667" s="78" t="s">
        <v>1638</v>
      </c>
      <c r="C667" s="78" t="s">
        <v>1639</v>
      </c>
      <c r="D667" s="73">
        <v>206.9</v>
      </c>
    </row>
    <row r="668" spans="1:4" x14ac:dyDescent="0.25">
      <c r="A668" s="77" t="s">
        <v>1641</v>
      </c>
      <c r="B668" s="78" t="s">
        <v>1638</v>
      </c>
      <c r="C668" s="78" t="s">
        <v>1639</v>
      </c>
      <c r="D668" s="73">
        <v>208.03</v>
      </c>
    </row>
    <row r="669" spans="1:4" x14ac:dyDescent="0.25">
      <c r="A669" s="77" t="s">
        <v>1642</v>
      </c>
      <c r="B669" s="78" t="s">
        <v>1638</v>
      </c>
      <c r="C669" s="78" t="s">
        <v>1639</v>
      </c>
      <c r="D669" s="73">
        <v>211.4</v>
      </c>
    </row>
    <row r="670" spans="1:4" x14ac:dyDescent="0.25">
      <c r="A670" s="77" t="s">
        <v>1643</v>
      </c>
      <c r="B670" s="78" t="s">
        <v>1644</v>
      </c>
      <c r="C670" s="78" t="s">
        <v>1645</v>
      </c>
      <c r="D670" s="73">
        <v>110.51</v>
      </c>
    </row>
    <row r="671" spans="1:4" x14ac:dyDescent="0.25">
      <c r="A671" s="77" t="s">
        <v>1646</v>
      </c>
      <c r="B671" s="78" t="s">
        <v>1644</v>
      </c>
      <c r="C671" s="78" t="s">
        <v>1645</v>
      </c>
      <c r="D671" s="73">
        <v>112.01</v>
      </c>
    </row>
    <row r="672" spans="1:4" x14ac:dyDescent="0.25">
      <c r="A672" s="77" t="s">
        <v>1647</v>
      </c>
      <c r="B672" s="78" t="s">
        <v>1644</v>
      </c>
      <c r="C672" s="78" t="s">
        <v>1645</v>
      </c>
      <c r="D672" s="73">
        <v>112.76</v>
      </c>
    </row>
    <row r="673" spans="1:4" x14ac:dyDescent="0.25">
      <c r="A673" s="77" t="s">
        <v>1648</v>
      </c>
      <c r="B673" s="78" t="s">
        <v>1644</v>
      </c>
      <c r="C673" s="78" t="s">
        <v>1645</v>
      </c>
      <c r="D673" s="73">
        <v>115.01</v>
      </c>
    </row>
    <row r="674" spans="1:4" x14ac:dyDescent="0.25">
      <c r="A674" s="77" t="s">
        <v>1649</v>
      </c>
      <c r="B674" s="78" t="s">
        <v>1650</v>
      </c>
      <c r="C674" s="78" t="s">
        <v>1651</v>
      </c>
      <c r="D674" s="73">
        <v>140</v>
      </c>
    </row>
    <row r="675" spans="1:4" x14ac:dyDescent="0.25">
      <c r="A675" s="77" t="s">
        <v>1652</v>
      </c>
      <c r="B675" s="78" t="s">
        <v>1650</v>
      </c>
      <c r="C675" s="78" t="s">
        <v>1651</v>
      </c>
      <c r="D675" s="73">
        <v>142.25</v>
      </c>
    </row>
    <row r="676" spans="1:4" x14ac:dyDescent="0.25">
      <c r="A676" s="77" t="s">
        <v>1653</v>
      </c>
      <c r="B676" s="78" t="s">
        <v>1650</v>
      </c>
      <c r="C676" s="78" t="s">
        <v>1651</v>
      </c>
      <c r="D676" s="73">
        <v>143.38</v>
      </c>
    </row>
    <row r="677" spans="1:4" x14ac:dyDescent="0.25">
      <c r="A677" s="77" t="s">
        <v>1654</v>
      </c>
      <c r="B677" s="78" t="s">
        <v>1650</v>
      </c>
      <c r="C677" s="78" t="s">
        <v>1651</v>
      </c>
      <c r="D677" s="73">
        <v>146.75</v>
      </c>
    </row>
    <row r="678" spans="1:4" x14ac:dyDescent="0.25">
      <c r="A678" s="77" t="s">
        <v>1655</v>
      </c>
      <c r="B678" s="78" t="s">
        <v>1656</v>
      </c>
      <c r="C678" s="78" t="s">
        <v>1657</v>
      </c>
      <c r="D678" s="73">
        <v>67.88</v>
      </c>
    </row>
    <row r="679" spans="1:4" x14ac:dyDescent="0.25">
      <c r="A679" s="77" t="s">
        <v>1658</v>
      </c>
      <c r="B679" s="78" t="s">
        <v>1656</v>
      </c>
      <c r="C679" s="78" t="s">
        <v>1657</v>
      </c>
      <c r="D679" s="73">
        <v>69.38</v>
      </c>
    </row>
    <row r="680" spans="1:4" x14ac:dyDescent="0.25">
      <c r="A680" s="77" t="s">
        <v>1659</v>
      </c>
      <c r="B680" s="78" t="s">
        <v>1656</v>
      </c>
      <c r="C680" s="78" t="s">
        <v>1657</v>
      </c>
      <c r="D680" s="73">
        <v>70.13</v>
      </c>
    </row>
    <row r="681" spans="1:4" x14ac:dyDescent="0.25">
      <c r="A681" s="77" t="s">
        <v>1660</v>
      </c>
      <c r="B681" s="78" t="s">
        <v>1656</v>
      </c>
      <c r="C681" s="78" t="s">
        <v>1657</v>
      </c>
      <c r="D681" s="73">
        <v>72.38</v>
      </c>
    </row>
    <row r="682" spans="1:4" x14ac:dyDescent="0.25">
      <c r="A682" s="77" t="s">
        <v>1661</v>
      </c>
      <c r="B682" s="78" t="s">
        <v>1662</v>
      </c>
      <c r="C682" s="78" t="s">
        <v>1663</v>
      </c>
      <c r="D682" s="73">
        <v>52.45</v>
      </c>
    </row>
    <row r="683" spans="1:4" x14ac:dyDescent="0.25">
      <c r="A683" s="77" t="s">
        <v>1664</v>
      </c>
      <c r="B683" s="78" t="s">
        <v>1662</v>
      </c>
      <c r="C683" s="78" t="s">
        <v>1663</v>
      </c>
      <c r="D683" s="73">
        <v>52.78</v>
      </c>
    </row>
    <row r="684" spans="1:4" x14ac:dyDescent="0.25">
      <c r="A684" s="77" t="s">
        <v>1665</v>
      </c>
      <c r="B684" s="78" t="s">
        <v>1662</v>
      </c>
      <c r="C684" s="78" t="s">
        <v>1663</v>
      </c>
      <c r="D684" s="73">
        <v>52.95</v>
      </c>
    </row>
    <row r="685" spans="1:4" x14ac:dyDescent="0.25">
      <c r="A685" s="77" t="s">
        <v>1666</v>
      </c>
      <c r="B685" s="78" t="s">
        <v>1662</v>
      </c>
      <c r="C685" s="78" t="s">
        <v>1663</v>
      </c>
      <c r="D685" s="73">
        <v>53.44</v>
      </c>
    </row>
    <row r="686" spans="1:4" x14ac:dyDescent="0.25">
      <c r="A686" s="77" t="s">
        <v>1667</v>
      </c>
      <c r="B686" s="78" t="s">
        <v>1668</v>
      </c>
      <c r="C686" s="78" t="s">
        <v>1657</v>
      </c>
      <c r="D686" s="73">
        <v>45.38</v>
      </c>
    </row>
    <row r="687" spans="1:4" x14ac:dyDescent="0.25">
      <c r="A687" s="77" t="s">
        <v>1669</v>
      </c>
      <c r="B687" s="78" t="s">
        <v>1668</v>
      </c>
      <c r="C687" s="78" t="s">
        <v>1657</v>
      </c>
      <c r="D687" s="73">
        <v>45.38</v>
      </c>
    </row>
    <row r="688" spans="1:4" x14ac:dyDescent="0.25">
      <c r="A688" s="77" t="s">
        <v>1670</v>
      </c>
      <c r="B688" s="78" t="s">
        <v>1668</v>
      </c>
      <c r="C688" s="78" t="s">
        <v>1657</v>
      </c>
      <c r="D688" s="73">
        <v>45.38</v>
      </c>
    </row>
    <row r="689" spans="1:4" x14ac:dyDescent="0.25">
      <c r="A689" s="77" t="s">
        <v>1671</v>
      </c>
      <c r="B689" s="78" t="s">
        <v>1668</v>
      </c>
      <c r="C689" s="78" t="s">
        <v>1657</v>
      </c>
      <c r="D689" s="73">
        <v>45.38</v>
      </c>
    </row>
    <row r="690" spans="1:4" x14ac:dyDescent="0.25">
      <c r="A690" s="77" t="s">
        <v>1672</v>
      </c>
      <c r="B690" s="78" t="s">
        <v>1673</v>
      </c>
      <c r="C690" s="78" t="s">
        <v>1674</v>
      </c>
      <c r="D690" s="73">
        <v>769.42</v>
      </c>
    </row>
    <row r="691" spans="1:4" x14ac:dyDescent="0.25">
      <c r="A691" s="77" t="s">
        <v>1675</v>
      </c>
      <c r="B691" s="78" t="s">
        <v>1673</v>
      </c>
      <c r="C691" s="78" t="s">
        <v>1674</v>
      </c>
      <c r="D691" s="73">
        <v>769.42</v>
      </c>
    </row>
    <row r="692" spans="1:4" x14ac:dyDescent="0.25">
      <c r="A692" s="77" t="s">
        <v>1676</v>
      </c>
      <c r="B692" s="78" t="s">
        <v>1673</v>
      </c>
      <c r="C692" s="78" t="s">
        <v>1674</v>
      </c>
      <c r="D692" s="73">
        <v>769.42</v>
      </c>
    </row>
    <row r="693" spans="1:4" x14ac:dyDescent="0.25">
      <c r="A693" s="77" t="s">
        <v>1677</v>
      </c>
      <c r="B693" s="78" t="s">
        <v>1673</v>
      </c>
      <c r="C693" s="78" t="s">
        <v>1674</v>
      </c>
      <c r="D693" s="73">
        <v>769.42</v>
      </c>
    </row>
    <row r="694" spans="1:4" x14ac:dyDescent="0.25">
      <c r="A694" s="77" t="s">
        <v>1678</v>
      </c>
      <c r="B694" s="78" t="s">
        <v>1679</v>
      </c>
      <c r="C694" s="78" t="s">
        <v>1551</v>
      </c>
      <c r="D694" s="73">
        <v>77</v>
      </c>
    </row>
    <row r="695" spans="1:4" x14ac:dyDescent="0.25">
      <c r="A695" s="77" t="s">
        <v>1680</v>
      </c>
      <c r="B695" s="78" t="s">
        <v>1679</v>
      </c>
      <c r="C695" s="78" t="s">
        <v>1551</v>
      </c>
      <c r="D695" s="73">
        <v>88.55</v>
      </c>
    </row>
    <row r="696" spans="1:4" x14ac:dyDescent="0.25">
      <c r="A696" s="77" t="s">
        <v>1681</v>
      </c>
      <c r="B696" s="78" t="s">
        <v>1679</v>
      </c>
      <c r="C696" s="78" t="s">
        <v>1551</v>
      </c>
      <c r="D696" s="73">
        <v>94.33</v>
      </c>
    </row>
    <row r="697" spans="1:4" x14ac:dyDescent="0.25">
      <c r="A697" s="77" t="s">
        <v>1682</v>
      </c>
      <c r="B697" s="78" t="s">
        <v>1679</v>
      </c>
      <c r="C697" s="78" t="s">
        <v>1551</v>
      </c>
      <c r="D697" s="73">
        <v>111.65</v>
      </c>
    </row>
    <row r="698" spans="1:4" x14ac:dyDescent="0.25">
      <c r="A698" s="77" t="s">
        <v>1683</v>
      </c>
      <c r="B698" s="78" t="s">
        <v>1684</v>
      </c>
      <c r="C698" s="78" t="s">
        <v>1551</v>
      </c>
      <c r="D698" s="73">
        <v>80.3</v>
      </c>
    </row>
    <row r="699" spans="1:4" x14ac:dyDescent="0.25">
      <c r="A699" s="77" t="s">
        <v>1685</v>
      </c>
      <c r="B699" s="78" t="s">
        <v>1684</v>
      </c>
      <c r="C699" s="78" t="s">
        <v>1551</v>
      </c>
      <c r="D699" s="73">
        <v>92.34</v>
      </c>
    </row>
    <row r="700" spans="1:4" x14ac:dyDescent="0.25">
      <c r="A700" s="77" t="s">
        <v>1686</v>
      </c>
      <c r="B700" s="78" t="s">
        <v>1684</v>
      </c>
      <c r="C700" s="78" t="s">
        <v>1551</v>
      </c>
      <c r="D700" s="73">
        <v>98.37</v>
      </c>
    </row>
    <row r="701" spans="1:4" x14ac:dyDescent="0.25">
      <c r="A701" s="77" t="s">
        <v>1687</v>
      </c>
      <c r="B701" s="78" t="s">
        <v>1684</v>
      </c>
      <c r="C701" s="78" t="s">
        <v>1551</v>
      </c>
      <c r="D701" s="73">
        <v>116.44</v>
      </c>
    </row>
    <row r="702" spans="1:4" x14ac:dyDescent="0.25">
      <c r="A702" s="77" t="s">
        <v>1688</v>
      </c>
      <c r="B702" s="78" t="s">
        <v>1689</v>
      </c>
      <c r="C702" s="78" t="s">
        <v>1551</v>
      </c>
      <c r="D702" s="73">
        <v>82.5</v>
      </c>
    </row>
    <row r="703" spans="1:4" x14ac:dyDescent="0.25">
      <c r="A703" s="77" t="s">
        <v>1690</v>
      </c>
      <c r="B703" s="78" t="s">
        <v>1689</v>
      </c>
      <c r="C703" s="78" t="s">
        <v>1551</v>
      </c>
      <c r="D703" s="73">
        <v>94.87</v>
      </c>
    </row>
    <row r="704" spans="1:4" x14ac:dyDescent="0.25">
      <c r="A704" s="77" t="s">
        <v>1691</v>
      </c>
      <c r="B704" s="78" t="s">
        <v>1689</v>
      </c>
      <c r="C704" s="78" t="s">
        <v>1551</v>
      </c>
      <c r="D704" s="73">
        <v>101.06</v>
      </c>
    </row>
    <row r="705" spans="1:4" x14ac:dyDescent="0.25">
      <c r="A705" s="77" t="s">
        <v>1692</v>
      </c>
      <c r="B705" s="78" t="s">
        <v>1689</v>
      </c>
      <c r="C705" s="78" t="s">
        <v>1551</v>
      </c>
      <c r="D705" s="73">
        <v>119.63</v>
      </c>
    </row>
    <row r="706" spans="1:4" x14ac:dyDescent="0.25">
      <c r="A706" s="77" t="s">
        <v>1693</v>
      </c>
      <c r="B706" s="78" t="s">
        <v>1694</v>
      </c>
      <c r="C706" s="78" t="s">
        <v>1551</v>
      </c>
      <c r="D706" s="73">
        <v>88</v>
      </c>
    </row>
    <row r="707" spans="1:4" x14ac:dyDescent="0.25">
      <c r="A707" s="77" t="s">
        <v>1695</v>
      </c>
      <c r="B707" s="78" t="s">
        <v>1694</v>
      </c>
      <c r="C707" s="78" t="s">
        <v>1551</v>
      </c>
      <c r="D707" s="73">
        <v>101.2</v>
      </c>
    </row>
    <row r="708" spans="1:4" x14ac:dyDescent="0.25">
      <c r="A708" s="77" t="s">
        <v>1696</v>
      </c>
      <c r="B708" s="78" t="s">
        <v>1694</v>
      </c>
      <c r="C708" s="78" t="s">
        <v>1551</v>
      </c>
      <c r="D708" s="73">
        <v>107.8</v>
      </c>
    </row>
    <row r="709" spans="1:4" x14ac:dyDescent="0.25">
      <c r="A709" s="77" t="s">
        <v>1697</v>
      </c>
      <c r="B709" s="78" t="s">
        <v>1694</v>
      </c>
      <c r="C709" s="78" t="s">
        <v>1551</v>
      </c>
      <c r="D709" s="73">
        <v>127.6</v>
      </c>
    </row>
    <row r="710" spans="1:4" x14ac:dyDescent="0.25">
      <c r="A710" s="77" t="s">
        <v>1698</v>
      </c>
      <c r="B710" s="78" t="s">
        <v>1699</v>
      </c>
      <c r="C710" s="78" t="s">
        <v>1551</v>
      </c>
      <c r="D710" s="73">
        <v>99</v>
      </c>
    </row>
    <row r="711" spans="1:4" x14ac:dyDescent="0.25">
      <c r="A711" s="77" t="s">
        <v>1700</v>
      </c>
      <c r="B711" s="78" t="s">
        <v>1699</v>
      </c>
      <c r="C711" s="78" t="s">
        <v>1551</v>
      </c>
      <c r="D711" s="73">
        <v>113.85</v>
      </c>
    </row>
    <row r="712" spans="1:4" x14ac:dyDescent="0.25">
      <c r="A712" s="77" t="s">
        <v>1701</v>
      </c>
      <c r="B712" s="78" t="s">
        <v>1699</v>
      </c>
      <c r="C712" s="78" t="s">
        <v>1551</v>
      </c>
      <c r="D712" s="73">
        <v>121.28</v>
      </c>
    </row>
    <row r="713" spans="1:4" x14ac:dyDescent="0.25">
      <c r="A713" s="77" t="s">
        <v>1702</v>
      </c>
      <c r="B713" s="78" t="s">
        <v>1699</v>
      </c>
      <c r="C713" s="78" t="s">
        <v>1551</v>
      </c>
      <c r="D713" s="73">
        <v>143.55000000000001</v>
      </c>
    </row>
    <row r="714" spans="1:4" x14ac:dyDescent="0.25">
      <c r="A714" s="77" t="s">
        <v>1703</v>
      </c>
      <c r="B714" s="78" t="s">
        <v>1704</v>
      </c>
      <c r="C714" s="78" t="s">
        <v>1551</v>
      </c>
      <c r="D714" s="73">
        <v>77</v>
      </c>
    </row>
    <row r="715" spans="1:4" x14ac:dyDescent="0.25">
      <c r="A715" s="77" t="s">
        <v>1705</v>
      </c>
      <c r="B715" s="78" t="s">
        <v>1704</v>
      </c>
      <c r="C715" s="78" t="s">
        <v>1551</v>
      </c>
      <c r="D715" s="73">
        <v>88.55</v>
      </c>
    </row>
    <row r="716" spans="1:4" x14ac:dyDescent="0.25">
      <c r="A716" s="77" t="s">
        <v>1706</v>
      </c>
      <c r="B716" s="78" t="s">
        <v>1704</v>
      </c>
      <c r="C716" s="78" t="s">
        <v>1551</v>
      </c>
      <c r="D716" s="73">
        <v>94.33</v>
      </c>
    </row>
    <row r="717" spans="1:4" x14ac:dyDescent="0.25">
      <c r="A717" s="77" t="s">
        <v>1707</v>
      </c>
      <c r="B717" s="78" t="s">
        <v>1704</v>
      </c>
      <c r="C717" s="78" t="s">
        <v>1551</v>
      </c>
      <c r="D717" s="73">
        <v>111.65</v>
      </c>
    </row>
    <row r="718" spans="1:4" x14ac:dyDescent="0.25">
      <c r="A718" s="77" t="s">
        <v>1708</v>
      </c>
      <c r="B718" s="78" t="s">
        <v>1709</v>
      </c>
      <c r="C718" s="78" t="s">
        <v>753</v>
      </c>
      <c r="D718" s="73">
        <v>351.86</v>
      </c>
    </row>
    <row r="719" spans="1:4" x14ac:dyDescent="0.25">
      <c r="A719" s="77" t="s">
        <v>1710</v>
      </c>
      <c r="B719" s="78" t="s">
        <v>1709</v>
      </c>
      <c r="C719" s="78" t="s">
        <v>753</v>
      </c>
      <c r="D719" s="73">
        <v>360.46</v>
      </c>
    </row>
    <row r="720" spans="1:4" x14ac:dyDescent="0.25">
      <c r="A720" s="77" t="s">
        <v>1711</v>
      </c>
      <c r="B720" s="78" t="s">
        <v>1712</v>
      </c>
      <c r="C720" s="78" t="s">
        <v>753</v>
      </c>
      <c r="D720" s="73">
        <v>1442.63</v>
      </c>
    </row>
    <row r="721" spans="1:4" x14ac:dyDescent="0.25">
      <c r="A721" s="77" t="s">
        <v>1713</v>
      </c>
      <c r="B721" s="78" t="s">
        <v>1712</v>
      </c>
      <c r="C721" s="78" t="s">
        <v>753</v>
      </c>
      <c r="D721" s="73">
        <v>1459.28</v>
      </c>
    </row>
    <row r="722" spans="1:4" x14ac:dyDescent="0.25">
      <c r="A722" s="77" t="s">
        <v>1714</v>
      </c>
      <c r="B722" s="78" t="s">
        <v>1715</v>
      </c>
      <c r="C722" s="78" t="s">
        <v>753</v>
      </c>
      <c r="D722" s="73">
        <v>1570.32</v>
      </c>
    </row>
    <row r="723" spans="1:4" x14ac:dyDescent="0.25">
      <c r="A723" s="77" t="s">
        <v>1716</v>
      </c>
      <c r="B723" s="78" t="s">
        <v>1715</v>
      </c>
      <c r="C723" s="78" t="s">
        <v>753</v>
      </c>
      <c r="D723" s="73">
        <v>1591.63</v>
      </c>
    </row>
    <row r="724" spans="1:4" x14ac:dyDescent="0.25">
      <c r="A724" s="77" t="s">
        <v>1717</v>
      </c>
      <c r="B724" s="78" t="s">
        <v>1718</v>
      </c>
      <c r="C724" s="78" t="s">
        <v>753</v>
      </c>
      <c r="D724" s="73">
        <v>556.5</v>
      </c>
    </row>
    <row r="725" spans="1:4" x14ac:dyDescent="0.25">
      <c r="A725" s="77" t="s">
        <v>1719</v>
      </c>
      <c r="B725" s="78" t="s">
        <v>1718</v>
      </c>
      <c r="C725" s="78" t="s">
        <v>753</v>
      </c>
      <c r="D725" s="73">
        <v>569.29999999999995</v>
      </c>
    </row>
    <row r="726" spans="1:4" x14ac:dyDescent="0.25">
      <c r="A726" s="77" t="s">
        <v>1720</v>
      </c>
      <c r="B726" s="78" t="s">
        <v>1721</v>
      </c>
      <c r="C726" s="78" t="s">
        <v>753</v>
      </c>
      <c r="D726" s="73">
        <v>2636.94</v>
      </c>
    </row>
    <row r="727" spans="1:4" x14ac:dyDescent="0.25">
      <c r="A727" s="77" t="s">
        <v>1722</v>
      </c>
      <c r="B727" s="78" t="s">
        <v>1721</v>
      </c>
      <c r="C727" s="78" t="s">
        <v>753</v>
      </c>
      <c r="D727" s="73">
        <v>2656.74</v>
      </c>
    </row>
    <row r="728" spans="1:4" x14ac:dyDescent="0.25">
      <c r="A728" s="77" t="s">
        <v>1723</v>
      </c>
      <c r="B728" s="78" t="s">
        <v>1724</v>
      </c>
      <c r="C728" s="78" t="s">
        <v>753</v>
      </c>
      <c r="D728" s="73">
        <v>3904.91</v>
      </c>
    </row>
    <row r="729" spans="1:4" x14ac:dyDescent="0.25">
      <c r="A729" s="77" t="s">
        <v>1725</v>
      </c>
      <c r="B729" s="78" t="s">
        <v>1724</v>
      </c>
      <c r="C729" s="78" t="s">
        <v>753</v>
      </c>
      <c r="D729" s="73">
        <v>3918.28</v>
      </c>
    </row>
    <row r="730" spans="1:4" x14ac:dyDescent="0.25">
      <c r="A730" s="77" t="s">
        <v>1726</v>
      </c>
      <c r="B730" s="78" t="s">
        <v>1727</v>
      </c>
      <c r="C730" s="78" t="s">
        <v>753</v>
      </c>
      <c r="D730" s="73">
        <v>660.58</v>
      </c>
    </row>
    <row r="731" spans="1:4" x14ac:dyDescent="0.25">
      <c r="A731" s="77" t="s">
        <v>1728</v>
      </c>
      <c r="B731" s="78" t="s">
        <v>1727</v>
      </c>
      <c r="C731" s="78" t="s">
        <v>753</v>
      </c>
      <c r="D731" s="73">
        <v>673.92</v>
      </c>
    </row>
    <row r="732" spans="1:4" x14ac:dyDescent="0.25">
      <c r="A732" s="77" t="s">
        <v>1729</v>
      </c>
      <c r="B732" s="78" t="s">
        <v>1730</v>
      </c>
      <c r="C732" s="78" t="s">
        <v>753</v>
      </c>
      <c r="D732" s="73">
        <v>1011.88</v>
      </c>
    </row>
    <row r="733" spans="1:4" x14ac:dyDescent="0.25">
      <c r="A733" s="77" t="s">
        <v>1731</v>
      </c>
      <c r="B733" s="78" t="s">
        <v>1730</v>
      </c>
      <c r="C733" s="78" t="s">
        <v>753</v>
      </c>
      <c r="D733" s="73">
        <v>1024.9000000000001</v>
      </c>
    </row>
    <row r="734" spans="1:4" x14ac:dyDescent="0.25">
      <c r="A734" s="77" t="s">
        <v>1732</v>
      </c>
      <c r="B734" s="78" t="s">
        <v>1733</v>
      </c>
      <c r="C734" s="78" t="s">
        <v>1734</v>
      </c>
      <c r="D734" s="73">
        <v>125.74</v>
      </c>
    </row>
    <row r="735" spans="1:4" x14ac:dyDescent="0.25">
      <c r="A735" s="77" t="s">
        <v>1735</v>
      </c>
      <c r="B735" s="78" t="s">
        <v>1733</v>
      </c>
      <c r="C735" s="78" t="s">
        <v>1734</v>
      </c>
      <c r="D735" s="73">
        <v>128.16</v>
      </c>
    </row>
    <row r="736" spans="1:4" x14ac:dyDescent="0.25">
      <c r="A736" s="77" t="s">
        <v>1736</v>
      </c>
      <c r="B736" s="78" t="s">
        <v>1737</v>
      </c>
      <c r="C736" s="78" t="s">
        <v>753</v>
      </c>
      <c r="D736" s="73">
        <v>49.91</v>
      </c>
    </row>
    <row r="737" spans="1:4" x14ac:dyDescent="0.25">
      <c r="A737" s="77" t="s">
        <v>1738</v>
      </c>
      <c r="B737" s="78" t="s">
        <v>1737</v>
      </c>
      <c r="C737" s="78" t="s">
        <v>753</v>
      </c>
      <c r="D737" s="73">
        <v>50.32</v>
      </c>
    </row>
    <row r="738" spans="1:4" x14ac:dyDescent="0.25">
      <c r="A738" s="77" t="s">
        <v>1739</v>
      </c>
      <c r="B738" s="78" t="s">
        <v>1740</v>
      </c>
      <c r="C738" s="78" t="s">
        <v>1741</v>
      </c>
      <c r="D738" s="73">
        <v>99.39</v>
      </c>
    </row>
    <row r="739" spans="1:4" x14ac:dyDescent="0.25">
      <c r="A739" s="77" t="s">
        <v>1742</v>
      </c>
      <c r="B739" s="78" t="s">
        <v>1740</v>
      </c>
      <c r="C739" s="78" t="s">
        <v>1741</v>
      </c>
      <c r="D739" s="73">
        <v>100.75</v>
      </c>
    </row>
    <row r="740" spans="1:4" x14ac:dyDescent="0.25">
      <c r="A740" s="77" t="s">
        <v>1743</v>
      </c>
      <c r="B740" s="78" t="s">
        <v>1744</v>
      </c>
      <c r="C740" s="78" t="s">
        <v>1741</v>
      </c>
      <c r="D740" s="73">
        <v>183.47</v>
      </c>
    </row>
    <row r="741" spans="1:4" x14ac:dyDescent="0.25">
      <c r="A741" s="77" t="s">
        <v>1745</v>
      </c>
      <c r="B741" s="78" t="s">
        <v>1744</v>
      </c>
      <c r="C741" s="78" t="s">
        <v>1741</v>
      </c>
      <c r="D741" s="73">
        <v>185.85</v>
      </c>
    </row>
    <row r="742" spans="1:4" x14ac:dyDescent="0.25">
      <c r="A742" s="77" t="s">
        <v>1746</v>
      </c>
      <c r="B742" s="78" t="s">
        <v>1632</v>
      </c>
      <c r="C742" s="78" t="s">
        <v>753</v>
      </c>
      <c r="D742" s="73">
        <v>128.85</v>
      </c>
    </row>
    <row r="743" spans="1:4" x14ac:dyDescent="0.25">
      <c r="A743" s="77" t="s">
        <v>1747</v>
      </c>
      <c r="B743" s="78" t="s">
        <v>1632</v>
      </c>
      <c r="C743" s="78" t="s">
        <v>753</v>
      </c>
      <c r="D743" s="73">
        <v>130.47</v>
      </c>
    </row>
    <row r="744" spans="1:4" x14ac:dyDescent="0.25">
      <c r="A744" s="77" t="s">
        <v>1748</v>
      </c>
      <c r="B744" s="78" t="s">
        <v>1749</v>
      </c>
      <c r="C744" s="78" t="s">
        <v>1750</v>
      </c>
      <c r="D744" s="73">
        <v>52</v>
      </c>
    </row>
    <row r="745" spans="1:4" x14ac:dyDescent="0.25">
      <c r="A745" s="77" t="s">
        <v>1751</v>
      </c>
      <c r="B745" s="78" t="s">
        <v>1749</v>
      </c>
      <c r="C745" s="78" t="s">
        <v>1750</v>
      </c>
      <c r="D745" s="73">
        <v>52</v>
      </c>
    </row>
    <row r="746" spans="1:4" x14ac:dyDescent="0.25">
      <c r="A746" s="77" t="s">
        <v>1752</v>
      </c>
      <c r="B746" s="78" t="s">
        <v>1753</v>
      </c>
      <c r="C746" s="78" t="s">
        <v>753</v>
      </c>
      <c r="D746" s="73">
        <v>789.43</v>
      </c>
    </row>
    <row r="747" spans="1:4" x14ac:dyDescent="0.25">
      <c r="A747" s="77" t="s">
        <v>1754</v>
      </c>
      <c r="B747" s="78" t="s">
        <v>1753</v>
      </c>
      <c r="C747" s="78" t="s">
        <v>753</v>
      </c>
      <c r="D747" s="73">
        <v>789.43</v>
      </c>
    </row>
    <row r="748" spans="1:4" x14ac:dyDescent="0.25">
      <c r="A748" s="77" t="s">
        <v>1755</v>
      </c>
      <c r="B748" s="78" t="s">
        <v>1756</v>
      </c>
      <c r="C748" s="78" t="s">
        <v>552</v>
      </c>
      <c r="D748" s="73">
        <v>64.69</v>
      </c>
    </row>
    <row r="749" spans="1:4" x14ac:dyDescent="0.25">
      <c r="A749" s="77" t="s">
        <v>1757</v>
      </c>
      <c r="B749" s="78" t="s">
        <v>1758</v>
      </c>
      <c r="C749" s="78" t="s">
        <v>1759</v>
      </c>
      <c r="D749" s="73">
        <v>213.9</v>
      </c>
    </row>
    <row r="750" spans="1:4" x14ac:dyDescent="0.25">
      <c r="A750" s="77" t="s">
        <v>1760</v>
      </c>
      <c r="B750" s="78" t="s">
        <v>1758</v>
      </c>
      <c r="C750" s="78" t="s">
        <v>1759</v>
      </c>
      <c r="D750" s="73">
        <v>224.59</v>
      </c>
    </row>
    <row r="751" spans="1:4" x14ac:dyDescent="0.25">
      <c r="A751" s="77" t="s">
        <v>1761</v>
      </c>
      <c r="B751" s="78" t="s">
        <v>1758</v>
      </c>
      <c r="C751" s="78" t="s">
        <v>1759</v>
      </c>
      <c r="D751" s="73">
        <v>235.29</v>
      </c>
    </row>
    <row r="752" spans="1:4" x14ac:dyDescent="0.25">
      <c r="A752" s="77" t="s">
        <v>1762</v>
      </c>
      <c r="B752" s="78" t="s">
        <v>1758</v>
      </c>
      <c r="C752" s="78" t="s">
        <v>1759</v>
      </c>
      <c r="D752" s="73">
        <v>256.68</v>
      </c>
    </row>
    <row r="753" spans="1:4" x14ac:dyDescent="0.25">
      <c r="A753" s="77" t="s">
        <v>1763</v>
      </c>
      <c r="B753" s="78" t="s">
        <v>1764</v>
      </c>
      <c r="C753" s="78" t="s">
        <v>1759</v>
      </c>
      <c r="D753" s="73">
        <v>287.5</v>
      </c>
    </row>
    <row r="754" spans="1:4" x14ac:dyDescent="0.25">
      <c r="A754" s="77" t="s">
        <v>1765</v>
      </c>
      <c r="B754" s="78" t="s">
        <v>1764</v>
      </c>
      <c r="C754" s="78" t="s">
        <v>1759</v>
      </c>
      <c r="D754" s="73">
        <v>301.88</v>
      </c>
    </row>
    <row r="755" spans="1:4" x14ac:dyDescent="0.25">
      <c r="A755" s="77" t="s">
        <v>1766</v>
      </c>
      <c r="B755" s="78" t="s">
        <v>1764</v>
      </c>
      <c r="C755" s="78" t="s">
        <v>1759</v>
      </c>
      <c r="D755" s="73">
        <v>316.25</v>
      </c>
    </row>
    <row r="756" spans="1:4" x14ac:dyDescent="0.25">
      <c r="A756" s="77" t="s">
        <v>1767</v>
      </c>
      <c r="B756" s="78" t="s">
        <v>1764</v>
      </c>
      <c r="C756" s="78" t="s">
        <v>1759</v>
      </c>
      <c r="D756" s="73">
        <v>345</v>
      </c>
    </row>
    <row r="757" spans="1:4" x14ac:dyDescent="0.25">
      <c r="A757" s="77" t="s">
        <v>1768</v>
      </c>
      <c r="B757" s="78" t="s">
        <v>1769</v>
      </c>
      <c r="C757" s="78" t="s">
        <v>1759</v>
      </c>
      <c r="D757" s="73">
        <v>311.64999999999998</v>
      </c>
    </row>
    <row r="758" spans="1:4" x14ac:dyDescent="0.25">
      <c r="A758" s="77" t="s">
        <v>1770</v>
      </c>
      <c r="B758" s="78" t="s">
        <v>1769</v>
      </c>
      <c r="C758" s="78" t="s">
        <v>1759</v>
      </c>
      <c r="D758" s="73">
        <v>327.23</v>
      </c>
    </row>
    <row r="759" spans="1:4" x14ac:dyDescent="0.25">
      <c r="A759" s="77" t="s">
        <v>1771</v>
      </c>
      <c r="B759" s="78" t="s">
        <v>1769</v>
      </c>
      <c r="C759" s="78" t="s">
        <v>1759</v>
      </c>
      <c r="D759" s="73">
        <v>342.81</v>
      </c>
    </row>
    <row r="760" spans="1:4" x14ac:dyDescent="0.25">
      <c r="A760" s="77" t="s">
        <v>1772</v>
      </c>
      <c r="B760" s="78" t="s">
        <v>1769</v>
      </c>
      <c r="C760" s="78" t="s">
        <v>1759</v>
      </c>
      <c r="D760" s="73">
        <v>373.98</v>
      </c>
    </row>
    <row r="761" spans="1:4" x14ac:dyDescent="0.25">
      <c r="A761" s="77" t="s">
        <v>1773</v>
      </c>
      <c r="B761" s="78" t="s">
        <v>1774</v>
      </c>
      <c r="C761" s="78" t="s">
        <v>1759</v>
      </c>
      <c r="D761" s="73">
        <v>385.25</v>
      </c>
    </row>
    <row r="762" spans="1:4" x14ac:dyDescent="0.25">
      <c r="A762" s="77" t="s">
        <v>1775</v>
      </c>
      <c r="B762" s="78" t="s">
        <v>1774</v>
      </c>
      <c r="C762" s="78" t="s">
        <v>1759</v>
      </c>
      <c r="D762" s="73">
        <v>404.51</v>
      </c>
    </row>
    <row r="763" spans="1:4" x14ac:dyDescent="0.25">
      <c r="A763" s="77" t="s">
        <v>1776</v>
      </c>
      <c r="B763" s="78" t="s">
        <v>1774</v>
      </c>
      <c r="C763" s="78" t="s">
        <v>1759</v>
      </c>
      <c r="D763" s="73">
        <v>423.77</v>
      </c>
    </row>
    <row r="764" spans="1:4" x14ac:dyDescent="0.25">
      <c r="A764" s="77" t="s">
        <v>1777</v>
      </c>
      <c r="B764" s="78" t="s">
        <v>1774</v>
      </c>
      <c r="C764" s="78" t="s">
        <v>1759</v>
      </c>
      <c r="D764" s="73">
        <v>462.3</v>
      </c>
    </row>
    <row r="765" spans="1:4" x14ac:dyDescent="0.25">
      <c r="A765" s="77" t="s">
        <v>1778</v>
      </c>
      <c r="B765" s="78" t="s">
        <v>1779</v>
      </c>
      <c r="C765" s="78" t="s">
        <v>753</v>
      </c>
      <c r="D765" s="73">
        <v>280.72000000000003</v>
      </c>
    </row>
    <row r="766" spans="1:4" x14ac:dyDescent="0.25">
      <c r="A766" s="77" t="s">
        <v>1780</v>
      </c>
      <c r="B766" s="78" t="s">
        <v>1779</v>
      </c>
      <c r="C766" s="78" t="s">
        <v>753</v>
      </c>
      <c r="D766" s="73">
        <v>299.48</v>
      </c>
    </row>
    <row r="767" spans="1:4" x14ac:dyDescent="0.25">
      <c r="A767" s="77" t="s">
        <v>1781</v>
      </c>
      <c r="B767" s="78" t="s">
        <v>1782</v>
      </c>
      <c r="C767" s="78" t="s">
        <v>550</v>
      </c>
      <c r="D767" s="73">
        <v>16.18</v>
      </c>
    </row>
    <row r="768" spans="1:4" x14ac:dyDescent="0.25">
      <c r="A768" s="77" t="s">
        <v>1783</v>
      </c>
      <c r="B768" s="78" t="s">
        <v>1119</v>
      </c>
      <c r="C768" s="78" t="s">
        <v>1759</v>
      </c>
      <c r="D768" s="73">
        <v>90</v>
      </c>
    </row>
    <row r="769" spans="1:4" x14ac:dyDescent="0.25">
      <c r="A769" s="77" t="s">
        <v>1784</v>
      </c>
      <c r="B769" s="78" t="s">
        <v>1119</v>
      </c>
      <c r="C769" s="78" t="s">
        <v>1759</v>
      </c>
      <c r="D769" s="73">
        <v>94.5</v>
      </c>
    </row>
    <row r="770" spans="1:4" x14ac:dyDescent="0.25">
      <c r="A770" s="77" t="s">
        <v>1785</v>
      </c>
      <c r="B770" s="78" t="s">
        <v>1119</v>
      </c>
      <c r="C770" s="78" t="s">
        <v>1759</v>
      </c>
      <c r="D770" s="73">
        <v>99</v>
      </c>
    </row>
    <row r="771" spans="1:4" x14ac:dyDescent="0.25">
      <c r="A771" s="77" t="s">
        <v>1786</v>
      </c>
      <c r="B771" s="78" t="s">
        <v>1119</v>
      </c>
      <c r="C771" s="78" t="s">
        <v>1759</v>
      </c>
      <c r="D771" s="73">
        <v>108</v>
      </c>
    </row>
    <row r="772" spans="1:4" x14ac:dyDescent="0.25">
      <c r="A772" s="77" t="s">
        <v>1787</v>
      </c>
      <c r="B772" s="78" t="s">
        <v>1125</v>
      </c>
      <c r="C772" s="78" t="s">
        <v>1759</v>
      </c>
      <c r="D772" s="73">
        <v>127.5</v>
      </c>
    </row>
    <row r="773" spans="1:4" x14ac:dyDescent="0.25">
      <c r="A773" s="77" t="s">
        <v>1788</v>
      </c>
      <c r="B773" s="78" t="s">
        <v>1125</v>
      </c>
      <c r="C773" s="78" t="s">
        <v>1759</v>
      </c>
      <c r="D773" s="73">
        <v>133.88</v>
      </c>
    </row>
    <row r="774" spans="1:4" x14ac:dyDescent="0.25">
      <c r="A774" s="77" t="s">
        <v>1789</v>
      </c>
      <c r="B774" s="78" t="s">
        <v>1125</v>
      </c>
      <c r="C774" s="78" t="s">
        <v>1759</v>
      </c>
      <c r="D774" s="73">
        <v>140.25</v>
      </c>
    </row>
    <row r="775" spans="1:4" x14ac:dyDescent="0.25">
      <c r="A775" s="77" t="s">
        <v>1790</v>
      </c>
      <c r="B775" s="78" t="s">
        <v>1125</v>
      </c>
      <c r="C775" s="78" t="s">
        <v>1759</v>
      </c>
      <c r="D775" s="73">
        <v>153</v>
      </c>
    </row>
    <row r="776" spans="1:4" x14ac:dyDescent="0.25">
      <c r="A776" s="77" t="s">
        <v>1791</v>
      </c>
      <c r="B776" s="78" t="s">
        <v>1130</v>
      </c>
      <c r="C776" s="78" t="s">
        <v>1759</v>
      </c>
      <c r="D776" s="73">
        <v>127.5</v>
      </c>
    </row>
    <row r="777" spans="1:4" x14ac:dyDescent="0.25">
      <c r="A777" s="77" t="s">
        <v>1792</v>
      </c>
      <c r="B777" s="78" t="s">
        <v>1130</v>
      </c>
      <c r="C777" s="78" t="s">
        <v>1759</v>
      </c>
      <c r="D777" s="73">
        <v>133.88</v>
      </c>
    </row>
    <row r="778" spans="1:4" x14ac:dyDescent="0.25">
      <c r="A778" s="77" t="s">
        <v>1793</v>
      </c>
      <c r="B778" s="78" t="s">
        <v>1130</v>
      </c>
      <c r="C778" s="78" t="s">
        <v>1759</v>
      </c>
      <c r="D778" s="73">
        <v>140.25</v>
      </c>
    </row>
    <row r="779" spans="1:4" x14ac:dyDescent="0.25">
      <c r="A779" s="77" t="s">
        <v>1794</v>
      </c>
      <c r="B779" s="78" t="s">
        <v>1130</v>
      </c>
      <c r="C779" s="78" t="s">
        <v>1759</v>
      </c>
      <c r="D779" s="73">
        <v>153</v>
      </c>
    </row>
    <row r="780" spans="1:4" x14ac:dyDescent="0.25">
      <c r="A780" s="77" t="s">
        <v>1795</v>
      </c>
      <c r="B780" s="78" t="s">
        <v>1796</v>
      </c>
      <c r="C780" s="78" t="s">
        <v>753</v>
      </c>
      <c r="D780" s="73">
        <v>113.79</v>
      </c>
    </row>
    <row r="781" spans="1:4" x14ac:dyDescent="0.25">
      <c r="A781" s="77" t="s">
        <v>1797</v>
      </c>
      <c r="B781" s="78" t="s">
        <v>1798</v>
      </c>
      <c r="C781" s="78" t="s">
        <v>550</v>
      </c>
      <c r="D781" s="73">
        <v>12.95</v>
      </c>
    </row>
    <row r="782" spans="1:4" x14ac:dyDescent="0.25">
      <c r="A782" s="77" t="s">
        <v>1799</v>
      </c>
      <c r="B782" s="78" t="s">
        <v>1148</v>
      </c>
      <c r="C782" s="78" t="s">
        <v>1759</v>
      </c>
      <c r="D782" s="73">
        <v>75</v>
      </c>
    </row>
    <row r="783" spans="1:4" x14ac:dyDescent="0.25">
      <c r="A783" s="77" t="s">
        <v>1800</v>
      </c>
      <c r="B783" s="78" t="s">
        <v>1148</v>
      </c>
      <c r="C783" s="78" t="s">
        <v>1759</v>
      </c>
      <c r="D783" s="73">
        <v>78.75</v>
      </c>
    </row>
    <row r="784" spans="1:4" x14ac:dyDescent="0.25">
      <c r="A784" s="77" t="s">
        <v>1801</v>
      </c>
      <c r="B784" s="78" t="s">
        <v>1148</v>
      </c>
      <c r="C784" s="78" t="s">
        <v>1759</v>
      </c>
      <c r="D784" s="73">
        <v>82.5</v>
      </c>
    </row>
    <row r="785" spans="1:4" x14ac:dyDescent="0.25">
      <c r="A785" s="77" t="s">
        <v>1802</v>
      </c>
      <c r="B785" s="78" t="s">
        <v>1148</v>
      </c>
      <c r="C785" s="78" t="s">
        <v>1759</v>
      </c>
      <c r="D785" s="73">
        <v>90</v>
      </c>
    </row>
    <row r="786" spans="1:4" x14ac:dyDescent="0.25">
      <c r="A786" s="77" t="s">
        <v>1803</v>
      </c>
      <c r="B786" s="78" t="s">
        <v>1153</v>
      </c>
      <c r="C786" s="78" t="s">
        <v>1759</v>
      </c>
      <c r="D786" s="73">
        <v>150</v>
      </c>
    </row>
    <row r="787" spans="1:4" x14ac:dyDescent="0.25">
      <c r="A787" s="77" t="s">
        <v>1804</v>
      </c>
      <c r="B787" s="78" t="s">
        <v>1153</v>
      </c>
      <c r="C787" s="78" t="s">
        <v>1759</v>
      </c>
      <c r="D787" s="73">
        <v>157.5</v>
      </c>
    </row>
    <row r="788" spans="1:4" x14ac:dyDescent="0.25">
      <c r="A788" s="77" t="s">
        <v>1805</v>
      </c>
      <c r="B788" s="78" t="s">
        <v>1153</v>
      </c>
      <c r="C788" s="78" t="s">
        <v>1759</v>
      </c>
      <c r="D788" s="73">
        <v>165</v>
      </c>
    </row>
    <row r="789" spans="1:4" x14ac:dyDescent="0.25">
      <c r="A789" s="77" t="s">
        <v>1806</v>
      </c>
      <c r="B789" s="78" t="s">
        <v>1153</v>
      </c>
      <c r="C789" s="78" t="s">
        <v>1759</v>
      </c>
      <c r="D789" s="73">
        <v>180</v>
      </c>
    </row>
    <row r="790" spans="1:4" x14ac:dyDescent="0.25">
      <c r="A790" s="77" t="s">
        <v>1807</v>
      </c>
      <c r="B790" s="78" t="s">
        <v>1808</v>
      </c>
      <c r="C790" s="78" t="s">
        <v>1809</v>
      </c>
      <c r="D790" s="73">
        <v>11.98</v>
      </c>
    </row>
    <row r="791" spans="1:4" x14ac:dyDescent="0.25">
      <c r="A791" s="77" t="s">
        <v>1810</v>
      </c>
      <c r="B791" s="78" t="s">
        <v>1811</v>
      </c>
      <c r="C791" s="78" t="s">
        <v>1759</v>
      </c>
      <c r="D791" s="73">
        <v>87.24</v>
      </c>
    </row>
    <row r="792" spans="1:4" x14ac:dyDescent="0.25">
      <c r="A792" s="77" t="s">
        <v>1812</v>
      </c>
      <c r="B792" s="78" t="s">
        <v>1811</v>
      </c>
      <c r="C792" s="78" t="s">
        <v>1759</v>
      </c>
      <c r="D792" s="73">
        <v>87.24</v>
      </c>
    </row>
    <row r="793" spans="1:4" x14ac:dyDescent="0.25">
      <c r="A793" s="77" t="s">
        <v>1813</v>
      </c>
      <c r="B793" s="78" t="s">
        <v>1811</v>
      </c>
      <c r="C793" s="78" t="s">
        <v>1759</v>
      </c>
      <c r="D793" s="73">
        <v>87.24</v>
      </c>
    </row>
    <row r="794" spans="1:4" x14ac:dyDescent="0.25">
      <c r="A794" s="77" t="s">
        <v>1814</v>
      </c>
      <c r="B794" s="78" t="s">
        <v>1811</v>
      </c>
      <c r="C794" s="78" t="s">
        <v>1759</v>
      </c>
      <c r="D794" s="73">
        <v>87.24</v>
      </c>
    </row>
    <row r="795" spans="1:4" x14ac:dyDescent="0.25">
      <c r="A795" s="77" t="s">
        <v>1815</v>
      </c>
      <c r="B795" s="78" t="s">
        <v>1816</v>
      </c>
      <c r="C795" s="78" t="s">
        <v>1759</v>
      </c>
      <c r="D795" s="73">
        <v>119.78</v>
      </c>
    </row>
    <row r="796" spans="1:4" x14ac:dyDescent="0.25">
      <c r="A796" s="77" t="s">
        <v>1817</v>
      </c>
      <c r="B796" s="78" t="s">
        <v>1816</v>
      </c>
      <c r="C796" s="78" t="s">
        <v>1759</v>
      </c>
      <c r="D796" s="73">
        <v>119.78</v>
      </c>
    </row>
    <row r="797" spans="1:4" x14ac:dyDescent="0.25">
      <c r="A797" s="77" t="s">
        <v>1818</v>
      </c>
      <c r="B797" s="78" t="s">
        <v>1816</v>
      </c>
      <c r="C797" s="78" t="s">
        <v>1759</v>
      </c>
      <c r="D797" s="73">
        <v>119.78</v>
      </c>
    </row>
    <row r="798" spans="1:4" x14ac:dyDescent="0.25">
      <c r="A798" s="77" t="s">
        <v>1819</v>
      </c>
      <c r="B798" s="78" t="s">
        <v>1816</v>
      </c>
      <c r="C798" s="78" t="s">
        <v>1759</v>
      </c>
      <c r="D798" s="73">
        <v>119.78</v>
      </c>
    </row>
    <row r="799" spans="1:4" x14ac:dyDescent="0.25">
      <c r="A799" s="77" t="s">
        <v>1820</v>
      </c>
      <c r="B799" s="78" t="s">
        <v>1821</v>
      </c>
      <c r="C799" s="78" t="s">
        <v>1822</v>
      </c>
      <c r="D799" s="73">
        <v>157.36000000000001</v>
      </c>
    </row>
    <row r="800" spans="1:4" x14ac:dyDescent="0.25">
      <c r="A800" s="77" t="s">
        <v>1823</v>
      </c>
      <c r="B800" s="78" t="s">
        <v>1824</v>
      </c>
      <c r="C800" s="78" t="s">
        <v>784</v>
      </c>
      <c r="D800" s="73">
        <v>59</v>
      </c>
    </row>
    <row r="801" spans="1:4" x14ac:dyDescent="0.25">
      <c r="A801" s="77" t="s">
        <v>1825</v>
      </c>
      <c r="B801" s="78" t="s">
        <v>1824</v>
      </c>
      <c r="C801" s="78" t="s">
        <v>784</v>
      </c>
      <c r="D801" s="73">
        <v>61.95</v>
      </c>
    </row>
    <row r="802" spans="1:4" x14ac:dyDescent="0.25">
      <c r="A802" s="77" t="s">
        <v>1826</v>
      </c>
      <c r="B802" s="78" t="s">
        <v>1824</v>
      </c>
      <c r="C802" s="78" t="s">
        <v>784</v>
      </c>
      <c r="D802" s="73">
        <v>64.900000000000006</v>
      </c>
    </row>
    <row r="803" spans="1:4" x14ac:dyDescent="0.25">
      <c r="A803" s="77" t="s">
        <v>1827</v>
      </c>
      <c r="B803" s="78" t="s">
        <v>1824</v>
      </c>
      <c r="C803" s="78" t="s">
        <v>784</v>
      </c>
      <c r="D803" s="73">
        <v>70.8</v>
      </c>
    </row>
    <row r="804" spans="1:4" x14ac:dyDescent="0.25">
      <c r="A804" s="77" t="s">
        <v>1828</v>
      </c>
      <c r="B804" s="78" t="s">
        <v>1829</v>
      </c>
      <c r="C804" s="78" t="s">
        <v>1830</v>
      </c>
      <c r="D804" s="73">
        <v>16.170000000000002</v>
      </c>
    </row>
    <row r="805" spans="1:4" x14ac:dyDescent="0.25">
      <c r="A805" s="77" t="s">
        <v>1831</v>
      </c>
      <c r="B805" s="78" t="s">
        <v>1832</v>
      </c>
      <c r="C805" s="78" t="s">
        <v>784</v>
      </c>
      <c r="D805" s="73">
        <v>79</v>
      </c>
    </row>
    <row r="806" spans="1:4" x14ac:dyDescent="0.25">
      <c r="A806" s="77" t="s">
        <v>1833</v>
      </c>
      <c r="B806" s="78" t="s">
        <v>1832</v>
      </c>
      <c r="C806" s="78" t="s">
        <v>784</v>
      </c>
      <c r="D806" s="73">
        <v>82.95</v>
      </c>
    </row>
    <row r="807" spans="1:4" x14ac:dyDescent="0.25">
      <c r="A807" s="77" t="s">
        <v>1834</v>
      </c>
      <c r="B807" s="78" t="s">
        <v>1832</v>
      </c>
      <c r="C807" s="78" t="s">
        <v>784</v>
      </c>
      <c r="D807" s="73">
        <v>86.9</v>
      </c>
    </row>
    <row r="808" spans="1:4" x14ac:dyDescent="0.25">
      <c r="A808" s="77" t="s">
        <v>1835</v>
      </c>
      <c r="B808" s="78" t="s">
        <v>1832</v>
      </c>
      <c r="C808" s="78" t="s">
        <v>784</v>
      </c>
      <c r="D808" s="73">
        <v>94.8</v>
      </c>
    </row>
    <row r="809" spans="1:4" x14ac:dyDescent="0.25">
      <c r="A809" s="77" t="s">
        <v>1836</v>
      </c>
      <c r="B809" s="78" t="s">
        <v>1837</v>
      </c>
      <c r="C809" s="78" t="s">
        <v>784</v>
      </c>
      <c r="D809" s="73">
        <v>59</v>
      </c>
    </row>
    <row r="810" spans="1:4" x14ac:dyDescent="0.25">
      <c r="A810" s="77" t="s">
        <v>1838</v>
      </c>
      <c r="B810" s="78" t="s">
        <v>1837</v>
      </c>
      <c r="C810" s="78" t="s">
        <v>784</v>
      </c>
      <c r="D810" s="73">
        <v>61.95</v>
      </c>
    </row>
    <row r="811" spans="1:4" x14ac:dyDescent="0.25">
      <c r="A811" s="77" t="s">
        <v>1839</v>
      </c>
      <c r="B811" s="78" t="s">
        <v>1837</v>
      </c>
      <c r="C811" s="78" t="s">
        <v>784</v>
      </c>
      <c r="D811" s="73">
        <v>64.900000000000006</v>
      </c>
    </row>
    <row r="812" spans="1:4" x14ac:dyDescent="0.25">
      <c r="A812" s="77" t="s">
        <v>1840</v>
      </c>
      <c r="B812" s="78" t="s">
        <v>1837</v>
      </c>
      <c r="C812" s="78" t="s">
        <v>784</v>
      </c>
      <c r="D812" s="73">
        <v>70.8</v>
      </c>
    </row>
    <row r="813" spans="1:4" x14ac:dyDescent="0.25">
      <c r="A813" s="77" t="s">
        <v>1841</v>
      </c>
      <c r="B813" s="78" t="s">
        <v>1842</v>
      </c>
      <c r="C813" s="78" t="s">
        <v>1843</v>
      </c>
      <c r="D813" s="73">
        <v>1000</v>
      </c>
    </row>
    <row r="814" spans="1:4" x14ac:dyDescent="0.25">
      <c r="A814" s="77" t="s">
        <v>1844</v>
      </c>
      <c r="B814" s="78" t="s">
        <v>1842</v>
      </c>
      <c r="C814" s="78" t="s">
        <v>1843</v>
      </c>
      <c r="D814" s="73">
        <v>1050</v>
      </c>
    </row>
    <row r="815" spans="1:4" x14ac:dyDescent="0.25">
      <c r="A815" s="77" t="s">
        <v>1845</v>
      </c>
      <c r="B815" s="78" t="s">
        <v>1842</v>
      </c>
      <c r="C815" s="78" t="s">
        <v>1843</v>
      </c>
      <c r="D815" s="73">
        <v>1100</v>
      </c>
    </row>
    <row r="816" spans="1:4" x14ac:dyDescent="0.25">
      <c r="A816" s="77" t="s">
        <v>1846</v>
      </c>
      <c r="B816" s="78" t="s">
        <v>1842</v>
      </c>
      <c r="C816" s="78" t="s">
        <v>1843</v>
      </c>
      <c r="D816" s="73">
        <v>1200</v>
      </c>
    </row>
    <row r="817" spans="1:4" x14ac:dyDescent="0.25">
      <c r="A817" s="77" t="s">
        <v>1847</v>
      </c>
      <c r="B817" s="78" t="s">
        <v>1848</v>
      </c>
      <c r="C817" s="78" t="s">
        <v>1843</v>
      </c>
      <c r="D817" s="73">
        <v>75</v>
      </c>
    </row>
    <row r="818" spans="1:4" x14ac:dyDescent="0.25">
      <c r="A818" s="77" t="s">
        <v>1849</v>
      </c>
      <c r="B818" s="78" t="s">
        <v>1848</v>
      </c>
      <c r="C818" s="78" t="s">
        <v>1843</v>
      </c>
      <c r="D818" s="73">
        <v>78.75</v>
      </c>
    </row>
    <row r="819" spans="1:4" x14ac:dyDescent="0.25">
      <c r="A819" s="77" t="s">
        <v>1850</v>
      </c>
      <c r="B819" s="78" t="s">
        <v>1848</v>
      </c>
      <c r="C819" s="78" t="s">
        <v>1843</v>
      </c>
      <c r="D819" s="73">
        <v>82.5</v>
      </c>
    </row>
    <row r="820" spans="1:4" x14ac:dyDescent="0.25">
      <c r="A820" s="77" t="s">
        <v>1851</v>
      </c>
      <c r="B820" s="78" t="s">
        <v>1848</v>
      </c>
      <c r="C820" s="78" t="s">
        <v>1843</v>
      </c>
      <c r="D820" s="73">
        <v>90</v>
      </c>
    </row>
    <row r="821" spans="1:4" x14ac:dyDescent="0.25">
      <c r="A821" s="77" t="s">
        <v>1852</v>
      </c>
      <c r="B821" s="78" t="s">
        <v>1853</v>
      </c>
      <c r="C821" s="78" t="s">
        <v>1854</v>
      </c>
      <c r="D821" s="73">
        <v>102.63</v>
      </c>
    </row>
    <row r="822" spans="1:4" x14ac:dyDescent="0.25">
      <c r="A822" s="77" t="s">
        <v>1855</v>
      </c>
      <c r="B822" s="78" t="s">
        <v>1853</v>
      </c>
      <c r="C822" s="78" t="s">
        <v>1854</v>
      </c>
      <c r="D822" s="73">
        <v>105.13</v>
      </c>
    </row>
    <row r="823" spans="1:4" x14ac:dyDescent="0.25">
      <c r="A823" s="77" t="s">
        <v>1856</v>
      </c>
      <c r="B823" s="78" t="s">
        <v>1853</v>
      </c>
      <c r="C823" s="78" t="s">
        <v>1854</v>
      </c>
      <c r="D823" s="73">
        <v>107.63</v>
      </c>
    </row>
    <row r="824" spans="1:4" x14ac:dyDescent="0.25">
      <c r="A824" s="77" t="s">
        <v>1857</v>
      </c>
      <c r="B824" s="78" t="s">
        <v>1853</v>
      </c>
      <c r="C824" s="78" t="s">
        <v>1854</v>
      </c>
      <c r="D824" s="73">
        <v>112.63</v>
      </c>
    </row>
    <row r="825" spans="1:4" x14ac:dyDescent="0.25">
      <c r="A825" s="77" t="s">
        <v>1858</v>
      </c>
      <c r="B825" s="78" t="s">
        <v>1859</v>
      </c>
      <c r="C825" s="78" t="s">
        <v>1854</v>
      </c>
      <c r="D825" s="73">
        <v>130</v>
      </c>
    </row>
    <row r="826" spans="1:4" x14ac:dyDescent="0.25">
      <c r="A826" s="77" t="s">
        <v>1860</v>
      </c>
      <c r="B826" s="78" t="s">
        <v>1859</v>
      </c>
      <c r="C826" s="78" t="s">
        <v>1854</v>
      </c>
      <c r="D826" s="73">
        <v>136.5</v>
      </c>
    </row>
    <row r="827" spans="1:4" x14ac:dyDescent="0.25">
      <c r="A827" s="77" t="s">
        <v>1861</v>
      </c>
      <c r="B827" s="78" t="s">
        <v>1859</v>
      </c>
      <c r="C827" s="78" t="s">
        <v>1854</v>
      </c>
      <c r="D827" s="73">
        <v>143</v>
      </c>
    </row>
    <row r="828" spans="1:4" x14ac:dyDescent="0.25">
      <c r="A828" s="77" t="s">
        <v>1862</v>
      </c>
      <c r="B828" s="78" t="s">
        <v>1859</v>
      </c>
      <c r="C828" s="78" t="s">
        <v>1854</v>
      </c>
      <c r="D828" s="73">
        <v>156</v>
      </c>
    </row>
    <row r="829" spans="1:4" x14ac:dyDescent="0.25">
      <c r="A829" s="77" t="s">
        <v>1863</v>
      </c>
      <c r="B829" s="78" t="s">
        <v>1864</v>
      </c>
      <c r="C829" s="78" t="s">
        <v>1854</v>
      </c>
      <c r="D829" s="73">
        <v>30</v>
      </c>
    </row>
    <row r="830" spans="1:4" x14ac:dyDescent="0.25">
      <c r="A830" s="77" t="s">
        <v>1865</v>
      </c>
      <c r="B830" s="78" t="s">
        <v>1864</v>
      </c>
      <c r="C830" s="78" t="s">
        <v>1854</v>
      </c>
      <c r="D830" s="73">
        <v>31.5</v>
      </c>
    </row>
    <row r="831" spans="1:4" x14ac:dyDescent="0.25">
      <c r="A831" s="77" t="s">
        <v>1866</v>
      </c>
      <c r="B831" s="78" t="s">
        <v>1864</v>
      </c>
      <c r="C831" s="78" t="s">
        <v>1854</v>
      </c>
      <c r="D831" s="73">
        <v>33</v>
      </c>
    </row>
    <row r="832" spans="1:4" x14ac:dyDescent="0.25">
      <c r="A832" s="77" t="s">
        <v>1867</v>
      </c>
      <c r="B832" s="78" t="s">
        <v>1864</v>
      </c>
      <c r="C832" s="78" t="s">
        <v>1854</v>
      </c>
      <c r="D832" s="73">
        <v>36</v>
      </c>
    </row>
    <row r="833" spans="1:4" x14ac:dyDescent="0.25">
      <c r="A833" s="77" t="s">
        <v>1868</v>
      </c>
      <c r="B833" s="78" t="s">
        <v>1869</v>
      </c>
      <c r="C833" s="78" t="s">
        <v>1854</v>
      </c>
      <c r="D833" s="73">
        <v>24</v>
      </c>
    </row>
    <row r="834" spans="1:4" x14ac:dyDescent="0.25">
      <c r="A834" s="77" t="s">
        <v>1870</v>
      </c>
      <c r="B834" s="78" t="s">
        <v>1869</v>
      </c>
      <c r="C834" s="78" t="s">
        <v>1854</v>
      </c>
      <c r="D834" s="73">
        <v>25.2</v>
      </c>
    </row>
    <row r="835" spans="1:4" x14ac:dyDescent="0.25">
      <c r="A835" s="77" t="s">
        <v>1871</v>
      </c>
      <c r="B835" s="78" t="s">
        <v>1869</v>
      </c>
      <c r="C835" s="78" t="s">
        <v>1854</v>
      </c>
      <c r="D835" s="73">
        <v>26.4</v>
      </c>
    </row>
    <row r="836" spans="1:4" x14ac:dyDescent="0.25">
      <c r="A836" s="77" t="s">
        <v>1872</v>
      </c>
      <c r="B836" s="78" t="s">
        <v>1869</v>
      </c>
      <c r="C836" s="78" t="s">
        <v>1854</v>
      </c>
      <c r="D836" s="73">
        <v>28.8</v>
      </c>
    </row>
    <row r="837" spans="1:4" x14ac:dyDescent="0.25">
      <c r="A837" s="77" t="s">
        <v>1873</v>
      </c>
      <c r="B837" s="78" t="s">
        <v>1874</v>
      </c>
      <c r="C837" s="78" t="s">
        <v>753</v>
      </c>
      <c r="D837" s="73">
        <v>948.18</v>
      </c>
    </row>
    <row r="838" spans="1:4" x14ac:dyDescent="0.25">
      <c r="A838" s="77" t="s">
        <v>1875</v>
      </c>
      <c r="B838" s="78" t="s">
        <v>1876</v>
      </c>
      <c r="C838" s="78" t="s">
        <v>753</v>
      </c>
      <c r="D838" s="73">
        <v>22.71</v>
      </c>
    </row>
    <row r="839" spans="1:4" x14ac:dyDescent="0.25">
      <c r="A839" s="77" t="s">
        <v>1877</v>
      </c>
      <c r="B839" s="78" t="s">
        <v>1876</v>
      </c>
      <c r="C839" s="78" t="s">
        <v>753</v>
      </c>
      <c r="D839" s="73">
        <v>24.84</v>
      </c>
    </row>
    <row r="840" spans="1:4" x14ac:dyDescent="0.25">
      <c r="A840" s="77" t="s">
        <v>1878</v>
      </c>
      <c r="B840" s="78" t="s">
        <v>1879</v>
      </c>
      <c r="C840" s="78" t="s">
        <v>753</v>
      </c>
      <c r="D840" s="73">
        <v>200</v>
      </c>
    </row>
    <row r="841" spans="1:4" x14ac:dyDescent="0.25">
      <c r="A841" s="77" t="s">
        <v>1880</v>
      </c>
      <c r="B841" s="78" t="s">
        <v>1879</v>
      </c>
      <c r="C841" s="78" t="s">
        <v>753</v>
      </c>
      <c r="D841" s="73">
        <v>213.37</v>
      </c>
    </row>
    <row r="842" spans="1:4" x14ac:dyDescent="0.25">
      <c r="A842" s="77" t="s">
        <v>1881</v>
      </c>
      <c r="B842" s="78" t="s">
        <v>1882</v>
      </c>
      <c r="C842" s="78" t="s">
        <v>753</v>
      </c>
      <c r="D842" s="73">
        <v>97.37</v>
      </c>
    </row>
    <row r="843" spans="1:4" x14ac:dyDescent="0.25">
      <c r="A843" s="77" t="s">
        <v>1883</v>
      </c>
      <c r="B843" s="78" t="s">
        <v>1882</v>
      </c>
      <c r="C843" s="78" t="s">
        <v>753</v>
      </c>
      <c r="D843" s="73">
        <v>101.84</v>
      </c>
    </row>
    <row r="844" spans="1:4" x14ac:dyDescent="0.25">
      <c r="A844" s="77" t="s">
        <v>1884</v>
      </c>
      <c r="B844" s="78" t="s">
        <v>1885</v>
      </c>
      <c r="C844" s="78" t="s">
        <v>753</v>
      </c>
      <c r="D844" s="73">
        <v>71.56</v>
      </c>
    </row>
    <row r="845" spans="1:4" x14ac:dyDescent="0.25">
      <c r="A845" s="77" t="s">
        <v>1886</v>
      </c>
      <c r="B845" s="78" t="s">
        <v>1886</v>
      </c>
      <c r="C845" s="78" t="s">
        <v>1887</v>
      </c>
      <c r="D845" s="73">
        <v>1</v>
      </c>
    </row>
    <row r="846" spans="1:4" x14ac:dyDescent="0.25">
      <c r="A846" s="77" t="s">
        <v>1888</v>
      </c>
      <c r="B846" s="78" t="s">
        <v>1888</v>
      </c>
      <c r="C846" s="78" t="s">
        <v>1887</v>
      </c>
      <c r="D846" s="73">
        <v>1</v>
      </c>
    </row>
    <row r="847" spans="1:4" x14ac:dyDescent="0.25">
      <c r="A847" s="77" t="s">
        <v>1889</v>
      </c>
      <c r="B847" s="78" t="s">
        <v>1889</v>
      </c>
      <c r="C847" s="78" t="s">
        <v>1887</v>
      </c>
      <c r="D847" s="73">
        <v>1</v>
      </c>
    </row>
    <row r="848" spans="1:4" x14ac:dyDescent="0.25">
      <c r="A848" s="77" t="s">
        <v>1890</v>
      </c>
      <c r="B848" s="78" t="s">
        <v>1890</v>
      </c>
      <c r="C848" s="78" t="s">
        <v>1887</v>
      </c>
      <c r="D848" s="73">
        <v>1</v>
      </c>
    </row>
    <row r="849" spans="1:4" x14ac:dyDescent="0.25">
      <c r="A849" s="77" t="s">
        <v>1891</v>
      </c>
      <c r="B849" s="78" t="s">
        <v>1891</v>
      </c>
      <c r="C849" s="78" t="s">
        <v>1887</v>
      </c>
      <c r="D849" s="73">
        <v>1</v>
      </c>
    </row>
    <row r="850" spans="1:4" x14ac:dyDescent="0.25">
      <c r="A850" s="77" t="s">
        <v>1892</v>
      </c>
      <c r="B850" s="78" t="s">
        <v>1893</v>
      </c>
      <c r="C850" s="78" t="s">
        <v>1887</v>
      </c>
      <c r="D850" s="73">
        <v>1</v>
      </c>
    </row>
    <row r="851" spans="1:4" x14ac:dyDescent="0.25">
      <c r="A851" s="77" t="s">
        <v>1894</v>
      </c>
      <c r="B851" s="78" t="s">
        <v>1895</v>
      </c>
      <c r="C851" s="78" t="s">
        <v>672</v>
      </c>
      <c r="D851" s="73">
        <v>22.98</v>
      </c>
    </row>
    <row r="852" spans="1:4" x14ac:dyDescent="0.25">
      <c r="A852" s="77" t="s">
        <v>1896</v>
      </c>
      <c r="B852" s="78" t="s">
        <v>1897</v>
      </c>
      <c r="C852" s="78" t="s">
        <v>784</v>
      </c>
      <c r="D852" s="73">
        <v>0</v>
      </c>
    </row>
    <row r="853" spans="1:4" x14ac:dyDescent="0.25">
      <c r="A853" s="77" t="s">
        <v>1898</v>
      </c>
      <c r="B853" s="78" t="s">
        <v>1899</v>
      </c>
      <c r="C853" s="78" t="s">
        <v>753</v>
      </c>
      <c r="D853" s="73">
        <v>32.07</v>
      </c>
    </row>
    <row r="854" spans="1:4" x14ac:dyDescent="0.25">
      <c r="A854" s="77" t="s">
        <v>1900</v>
      </c>
      <c r="B854" s="78" t="s">
        <v>1901</v>
      </c>
      <c r="C854" s="78" t="s">
        <v>784</v>
      </c>
      <c r="D854" s="73">
        <v>0</v>
      </c>
    </row>
    <row r="855" spans="1:4" x14ac:dyDescent="0.25">
      <c r="A855" s="77" t="s">
        <v>1902</v>
      </c>
      <c r="B855" s="78" t="s">
        <v>1903</v>
      </c>
      <c r="C855" s="78" t="s">
        <v>753</v>
      </c>
      <c r="D855" s="73">
        <v>35.78</v>
      </c>
    </row>
    <row r="856" spans="1:4" x14ac:dyDescent="0.25">
      <c r="A856" s="77" t="s">
        <v>1904</v>
      </c>
      <c r="B856" s="78" t="s">
        <v>1905</v>
      </c>
      <c r="C856" s="78" t="s">
        <v>784</v>
      </c>
      <c r="D856" s="73">
        <v>0.46</v>
      </c>
    </row>
    <row r="857" spans="1:4" x14ac:dyDescent="0.25">
      <c r="A857" s="77" t="s">
        <v>1906</v>
      </c>
      <c r="B857" s="78" t="s">
        <v>1907</v>
      </c>
      <c r="C857" s="78" t="s">
        <v>784</v>
      </c>
      <c r="D857" s="73">
        <v>0.04</v>
      </c>
    </row>
    <row r="858" spans="1:4" x14ac:dyDescent="0.25">
      <c r="A858" s="77" t="s">
        <v>1908</v>
      </c>
      <c r="B858" s="78" t="s">
        <v>1909</v>
      </c>
      <c r="C858" s="78" t="s">
        <v>753</v>
      </c>
      <c r="D858" s="73">
        <v>3.83</v>
      </c>
    </row>
    <row r="859" spans="1:4" x14ac:dyDescent="0.25">
      <c r="A859" s="77" t="s">
        <v>1910</v>
      </c>
      <c r="B859" s="78" t="s">
        <v>1911</v>
      </c>
      <c r="C859" s="78" t="s">
        <v>753</v>
      </c>
      <c r="D859" s="73">
        <v>32.67</v>
      </c>
    </row>
    <row r="860" spans="1:4" x14ac:dyDescent="0.25">
      <c r="A860" s="77" t="s">
        <v>1912</v>
      </c>
      <c r="B860" s="78" t="s">
        <v>1913</v>
      </c>
      <c r="C860" s="78" t="s">
        <v>753</v>
      </c>
      <c r="D860" s="73">
        <v>44.49</v>
      </c>
    </row>
    <row r="861" spans="1:4" x14ac:dyDescent="0.25">
      <c r="A861" s="77" t="s">
        <v>1914</v>
      </c>
      <c r="B861" s="78" t="s">
        <v>1915</v>
      </c>
      <c r="C861" s="78" t="s">
        <v>753</v>
      </c>
      <c r="D861" s="73">
        <v>7.68</v>
      </c>
    </row>
    <row r="862" spans="1:4" x14ac:dyDescent="0.25">
      <c r="A862" s="77" t="s">
        <v>1916</v>
      </c>
      <c r="B862" s="78" t="s">
        <v>1917</v>
      </c>
      <c r="C862" s="78" t="s">
        <v>753</v>
      </c>
      <c r="D862" s="73">
        <v>8.9600000000000009</v>
      </c>
    </row>
    <row r="863" spans="1:4" x14ac:dyDescent="0.25">
      <c r="A863" s="77" t="s">
        <v>1918</v>
      </c>
      <c r="B863" s="78" t="s">
        <v>1919</v>
      </c>
      <c r="C863" s="78" t="s">
        <v>753</v>
      </c>
      <c r="D863" s="73">
        <v>22.03</v>
      </c>
    </row>
    <row r="864" spans="1:4" x14ac:dyDescent="0.25">
      <c r="A864" s="77" t="s">
        <v>1920</v>
      </c>
      <c r="B864" s="78" t="s">
        <v>1921</v>
      </c>
      <c r="C864" s="78" t="s">
        <v>784</v>
      </c>
      <c r="D864" s="73">
        <v>5.54</v>
      </c>
    </row>
    <row r="865" spans="1:4" x14ac:dyDescent="0.25">
      <c r="A865" s="77" t="s">
        <v>1922</v>
      </c>
      <c r="B865" s="78" t="s">
        <v>1923</v>
      </c>
      <c r="C865" s="78" t="s">
        <v>753</v>
      </c>
      <c r="D865" s="73">
        <v>10.98</v>
      </c>
    </row>
    <row r="866" spans="1:4" x14ac:dyDescent="0.25">
      <c r="A866" s="77" t="s">
        <v>1924</v>
      </c>
      <c r="B866" s="78" t="s">
        <v>1925</v>
      </c>
      <c r="C866" s="78" t="s">
        <v>753</v>
      </c>
      <c r="D866" s="73">
        <v>39.4</v>
      </c>
    </row>
    <row r="867" spans="1:4" x14ac:dyDescent="0.25">
      <c r="A867" s="77" t="s">
        <v>1926</v>
      </c>
      <c r="B867" s="78" t="s">
        <v>1927</v>
      </c>
      <c r="C867" s="78" t="s">
        <v>784</v>
      </c>
      <c r="D867" s="73">
        <v>13.23</v>
      </c>
    </row>
    <row r="868" spans="1:4" x14ac:dyDescent="0.25">
      <c r="A868" s="77" t="s">
        <v>1928</v>
      </c>
      <c r="B868" s="78" t="s">
        <v>1929</v>
      </c>
      <c r="C868" s="78" t="s">
        <v>784</v>
      </c>
      <c r="D868" s="73">
        <v>1.83</v>
      </c>
    </row>
    <row r="869" spans="1:4" x14ac:dyDescent="0.25">
      <c r="A869" s="77" t="s">
        <v>1930</v>
      </c>
      <c r="B869" s="78" t="s">
        <v>1931</v>
      </c>
      <c r="C869" s="78" t="s">
        <v>753</v>
      </c>
      <c r="D869" s="73">
        <v>802.73</v>
      </c>
    </row>
    <row r="870" spans="1:4" x14ac:dyDescent="0.25">
      <c r="A870" s="77" t="s">
        <v>1932</v>
      </c>
      <c r="B870" s="78" t="s">
        <v>1933</v>
      </c>
      <c r="C870" s="78" t="s">
        <v>753</v>
      </c>
      <c r="D870" s="73">
        <v>859.42</v>
      </c>
    </row>
    <row r="871" spans="1:4" x14ac:dyDescent="0.25">
      <c r="A871" s="77" t="s">
        <v>1934</v>
      </c>
      <c r="B871" s="78" t="s">
        <v>1935</v>
      </c>
      <c r="C871" s="78" t="s">
        <v>753</v>
      </c>
      <c r="D871" s="73">
        <v>742.88</v>
      </c>
    </row>
    <row r="872" spans="1:4" x14ac:dyDescent="0.25">
      <c r="A872" s="77" t="s">
        <v>1936</v>
      </c>
      <c r="B872" s="78" t="s">
        <v>1937</v>
      </c>
      <c r="C872" s="78" t="s">
        <v>753</v>
      </c>
      <c r="D872" s="73">
        <v>861.53</v>
      </c>
    </row>
    <row r="873" spans="1:4" x14ac:dyDescent="0.25">
      <c r="A873" s="77" t="s">
        <v>1938</v>
      </c>
      <c r="B873" s="78" t="s">
        <v>1939</v>
      </c>
      <c r="C873" s="78" t="s">
        <v>753</v>
      </c>
      <c r="D873" s="73">
        <v>0</v>
      </c>
    </row>
    <row r="874" spans="1:4" x14ac:dyDescent="0.25">
      <c r="A874" s="77" t="s">
        <v>1940</v>
      </c>
      <c r="B874" s="78" t="s">
        <v>1941</v>
      </c>
      <c r="C874" s="78" t="s">
        <v>753</v>
      </c>
      <c r="D874" s="73">
        <v>0</v>
      </c>
    </row>
    <row r="875" spans="1:4" x14ac:dyDescent="0.25">
      <c r="A875" s="77" t="s">
        <v>1942</v>
      </c>
      <c r="B875" s="78" t="s">
        <v>1943</v>
      </c>
      <c r="C875" s="78" t="s">
        <v>753</v>
      </c>
      <c r="D875" s="73">
        <v>3095.4</v>
      </c>
    </row>
    <row r="876" spans="1:4" x14ac:dyDescent="0.25">
      <c r="A876" s="77" t="s">
        <v>1944</v>
      </c>
      <c r="B876" s="78" t="s">
        <v>1945</v>
      </c>
      <c r="C876" s="78" t="s">
        <v>753</v>
      </c>
      <c r="D876" s="73">
        <v>860.34</v>
      </c>
    </row>
    <row r="877" spans="1:4" x14ac:dyDescent="0.25">
      <c r="A877" s="77" t="s">
        <v>1946</v>
      </c>
      <c r="B877" s="78" t="s">
        <v>1947</v>
      </c>
      <c r="C877" s="78" t="s">
        <v>753</v>
      </c>
      <c r="D877" s="73">
        <v>262.5</v>
      </c>
    </row>
    <row r="878" spans="1:4" x14ac:dyDescent="0.25">
      <c r="A878" s="77" t="s">
        <v>1948</v>
      </c>
      <c r="B878" s="78" t="s">
        <v>1949</v>
      </c>
      <c r="C878" s="78" t="s">
        <v>753</v>
      </c>
      <c r="D878" s="73">
        <v>5726.87</v>
      </c>
    </row>
    <row r="879" spans="1:4" x14ac:dyDescent="0.25">
      <c r="A879" s="77" t="s">
        <v>1950</v>
      </c>
      <c r="B879" s="78" t="s">
        <v>1951</v>
      </c>
      <c r="C879" s="78" t="s">
        <v>753</v>
      </c>
      <c r="D879" s="73">
        <v>2866.5</v>
      </c>
    </row>
    <row r="880" spans="1:4" x14ac:dyDescent="0.25">
      <c r="A880" s="77" t="s">
        <v>1952</v>
      </c>
      <c r="B880" s="78" t="s">
        <v>1953</v>
      </c>
      <c r="C880" s="78" t="s">
        <v>753</v>
      </c>
      <c r="D880" s="73">
        <v>1636.95</v>
      </c>
    </row>
    <row r="881" spans="1:4" x14ac:dyDescent="0.25">
      <c r="A881" s="77" t="s">
        <v>1954</v>
      </c>
      <c r="B881" s="78" t="s">
        <v>1955</v>
      </c>
      <c r="C881" s="78" t="s">
        <v>753</v>
      </c>
      <c r="D881" s="73">
        <v>2514.75</v>
      </c>
    </row>
    <row r="882" spans="1:4" x14ac:dyDescent="0.25">
      <c r="A882" s="77" t="s">
        <v>1956</v>
      </c>
      <c r="B882" s="78" t="s">
        <v>1957</v>
      </c>
      <c r="C882" s="78" t="s">
        <v>753</v>
      </c>
      <c r="D882" s="73">
        <v>164.85</v>
      </c>
    </row>
    <row r="883" spans="1:4" x14ac:dyDescent="0.25">
      <c r="A883" s="77" t="s">
        <v>1958</v>
      </c>
      <c r="B883" s="78" t="s">
        <v>1959</v>
      </c>
      <c r="C883" s="78" t="s">
        <v>753</v>
      </c>
      <c r="D883" s="73">
        <v>229.95</v>
      </c>
    </row>
    <row r="884" spans="1:4" x14ac:dyDescent="0.25">
      <c r="A884" s="77" t="s">
        <v>1960</v>
      </c>
      <c r="B884" s="78" t="s">
        <v>1961</v>
      </c>
      <c r="C884" s="78" t="s">
        <v>753</v>
      </c>
      <c r="D884" s="73">
        <v>1766.1</v>
      </c>
    </row>
    <row r="885" spans="1:4" x14ac:dyDescent="0.25">
      <c r="A885" s="77" t="s">
        <v>1962</v>
      </c>
      <c r="B885" s="78" t="s">
        <v>1963</v>
      </c>
      <c r="C885" s="78" t="s">
        <v>753</v>
      </c>
      <c r="D885" s="73">
        <v>1232.7</v>
      </c>
    </row>
    <row r="886" spans="1:4" x14ac:dyDescent="0.25">
      <c r="A886" s="77" t="s">
        <v>1964</v>
      </c>
      <c r="B886" s="78" t="s">
        <v>1965</v>
      </c>
      <c r="C886" s="78" t="s">
        <v>753</v>
      </c>
      <c r="D886" s="73">
        <v>4033.88</v>
      </c>
    </row>
    <row r="887" spans="1:4" x14ac:dyDescent="0.25">
      <c r="A887" s="77" t="s">
        <v>1966</v>
      </c>
      <c r="B887" s="78" t="s">
        <v>1967</v>
      </c>
      <c r="C887" s="78" t="s">
        <v>753</v>
      </c>
      <c r="D887" s="73">
        <v>1345.05</v>
      </c>
    </row>
    <row r="888" spans="1:4" x14ac:dyDescent="0.25">
      <c r="A888" s="77" t="s">
        <v>1968</v>
      </c>
      <c r="B888" s="78" t="s">
        <v>1969</v>
      </c>
      <c r="C888" s="78" t="s">
        <v>753</v>
      </c>
      <c r="D888" s="73">
        <v>4686.1499999999996</v>
      </c>
    </row>
    <row r="889" spans="1:4" x14ac:dyDescent="0.25">
      <c r="A889" s="77" t="s">
        <v>1970</v>
      </c>
      <c r="B889" s="78" t="s">
        <v>1971</v>
      </c>
      <c r="C889" s="78" t="s">
        <v>753</v>
      </c>
      <c r="D889" s="73">
        <v>2654.4</v>
      </c>
    </row>
    <row r="890" spans="1:4" x14ac:dyDescent="0.25">
      <c r="A890" s="77" t="s">
        <v>1972</v>
      </c>
      <c r="B890" s="78" t="s">
        <v>1973</v>
      </c>
      <c r="C890" s="78" t="s">
        <v>753</v>
      </c>
      <c r="D890" s="73">
        <v>1808.1</v>
      </c>
    </row>
    <row r="891" spans="1:4" x14ac:dyDescent="0.25">
      <c r="A891" s="77" t="s">
        <v>1974</v>
      </c>
      <c r="B891" s="78" t="s">
        <v>1975</v>
      </c>
      <c r="C891" s="78" t="s">
        <v>753</v>
      </c>
      <c r="D891" s="73">
        <v>550.74</v>
      </c>
    </row>
    <row r="892" spans="1:4" x14ac:dyDescent="0.25">
      <c r="A892" s="77" t="s">
        <v>1976</v>
      </c>
      <c r="B892" s="78" t="s">
        <v>1977</v>
      </c>
      <c r="C892" s="78" t="s">
        <v>753</v>
      </c>
      <c r="D892" s="73">
        <v>47.34</v>
      </c>
    </row>
    <row r="893" spans="1:4" x14ac:dyDescent="0.25">
      <c r="A893" s="77" t="s">
        <v>1978</v>
      </c>
      <c r="B893" s="78" t="s">
        <v>1979</v>
      </c>
      <c r="C893" s="78" t="s">
        <v>753</v>
      </c>
      <c r="D893" s="73">
        <v>0</v>
      </c>
    </row>
    <row r="894" spans="1:4" x14ac:dyDescent="0.25">
      <c r="A894" s="77" t="s">
        <v>1980</v>
      </c>
      <c r="B894" s="78" t="s">
        <v>1981</v>
      </c>
      <c r="C894" s="78" t="s">
        <v>753</v>
      </c>
      <c r="D894" s="73">
        <v>0</v>
      </c>
    </row>
    <row r="895" spans="1:4" x14ac:dyDescent="0.25">
      <c r="A895" s="77" t="s">
        <v>1982</v>
      </c>
      <c r="B895" s="78" t="s">
        <v>1983</v>
      </c>
      <c r="C895" s="78" t="s">
        <v>753</v>
      </c>
      <c r="D895" s="73">
        <v>39.14</v>
      </c>
    </row>
    <row r="896" spans="1:4" x14ac:dyDescent="0.25">
      <c r="A896" s="77" t="s">
        <v>1984</v>
      </c>
      <c r="B896" s="78" t="s">
        <v>1985</v>
      </c>
      <c r="C896" s="78" t="s">
        <v>753</v>
      </c>
      <c r="D896" s="73">
        <v>30.88</v>
      </c>
    </row>
    <row r="897" spans="1:4" x14ac:dyDescent="0.25">
      <c r="A897" s="77" t="s">
        <v>1986</v>
      </c>
      <c r="B897" s="78" t="s">
        <v>1987</v>
      </c>
      <c r="C897" s="78" t="s">
        <v>784</v>
      </c>
      <c r="D897" s="73">
        <v>0.09</v>
      </c>
    </row>
    <row r="898" spans="1:4" x14ac:dyDescent="0.25">
      <c r="A898" s="77" t="s">
        <v>1988</v>
      </c>
      <c r="B898" s="78" t="s">
        <v>1989</v>
      </c>
      <c r="C898" s="78" t="s">
        <v>753</v>
      </c>
      <c r="D898" s="73">
        <v>48.35</v>
      </c>
    </row>
    <row r="899" spans="1:4" x14ac:dyDescent="0.25">
      <c r="A899" s="77" t="s">
        <v>1990</v>
      </c>
      <c r="B899" s="78" t="s">
        <v>1991</v>
      </c>
      <c r="C899" s="78" t="s">
        <v>753</v>
      </c>
      <c r="D899" s="73">
        <v>31.44</v>
      </c>
    </row>
    <row r="900" spans="1:4" x14ac:dyDescent="0.25">
      <c r="A900" s="77" t="s">
        <v>1992</v>
      </c>
      <c r="B900" s="78" t="s">
        <v>1853</v>
      </c>
      <c r="C900" s="78" t="s">
        <v>753</v>
      </c>
      <c r="D900" s="73">
        <v>42.96</v>
      </c>
    </row>
    <row r="901" spans="1:4" x14ac:dyDescent="0.25">
      <c r="A901" s="77" t="s">
        <v>1993</v>
      </c>
      <c r="B901" s="78" t="s">
        <v>1994</v>
      </c>
      <c r="C901" s="78" t="s">
        <v>753</v>
      </c>
      <c r="D901" s="73">
        <v>38.85</v>
      </c>
    </row>
    <row r="902" spans="1:4" x14ac:dyDescent="0.25">
      <c r="A902" s="77" t="s">
        <v>1995</v>
      </c>
      <c r="B902" s="78" t="s">
        <v>1996</v>
      </c>
      <c r="C902" s="78" t="s">
        <v>753</v>
      </c>
      <c r="D902" s="73">
        <v>652.04999999999995</v>
      </c>
    </row>
    <row r="903" spans="1:4" x14ac:dyDescent="0.25">
      <c r="A903" s="77" t="s">
        <v>1997</v>
      </c>
      <c r="B903" s="78" t="s">
        <v>1998</v>
      </c>
      <c r="C903" s="78" t="s">
        <v>753</v>
      </c>
      <c r="D903" s="73">
        <v>311.85000000000002</v>
      </c>
    </row>
    <row r="904" spans="1:4" x14ac:dyDescent="0.25">
      <c r="A904" s="77" t="s">
        <v>1999</v>
      </c>
      <c r="B904" s="78" t="s">
        <v>2000</v>
      </c>
      <c r="C904" s="78" t="s">
        <v>753</v>
      </c>
      <c r="D904" s="73">
        <v>231.22</v>
      </c>
    </row>
    <row r="905" spans="1:4" x14ac:dyDescent="0.25">
      <c r="A905" s="77" t="s">
        <v>2001</v>
      </c>
      <c r="B905" s="78" t="s">
        <v>1864</v>
      </c>
      <c r="C905" s="78" t="s">
        <v>753</v>
      </c>
      <c r="D905" s="73">
        <v>57.39</v>
      </c>
    </row>
    <row r="906" spans="1:4" x14ac:dyDescent="0.25">
      <c r="A906" s="77" t="s">
        <v>2002</v>
      </c>
      <c r="B906" s="78" t="s">
        <v>2003</v>
      </c>
      <c r="C906" s="78" t="s">
        <v>753</v>
      </c>
      <c r="D906" s="73">
        <v>42</v>
      </c>
    </row>
    <row r="907" spans="1:4" x14ac:dyDescent="0.25">
      <c r="A907" s="77" t="s">
        <v>2004</v>
      </c>
      <c r="B907" s="78" t="s">
        <v>2005</v>
      </c>
      <c r="C907" s="78" t="s">
        <v>753</v>
      </c>
      <c r="D907" s="73">
        <v>42.96</v>
      </c>
    </row>
    <row r="908" spans="1:4" x14ac:dyDescent="0.25">
      <c r="A908" s="77" t="s">
        <v>2006</v>
      </c>
      <c r="B908" s="78" t="s">
        <v>2007</v>
      </c>
      <c r="C908" s="78" t="s">
        <v>753</v>
      </c>
      <c r="D908" s="73">
        <v>450.45</v>
      </c>
    </row>
    <row r="909" spans="1:4" x14ac:dyDescent="0.25">
      <c r="A909" s="77" t="s">
        <v>2008</v>
      </c>
      <c r="B909" s="78" t="s">
        <v>2009</v>
      </c>
      <c r="C909" s="78" t="s">
        <v>753</v>
      </c>
      <c r="D909" s="73">
        <v>0</v>
      </c>
    </row>
    <row r="910" spans="1:4" x14ac:dyDescent="0.25">
      <c r="A910" s="77" t="s">
        <v>2010</v>
      </c>
      <c r="B910" s="78" t="s">
        <v>2011</v>
      </c>
      <c r="C910" s="78" t="s">
        <v>753</v>
      </c>
      <c r="D910" s="73">
        <v>0</v>
      </c>
    </row>
    <row r="911" spans="1:4" x14ac:dyDescent="0.25">
      <c r="A911" s="77" t="s">
        <v>2012</v>
      </c>
      <c r="B911" s="78" t="s">
        <v>2013</v>
      </c>
      <c r="C911" s="78" t="s">
        <v>753</v>
      </c>
      <c r="D911" s="73">
        <v>74.19</v>
      </c>
    </row>
    <row r="912" spans="1:4" x14ac:dyDescent="0.25">
      <c r="A912" s="77" t="s">
        <v>2014</v>
      </c>
      <c r="B912" s="78" t="s">
        <v>2015</v>
      </c>
      <c r="C912" s="78" t="s">
        <v>753</v>
      </c>
      <c r="D912" s="73">
        <v>0</v>
      </c>
    </row>
    <row r="913" spans="1:4" x14ac:dyDescent="0.25">
      <c r="A913" s="77" t="s">
        <v>2016</v>
      </c>
      <c r="B913" s="78" t="s">
        <v>2017</v>
      </c>
      <c r="C913" s="78" t="s">
        <v>753</v>
      </c>
      <c r="D913" s="73">
        <v>0</v>
      </c>
    </row>
    <row r="914" spans="1:4" x14ac:dyDescent="0.25">
      <c r="A914" s="77" t="s">
        <v>2018</v>
      </c>
      <c r="B914" s="78" t="s">
        <v>2019</v>
      </c>
      <c r="C914" s="78" t="s">
        <v>2020</v>
      </c>
      <c r="D914" s="73">
        <v>2086.06</v>
      </c>
    </row>
    <row r="915" spans="1:4" x14ac:dyDescent="0.25">
      <c r="A915" s="77" t="s">
        <v>2021</v>
      </c>
      <c r="B915" s="78" t="s">
        <v>2022</v>
      </c>
      <c r="C915" s="78" t="s">
        <v>567</v>
      </c>
      <c r="D915" s="73">
        <v>14.24</v>
      </c>
    </row>
    <row r="916" spans="1:4" x14ac:dyDescent="0.25">
      <c r="A916" s="77" t="s">
        <v>2023</v>
      </c>
      <c r="B916" s="78" t="s">
        <v>2024</v>
      </c>
      <c r="C916" s="78" t="s">
        <v>676</v>
      </c>
      <c r="D916" s="73">
        <v>47.65</v>
      </c>
    </row>
    <row r="917" spans="1:4" x14ac:dyDescent="0.25">
      <c r="A917" s="77" t="s">
        <v>2025</v>
      </c>
      <c r="B917" s="78" t="s">
        <v>2026</v>
      </c>
      <c r="C917" s="78" t="s">
        <v>2027</v>
      </c>
      <c r="D917" s="73">
        <v>18.170000000000002</v>
      </c>
    </row>
    <row r="918" spans="1:4" x14ac:dyDescent="0.25">
      <c r="A918" s="77" t="s">
        <v>2028</v>
      </c>
      <c r="B918" s="78" t="s">
        <v>2029</v>
      </c>
      <c r="C918" s="78" t="s">
        <v>2030</v>
      </c>
      <c r="D918" s="73">
        <v>11.4</v>
      </c>
    </row>
    <row r="919" spans="1:4" x14ac:dyDescent="0.25">
      <c r="A919" s="77" t="s">
        <v>2031</v>
      </c>
      <c r="B919" s="78" t="s">
        <v>2032</v>
      </c>
      <c r="C919" s="78" t="s">
        <v>2033</v>
      </c>
      <c r="D919" s="73">
        <v>31.13</v>
      </c>
    </row>
    <row r="920" spans="1:4" x14ac:dyDescent="0.25">
      <c r="A920" s="77" t="s">
        <v>2034</v>
      </c>
      <c r="B920" s="78" t="s">
        <v>2035</v>
      </c>
      <c r="C920" s="78" t="s">
        <v>676</v>
      </c>
      <c r="D920" s="73">
        <v>27.8</v>
      </c>
    </row>
    <row r="921" spans="1:4" x14ac:dyDescent="0.25">
      <c r="A921" s="77" t="s">
        <v>2036</v>
      </c>
      <c r="B921" s="78" t="s">
        <v>2037</v>
      </c>
      <c r="C921" s="78" t="s">
        <v>676</v>
      </c>
      <c r="D921" s="73">
        <v>38.76</v>
      </c>
    </row>
    <row r="922" spans="1:4" x14ac:dyDescent="0.25">
      <c r="A922" s="77" t="s">
        <v>2038</v>
      </c>
      <c r="B922" s="78" t="s">
        <v>2039</v>
      </c>
      <c r="C922" s="78" t="s">
        <v>676</v>
      </c>
      <c r="D922" s="73">
        <v>657.97</v>
      </c>
    </row>
    <row r="923" spans="1:4" x14ac:dyDescent="0.25">
      <c r="A923" s="77" t="s">
        <v>2040</v>
      </c>
      <c r="B923" s="78" t="s">
        <v>2026</v>
      </c>
      <c r="C923" s="78" t="s">
        <v>2027</v>
      </c>
      <c r="D923" s="73">
        <v>7.38</v>
      </c>
    </row>
    <row r="924" spans="1:4" x14ac:dyDescent="0.25">
      <c r="A924" s="77" t="s">
        <v>2041</v>
      </c>
      <c r="B924" s="78" t="s">
        <v>2042</v>
      </c>
      <c r="C924" s="78" t="s">
        <v>2043</v>
      </c>
      <c r="D924" s="73">
        <v>348.73</v>
      </c>
    </row>
    <row r="925" spans="1:4" x14ac:dyDescent="0.25">
      <c r="A925" s="77" t="s">
        <v>2044</v>
      </c>
      <c r="B925" s="78" t="s">
        <v>2045</v>
      </c>
      <c r="C925" s="78" t="s">
        <v>2046</v>
      </c>
      <c r="D925" s="73">
        <v>370.31</v>
      </c>
    </row>
    <row r="926" spans="1:4" x14ac:dyDescent="0.25">
      <c r="A926" s="77" t="s">
        <v>2047</v>
      </c>
      <c r="B926" s="78" t="s">
        <v>2048</v>
      </c>
      <c r="C926" s="78" t="s">
        <v>2046</v>
      </c>
      <c r="D926" s="73">
        <v>96.18</v>
      </c>
    </row>
    <row r="927" spans="1:4" x14ac:dyDescent="0.25">
      <c r="A927" s="77" t="s">
        <v>2049</v>
      </c>
      <c r="B927" s="78" t="s">
        <v>2050</v>
      </c>
      <c r="C927" s="78" t="s">
        <v>2051</v>
      </c>
      <c r="D927" s="73">
        <v>26.36</v>
      </c>
    </row>
    <row r="928" spans="1:4" x14ac:dyDescent="0.25">
      <c r="A928" s="77" t="s">
        <v>2052</v>
      </c>
      <c r="B928" s="78" t="s">
        <v>2053</v>
      </c>
      <c r="C928" s="78" t="s">
        <v>2051</v>
      </c>
      <c r="D928" s="73">
        <v>86.4</v>
      </c>
    </row>
    <row r="929" spans="1:4" x14ac:dyDescent="0.25">
      <c r="A929" s="77" t="s">
        <v>2054</v>
      </c>
      <c r="B929" s="78" t="s">
        <v>2055</v>
      </c>
      <c r="C929" s="78" t="s">
        <v>2030</v>
      </c>
      <c r="D929" s="73">
        <v>14.64</v>
      </c>
    </row>
    <row r="930" spans="1:4" x14ac:dyDescent="0.25">
      <c r="A930" s="77" t="s">
        <v>2056</v>
      </c>
      <c r="B930" s="78" t="s">
        <v>2057</v>
      </c>
      <c r="C930" s="78" t="s">
        <v>676</v>
      </c>
      <c r="D930" s="73">
        <v>39.1</v>
      </c>
    </row>
    <row r="931" spans="1:4" x14ac:dyDescent="0.25">
      <c r="A931" s="77" t="s">
        <v>2058</v>
      </c>
      <c r="B931" s="78" t="s">
        <v>2059</v>
      </c>
      <c r="C931" s="78" t="s">
        <v>676</v>
      </c>
      <c r="D931" s="73">
        <v>306.86</v>
      </c>
    </row>
    <row r="932" spans="1:4" x14ac:dyDescent="0.25">
      <c r="A932" s="77" t="s">
        <v>2060</v>
      </c>
      <c r="B932" s="78" t="s">
        <v>2061</v>
      </c>
      <c r="C932" s="78" t="s">
        <v>2062</v>
      </c>
      <c r="D932" s="73">
        <v>1098.77</v>
      </c>
    </row>
    <row r="933" spans="1:4" x14ac:dyDescent="0.25">
      <c r="A933" s="77" t="s">
        <v>2063</v>
      </c>
      <c r="B933" s="78" t="s">
        <v>2064</v>
      </c>
      <c r="C933" s="78" t="s">
        <v>2062</v>
      </c>
      <c r="D933" s="73">
        <v>56.94</v>
      </c>
    </row>
    <row r="934" spans="1:4" x14ac:dyDescent="0.25">
      <c r="A934" s="77" t="s">
        <v>2065</v>
      </c>
      <c r="B934" s="78" t="s">
        <v>2066</v>
      </c>
      <c r="C934" s="78" t="s">
        <v>2062</v>
      </c>
      <c r="D934" s="73">
        <v>26.09</v>
      </c>
    </row>
    <row r="935" spans="1:4" x14ac:dyDescent="0.25">
      <c r="A935" s="77" t="s">
        <v>2067</v>
      </c>
      <c r="B935" s="78" t="s">
        <v>2068</v>
      </c>
      <c r="C935" s="78" t="s">
        <v>2069</v>
      </c>
      <c r="D935" s="73">
        <v>1.22</v>
      </c>
    </row>
    <row r="936" spans="1:4" x14ac:dyDescent="0.25">
      <c r="A936" s="77" t="s">
        <v>2070</v>
      </c>
      <c r="B936" s="78" t="s">
        <v>2071</v>
      </c>
      <c r="C936" s="78" t="s">
        <v>2027</v>
      </c>
      <c r="D936" s="73">
        <v>135.26</v>
      </c>
    </row>
    <row r="937" spans="1:4" x14ac:dyDescent="0.25">
      <c r="A937" s="77" t="s">
        <v>2072</v>
      </c>
      <c r="B937" s="78" t="s">
        <v>2073</v>
      </c>
      <c r="C937" s="78" t="s">
        <v>676</v>
      </c>
      <c r="D937" s="73">
        <v>32.4</v>
      </c>
    </row>
    <row r="938" spans="1:4" x14ac:dyDescent="0.25">
      <c r="A938" s="77" t="s">
        <v>2074</v>
      </c>
      <c r="B938" s="78" t="s">
        <v>2075</v>
      </c>
      <c r="C938" s="78" t="s">
        <v>2076</v>
      </c>
      <c r="D938" s="73">
        <v>74.53</v>
      </c>
    </row>
    <row r="939" spans="1:4" x14ac:dyDescent="0.25">
      <c r="A939" s="77" t="s">
        <v>2077</v>
      </c>
      <c r="B939" s="78" t="s">
        <v>2078</v>
      </c>
      <c r="C939" s="78" t="s">
        <v>2076</v>
      </c>
      <c r="D939" s="73">
        <v>113.62</v>
      </c>
    </row>
    <row r="940" spans="1:4" x14ac:dyDescent="0.25">
      <c r="A940" s="77" t="s">
        <v>2079</v>
      </c>
      <c r="B940" s="78" t="s">
        <v>2080</v>
      </c>
      <c r="C940" s="78" t="s">
        <v>2076</v>
      </c>
      <c r="D940" s="73">
        <v>23.89</v>
      </c>
    </row>
    <row r="941" spans="1:4" x14ac:dyDescent="0.25">
      <c r="A941" s="77" t="s">
        <v>2081</v>
      </c>
      <c r="B941" s="78" t="s">
        <v>2082</v>
      </c>
      <c r="C941" s="78" t="s">
        <v>676</v>
      </c>
      <c r="D941" s="73">
        <v>207.31</v>
      </c>
    </row>
    <row r="942" spans="1:4" x14ac:dyDescent="0.25">
      <c r="A942" s="77" t="s">
        <v>2083</v>
      </c>
      <c r="B942" s="78" t="s">
        <v>2084</v>
      </c>
      <c r="C942" s="78" t="s">
        <v>676</v>
      </c>
      <c r="D942" s="73">
        <v>151.72</v>
      </c>
    </row>
    <row r="943" spans="1:4" x14ac:dyDescent="0.25">
      <c r="A943" s="77" t="s">
        <v>2085</v>
      </c>
      <c r="B943" s="78" t="s">
        <v>2086</v>
      </c>
      <c r="C943" s="78" t="s">
        <v>676</v>
      </c>
      <c r="D943" s="73">
        <v>115.98</v>
      </c>
    </row>
    <row r="944" spans="1:4" x14ac:dyDescent="0.25">
      <c r="A944" s="77" t="s">
        <v>2087</v>
      </c>
      <c r="B944" s="78" t="s">
        <v>2088</v>
      </c>
      <c r="C944" s="78" t="s">
        <v>567</v>
      </c>
      <c r="D944" s="73">
        <v>25.27</v>
      </c>
    </row>
    <row r="945" spans="1:4" x14ac:dyDescent="0.25">
      <c r="A945" s="77" t="s">
        <v>2089</v>
      </c>
      <c r="B945" s="78" t="s">
        <v>2090</v>
      </c>
      <c r="C945" s="78" t="s">
        <v>567</v>
      </c>
      <c r="D945" s="73">
        <v>22.53</v>
      </c>
    </row>
    <row r="946" spans="1:4" x14ac:dyDescent="0.25">
      <c r="A946" s="77" t="s">
        <v>2091</v>
      </c>
      <c r="B946" s="78" t="s">
        <v>2092</v>
      </c>
      <c r="C946" s="78" t="s">
        <v>567</v>
      </c>
      <c r="D946" s="73">
        <v>20.71</v>
      </c>
    </row>
    <row r="947" spans="1:4" x14ac:dyDescent="0.25">
      <c r="A947" s="77" t="s">
        <v>2093</v>
      </c>
      <c r="B947" s="78" t="s">
        <v>2094</v>
      </c>
      <c r="C947" s="78" t="s">
        <v>567</v>
      </c>
      <c r="D947" s="73">
        <v>4.5599999999999996</v>
      </c>
    </row>
    <row r="948" spans="1:4" x14ac:dyDescent="0.25">
      <c r="A948" s="77" t="s">
        <v>2095</v>
      </c>
      <c r="B948" s="78" t="s">
        <v>2096</v>
      </c>
      <c r="C948" s="78" t="s">
        <v>567</v>
      </c>
      <c r="D948" s="73">
        <v>46.69</v>
      </c>
    </row>
    <row r="949" spans="1:4" x14ac:dyDescent="0.25">
      <c r="A949" s="77" t="s">
        <v>2097</v>
      </c>
      <c r="B949" s="78" t="s">
        <v>2098</v>
      </c>
      <c r="C949" s="78" t="s">
        <v>567</v>
      </c>
      <c r="D949" s="73">
        <v>40.71</v>
      </c>
    </row>
    <row r="950" spans="1:4" x14ac:dyDescent="0.25">
      <c r="A950" s="77" t="s">
        <v>2099</v>
      </c>
      <c r="B950" s="78" t="s">
        <v>2100</v>
      </c>
      <c r="C950" s="78" t="s">
        <v>567</v>
      </c>
      <c r="D950" s="73">
        <v>36.14</v>
      </c>
    </row>
    <row r="951" spans="1:4" x14ac:dyDescent="0.25">
      <c r="A951" s="77" t="s">
        <v>2101</v>
      </c>
      <c r="B951" s="78" t="s">
        <v>2102</v>
      </c>
      <c r="C951" s="78" t="s">
        <v>595</v>
      </c>
      <c r="D951" s="73">
        <v>362</v>
      </c>
    </row>
    <row r="952" spans="1:4" x14ac:dyDescent="0.25">
      <c r="A952" s="77" t="s">
        <v>2103</v>
      </c>
      <c r="B952" s="78" t="s">
        <v>2104</v>
      </c>
      <c r="C952" s="78" t="s">
        <v>595</v>
      </c>
      <c r="D952" s="73">
        <v>38.869999999999997</v>
      </c>
    </row>
    <row r="953" spans="1:4" x14ac:dyDescent="0.25">
      <c r="A953" s="77" t="s">
        <v>2105</v>
      </c>
      <c r="B953" s="78" t="s">
        <v>2106</v>
      </c>
      <c r="C953" s="78" t="s">
        <v>595</v>
      </c>
      <c r="D953" s="73">
        <v>124.6</v>
      </c>
    </row>
    <row r="954" spans="1:4" x14ac:dyDescent="0.25">
      <c r="A954" s="77" t="s">
        <v>2107</v>
      </c>
      <c r="B954" s="78" t="s">
        <v>2108</v>
      </c>
      <c r="C954" s="78" t="s">
        <v>2109</v>
      </c>
      <c r="D954" s="73">
        <v>23.4</v>
      </c>
    </row>
    <row r="955" spans="1:4" x14ac:dyDescent="0.25">
      <c r="A955" s="77" t="s">
        <v>2110</v>
      </c>
      <c r="B955" s="78" t="s">
        <v>2111</v>
      </c>
      <c r="C955" s="78" t="s">
        <v>670</v>
      </c>
      <c r="D955" s="73">
        <v>5.56</v>
      </c>
    </row>
    <row r="956" spans="1:4" x14ac:dyDescent="0.25">
      <c r="A956" s="77" t="s">
        <v>2112</v>
      </c>
      <c r="B956" s="78" t="s">
        <v>2113</v>
      </c>
      <c r="C956" s="78" t="s">
        <v>2109</v>
      </c>
      <c r="D956" s="73">
        <v>45.2</v>
      </c>
    </row>
    <row r="957" spans="1:4" x14ac:dyDescent="0.25">
      <c r="A957" s="77" t="s">
        <v>2114</v>
      </c>
      <c r="B957" s="78" t="s">
        <v>2115</v>
      </c>
      <c r="C957" s="78" t="s">
        <v>670</v>
      </c>
      <c r="D957" s="73">
        <v>13.26</v>
      </c>
    </row>
    <row r="958" spans="1:4" x14ac:dyDescent="0.25">
      <c r="A958" s="77" t="s">
        <v>2116</v>
      </c>
      <c r="B958" s="78" t="s">
        <v>2117</v>
      </c>
      <c r="C958" s="78" t="s">
        <v>670</v>
      </c>
      <c r="D958" s="73">
        <v>1.83</v>
      </c>
    </row>
    <row r="959" spans="1:4" x14ac:dyDescent="0.25">
      <c r="A959" s="77" t="s">
        <v>2118</v>
      </c>
      <c r="B959" s="78" t="s">
        <v>2119</v>
      </c>
      <c r="C959" s="78" t="s">
        <v>2120</v>
      </c>
      <c r="D959" s="73">
        <v>122.71</v>
      </c>
    </row>
    <row r="960" spans="1:4" x14ac:dyDescent="0.25">
      <c r="A960" s="77" t="s">
        <v>2121</v>
      </c>
      <c r="B960" s="78" t="s">
        <v>2122</v>
      </c>
      <c r="C960" s="78" t="s">
        <v>2123</v>
      </c>
      <c r="D960" s="73">
        <v>42.64</v>
      </c>
    </row>
    <row r="961" spans="1:4" x14ac:dyDescent="0.25">
      <c r="A961" s="77" t="s">
        <v>2124</v>
      </c>
      <c r="B961" s="78" t="s">
        <v>2125</v>
      </c>
      <c r="C961" s="78" t="s">
        <v>2123</v>
      </c>
      <c r="D961" s="73">
        <v>11.46</v>
      </c>
    </row>
    <row r="962" spans="1:4" x14ac:dyDescent="0.25">
      <c r="A962" s="77" t="s">
        <v>2126</v>
      </c>
      <c r="B962" s="78" t="s">
        <v>2127</v>
      </c>
      <c r="C962" s="78" t="s">
        <v>2128</v>
      </c>
      <c r="D962" s="73">
        <v>20.53</v>
      </c>
    </row>
    <row r="963" spans="1:4" x14ac:dyDescent="0.25">
      <c r="A963" s="77" t="s">
        <v>2129</v>
      </c>
      <c r="B963" s="78" t="s">
        <v>2130</v>
      </c>
      <c r="C963" s="78" t="s">
        <v>2131</v>
      </c>
      <c r="D963" s="73">
        <v>4.72</v>
      </c>
    </row>
    <row r="964" spans="1:4" x14ac:dyDescent="0.25">
      <c r="A964" s="77" t="s">
        <v>2132</v>
      </c>
      <c r="B964" s="78" t="s">
        <v>2133</v>
      </c>
      <c r="C964" s="78" t="s">
        <v>2128</v>
      </c>
      <c r="D964" s="73">
        <v>37.39</v>
      </c>
    </row>
    <row r="965" spans="1:4" x14ac:dyDescent="0.25">
      <c r="A965" s="77" t="s">
        <v>2134</v>
      </c>
      <c r="B965" s="78" t="s">
        <v>2135</v>
      </c>
      <c r="C965" s="78" t="s">
        <v>2131</v>
      </c>
      <c r="D965" s="73">
        <v>11.13</v>
      </c>
    </row>
    <row r="966" spans="1:4" x14ac:dyDescent="0.25">
      <c r="A966" s="77" t="s">
        <v>2136</v>
      </c>
      <c r="B966" s="78" t="s">
        <v>2137</v>
      </c>
      <c r="C966" s="78" t="s">
        <v>2131</v>
      </c>
      <c r="D966" s="73">
        <v>1.56</v>
      </c>
    </row>
    <row r="967" spans="1:4" x14ac:dyDescent="0.25">
      <c r="A967" s="77" t="s">
        <v>2138</v>
      </c>
      <c r="B967" s="78" t="s">
        <v>2139</v>
      </c>
      <c r="C967" s="78" t="s">
        <v>595</v>
      </c>
      <c r="D967" s="73">
        <v>111.52</v>
      </c>
    </row>
    <row r="968" spans="1:4" x14ac:dyDescent="0.25">
      <c r="A968" s="77" t="s">
        <v>2140</v>
      </c>
      <c r="B968" s="78" t="s">
        <v>2141</v>
      </c>
      <c r="C968" s="78" t="s">
        <v>595</v>
      </c>
      <c r="D968" s="73">
        <v>78.06</v>
      </c>
    </row>
    <row r="969" spans="1:4" x14ac:dyDescent="0.25">
      <c r="A969" s="77" t="s">
        <v>2142</v>
      </c>
      <c r="B969" s="78" t="s">
        <v>2143</v>
      </c>
      <c r="C969" s="78" t="s">
        <v>595</v>
      </c>
      <c r="D969" s="73">
        <v>1300.3499999999999</v>
      </c>
    </row>
    <row r="970" spans="1:4" x14ac:dyDescent="0.25">
      <c r="A970" s="77" t="s">
        <v>2144</v>
      </c>
      <c r="B970" s="78" t="s">
        <v>2145</v>
      </c>
      <c r="C970" s="78" t="s">
        <v>595</v>
      </c>
      <c r="D970" s="73">
        <v>1942.89</v>
      </c>
    </row>
    <row r="971" spans="1:4" x14ac:dyDescent="0.25">
      <c r="A971" s="77" t="s">
        <v>2146</v>
      </c>
      <c r="B971" s="78" t="s">
        <v>2147</v>
      </c>
      <c r="C971" s="78" t="s">
        <v>595</v>
      </c>
      <c r="D971" s="73">
        <v>3536.9</v>
      </c>
    </row>
    <row r="972" spans="1:4" x14ac:dyDescent="0.25">
      <c r="A972" s="77" t="s">
        <v>2148</v>
      </c>
      <c r="B972" s="78" t="s">
        <v>2149</v>
      </c>
      <c r="C972" s="78" t="s">
        <v>595</v>
      </c>
      <c r="D972" s="73">
        <v>3544.27</v>
      </c>
    </row>
    <row r="973" spans="1:4" x14ac:dyDescent="0.25">
      <c r="A973" s="77" t="s">
        <v>2150</v>
      </c>
      <c r="B973" s="78" t="s">
        <v>2151</v>
      </c>
      <c r="C973" s="78" t="s">
        <v>595</v>
      </c>
      <c r="D973" s="73">
        <v>4562.03</v>
      </c>
    </row>
    <row r="974" spans="1:4" x14ac:dyDescent="0.25">
      <c r="A974" s="77" t="s">
        <v>2152</v>
      </c>
      <c r="B974" s="78" t="s">
        <v>2153</v>
      </c>
      <c r="C974" s="78" t="s">
        <v>595</v>
      </c>
      <c r="D974" s="73">
        <v>1971</v>
      </c>
    </row>
    <row r="975" spans="1:4" x14ac:dyDescent="0.25">
      <c r="A975" s="77" t="s">
        <v>2154</v>
      </c>
      <c r="B975" s="78" t="s">
        <v>2155</v>
      </c>
      <c r="C975" s="78" t="s">
        <v>595</v>
      </c>
      <c r="D975" s="73">
        <v>3109.74</v>
      </c>
    </row>
    <row r="976" spans="1:4" x14ac:dyDescent="0.25">
      <c r="A976" s="77" t="s">
        <v>2156</v>
      </c>
      <c r="B976" s="78" t="s">
        <v>2157</v>
      </c>
      <c r="C976" s="78" t="s">
        <v>595</v>
      </c>
      <c r="D976" s="73">
        <v>3328.14</v>
      </c>
    </row>
    <row r="977" spans="1:4" x14ac:dyDescent="0.25">
      <c r="A977" s="77" t="s">
        <v>2158</v>
      </c>
      <c r="B977" s="78" t="s">
        <v>2159</v>
      </c>
      <c r="C977" s="78" t="s">
        <v>595</v>
      </c>
      <c r="D977" s="73">
        <v>5434.29</v>
      </c>
    </row>
    <row r="978" spans="1:4" x14ac:dyDescent="0.25">
      <c r="A978" s="77" t="s">
        <v>2160</v>
      </c>
      <c r="B978" s="78" t="s">
        <v>2161</v>
      </c>
      <c r="C978" s="78" t="s">
        <v>595</v>
      </c>
      <c r="D978" s="73">
        <v>6354.18</v>
      </c>
    </row>
    <row r="979" spans="1:4" x14ac:dyDescent="0.25">
      <c r="A979" s="77" t="s">
        <v>2162</v>
      </c>
      <c r="B979" s="78" t="s">
        <v>2163</v>
      </c>
      <c r="C979" s="78" t="s">
        <v>595</v>
      </c>
      <c r="D979" s="73">
        <v>273.87</v>
      </c>
    </row>
    <row r="980" spans="1:4" x14ac:dyDescent="0.25">
      <c r="A980" s="77" t="s">
        <v>2164</v>
      </c>
      <c r="B980" s="78" t="s">
        <v>2165</v>
      </c>
      <c r="C980" s="78" t="s">
        <v>595</v>
      </c>
      <c r="D980" s="73">
        <v>653.6</v>
      </c>
    </row>
    <row r="981" spans="1:4" x14ac:dyDescent="0.25">
      <c r="A981" s="77" t="s">
        <v>2166</v>
      </c>
      <c r="B981" s="78" t="s">
        <v>2167</v>
      </c>
      <c r="C981" s="78" t="s">
        <v>2131</v>
      </c>
      <c r="D981" s="73">
        <v>0.46</v>
      </c>
    </row>
    <row r="982" spans="1:4" x14ac:dyDescent="0.25">
      <c r="A982" s="77" t="s">
        <v>2168</v>
      </c>
      <c r="B982" s="78" t="s">
        <v>2169</v>
      </c>
      <c r="C982" s="78" t="s">
        <v>2131</v>
      </c>
      <c r="D982" s="73">
        <v>1.75</v>
      </c>
    </row>
    <row r="983" spans="1:4" x14ac:dyDescent="0.25">
      <c r="A983" s="77" t="s">
        <v>2170</v>
      </c>
      <c r="B983" s="78" t="s">
        <v>2171</v>
      </c>
      <c r="C983" s="78" t="s">
        <v>2131</v>
      </c>
      <c r="D983" s="73">
        <v>2.88</v>
      </c>
    </row>
    <row r="984" spans="1:4" x14ac:dyDescent="0.25">
      <c r="A984" s="77" t="s">
        <v>2172</v>
      </c>
      <c r="B984" s="78" t="s">
        <v>2173</v>
      </c>
      <c r="C984" s="78" t="s">
        <v>2131</v>
      </c>
      <c r="D984" s="73">
        <v>4.25</v>
      </c>
    </row>
    <row r="985" spans="1:4" x14ac:dyDescent="0.25">
      <c r="A985" s="77" t="s">
        <v>2174</v>
      </c>
      <c r="B985" s="78" t="s">
        <v>2175</v>
      </c>
      <c r="C985" s="78" t="s">
        <v>2131</v>
      </c>
      <c r="D985" s="73">
        <v>8.73</v>
      </c>
    </row>
    <row r="986" spans="1:4" x14ac:dyDescent="0.25">
      <c r="A986" s="77" t="s">
        <v>2176</v>
      </c>
      <c r="B986" s="78" t="s">
        <v>2177</v>
      </c>
      <c r="C986" s="78" t="s">
        <v>2131</v>
      </c>
      <c r="D986" s="73">
        <v>7.99</v>
      </c>
    </row>
    <row r="987" spans="1:4" x14ac:dyDescent="0.25">
      <c r="A987" s="77" t="s">
        <v>2178</v>
      </c>
      <c r="B987" s="78" t="s">
        <v>2179</v>
      </c>
      <c r="C987" s="78" t="s">
        <v>2131</v>
      </c>
      <c r="D987" s="73">
        <v>17.690000000000001</v>
      </c>
    </row>
    <row r="988" spans="1:4" x14ac:dyDescent="0.25">
      <c r="A988" s="77" t="s">
        <v>2180</v>
      </c>
      <c r="B988" s="78" t="s">
        <v>2181</v>
      </c>
      <c r="C988" s="78" t="s">
        <v>2131</v>
      </c>
      <c r="D988" s="73">
        <v>17.02</v>
      </c>
    </row>
    <row r="989" spans="1:4" x14ac:dyDescent="0.25">
      <c r="A989" s="77" t="s">
        <v>2182</v>
      </c>
      <c r="B989" s="78" t="s">
        <v>2183</v>
      </c>
      <c r="C989" s="78" t="s">
        <v>2131</v>
      </c>
      <c r="D989" s="73">
        <v>37.65</v>
      </c>
    </row>
    <row r="990" spans="1:4" x14ac:dyDescent="0.25">
      <c r="A990" s="77" t="s">
        <v>2184</v>
      </c>
      <c r="B990" s="78" t="s">
        <v>2185</v>
      </c>
      <c r="C990" s="78" t="s">
        <v>595</v>
      </c>
      <c r="D990" s="73">
        <v>731.49</v>
      </c>
    </row>
    <row r="991" spans="1:4" x14ac:dyDescent="0.25">
      <c r="A991" s="77" t="s">
        <v>2186</v>
      </c>
      <c r="B991" s="78" t="s">
        <v>2187</v>
      </c>
      <c r="C991" s="78" t="s">
        <v>595</v>
      </c>
      <c r="D991" s="73">
        <v>788.32</v>
      </c>
    </row>
    <row r="992" spans="1:4" x14ac:dyDescent="0.25">
      <c r="A992" s="77" t="s">
        <v>2188</v>
      </c>
      <c r="B992" s="78" t="s">
        <v>2189</v>
      </c>
      <c r="C992" s="78" t="s">
        <v>595</v>
      </c>
      <c r="D992" s="73">
        <v>1144.07</v>
      </c>
    </row>
    <row r="993" spans="1:4" x14ac:dyDescent="0.25">
      <c r="A993" s="77" t="s">
        <v>2190</v>
      </c>
      <c r="B993" s="78" t="s">
        <v>2191</v>
      </c>
      <c r="C993" s="78" t="s">
        <v>595</v>
      </c>
      <c r="D993" s="73">
        <v>671.5</v>
      </c>
    </row>
    <row r="994" spans="1:4" x14ac:dyDescent="0.25">
      <c r="A994" s="77" t="s">
        <v>2192</v>
      </c>
      <c r="B994" s="78" t="s">
        <v>2193</v>
      </c>
      <c r="C994" s="78" t="s">
        <v>595</v>
      </c>
      <c r="D994" s="73">
        <v>74.37</v>
      </c>
    </row>
    <row r="995" spans="1:4" x14ac:dyDescent="0.25">
      <c r="A995" s="77" t="s">
        <v>2194</v>
      </c>
      <c r="B995" s="78" t="s">
        <v>2195</v>
      </c>
      <c r="C995" s="78" t="s">
        <v>595</v>
      </c>
      <c r="D995" s="73">
        <v>237.41</v>
      </c>
    </row>
    <row r="996" spans="1:4" x14ac:dyDescent="0.25">
      <c r="A996" s="77" t="s">
        <v>2196</v>
      </c>
      <c r="B996" s="78" t="s">
        <v>2197</v>
      </c>
      <c r="C996" s="78" t="s">
        <v>595</v>
      </c>
      <c r="D996" s="73">
        <v>738.5</v>
      </c>
    </row>
    <row r="997" spans="1:4" x14ac:dyDescent="0.25">
      <c r="A997" s="77" t="s">
        <v>2198</v>
      </c>
      <c r="B997" s="78" t="s">
        <v>2199</v>
      </c>
      <c r="C997" s="78" t="s">
        <v>595</v>
      </c>
      <c r="D997" s="73">
        <v>2275.98</v>
      </c>
    </row>
    <row r="998" spans="1:4" x14ac:dyDescent="0.25">
      <c r="A998" s="77" t="s">
        <v>2200</v>
      </c>
      <c r="B998" s="78" t="s">
        <v>2201</v>
      </c>
      <c r="C998" s="78" t="s">
        <v>567</v>
      </c>
      <c r="D998" s="73">
        <v>0</v>
      </c>
    </row>
    <row r="999" spans="1:4" x14ac:dyDescent="0.25">
      <c r="A999" s="77" t="s">
        <v>2202</v>
      </c>
      <c r="B999" s="78" t="s">
        <v>2203</v>
      </c>
      <c r="C999" s="78" t="s">
        <v>2204</v>
      </c>
      <c r="D999" s="73">
        <v>39.1</v>
      </c>
    </row>
    <row r="1000" spans="1:4" x14ac:dyDescent="0.25">
      <c r="A1000" s="77" t="s">
        <v>2205</v>
      </c>
      <c r="B1000" s="78" t="s">
        <v>2206</v>
      </c>
      <c r="C1000" s="78" t="s">
        <v>676</v>
      </c>
      <c r="D1000" s="73">
        <v>566.77</v>
      </c>
    </row>
    <row r="1001" spans="1:4" x14ac:dyDescent="0.25">
      <c r="A1001" s="77" t="s">
        <v>2207</v>
      </c>
      <c r="B1001" s="78" t="s">
        <v>2208</v>
      </c>
      <c r="C1001" s="78" t="s">
        <v>2209</v>
      </c>
      <c r="D1001" s="73">
        <v>38.729999999999997</v>
      </c>
    </row>
    <row r="1002" spans="1:4" x14ac:dyDescent="0.25">
      <c r="A1002" s="77" t="s">
        <v>2210</v>
      </c>
      <c r="B1002" s="78" t="s">
        <v>2211</v>
      </c>
      <c r="C1002" s="78" t="s">
        <v>2212</v>
      </c>
      <c r="D1002" s="73">
        <v>2638.4</v>
      </c>
    </row>
    <row r="1003" spans="1:4" x14ac:dyDescent="0.25">
      <c r="A1003" s="77" t="s">
        <v>2213</v>
      </c>
      <c r="B1003" s="78" t="s">
        <v>2214</v>
      </c>
      <c r="C1003" s="78" t="s">
        <v>2212</v>
      </c>
      <c r="D1003" s="73">
        <v>4500.42</v>
      </c>
    </row>
    <row r="1004" spans="1:4" x14ac:dyDescent="0.25">
      <c r="A1004" s="77" t="s">
        <v>2215</v>
      </c>
      <c r="B1004" s="78" t="s">
        <v>2216</v>
      </c>
      <c r="C1004" s="78" t="s">
        <v>2212</v>
      </c>
      <c r="D1004" s="73">
        <v>5292.94</v>
      </c>
    </row>
    <row r="1005" spans="1:4" x14ac:dyDescent="0.25">
      <c r="A1005" s="77" t="s">
        <v>2217</v>
      </c>
      <c r="B1005" s="78" t="s">
        <v>2218</v>
      </c>
      <c r="C1005" s="78" t="s">
        <v>2212</v>
      </c>
      <c r="D1005" s="73">
        <v>7737.86</v>
      </c>
    </row>
    <row r="1006" spans="1:4" x14ac:dyDescent="0.25">
      <c r="A1006" s="77" t="s">
        <v>2219</v>
      </c>
      <c r="B1006" s="78" t="s">
        <v>2220</v>
      </c>
      <c r="C1006" s="78" t="s">
        <v>2212</v>
      </c>
      <c r="D1006" s="73">
        <v>2588.6799999999998</v>
      </c>
    </row>
    <row r="1007" spans="1:4" x14ac:dyDescent="0.25">
      <c r="A1007" s="77" t="s">
        <v>2221</v>
      </c>
      <c r="B1007" s="78" t="s">
        <v>2222</v>
      </c>
      <c r="C1007" s="78" t="s">
        <v>2212</v>
      </c>
      <c r="D1007" s="73">
        <v>2856.73</v>
      </c>
    </row>
    <row r="1008" spans="1:4" x14ac:dyDescent="0.25">
      <c r="A1008" s="77" t="s">
        <v>2223</v>
      </c>
      <c r="B1008" s="78" t="s">
        <v>2224</v>
      </c>
      <c r="C1008" s="78" t="s">
        <v>2212</v>
      </c>
      <c r="D1008" s="73">
        <v>6151.41</v>
      </c>
    </row>
    <row r="1009" spans="1:4" x14ac:dyDescent="0.25">
      <c r="A1009" s="77" t="s">
        <v>2225</v>
      </c>
      <c r="B1009" s="78" t="s">
        <v>2226</v>
      </c>
      <c r="C1009" s="78" t="s">
        <v>2212</v>
      </c>
      <c r="D1009" s="73">
        <v>6161.24</v>
      </c>
    </row>
    <row r="1010" spans="1:4" x14ac:dyDescent="0.25">
      <c r="A1010" s="77" t="s">
        <v>2227</v>
      </c>
      <c r="B1010" s="78" t="s">
        <v>2211</v>
      </c>
      <c r="C1010" s="78" t="s">
        <v>2212</v>
      </c>
      <c r="D1010" s="73">
        <v>1696.27</v>
      </c>
    </row>
    <row r="1011" spans="1:4" x14ac:dyDescent="0.25">
      <c r="A1011" s="77" t="s">
        <v>2228</v>
      </c>
      <c r="B1011" s="78" t="s">
        <v>2214</v>
      </c>
      <c r="C1011" s="78" t="s">
        <v>2212</v>
      </c>
      <c r="D1011" s="73">
        <v>3041.84</v>
      </c>
    </row>
    <row r="1012" spans="1:4" x14ac:dyDescent="0.25">
      <c r="A1012" s="77" t="s">
        <v>2229</v>
      </c>
      <c r="B1012" s="78" t="s">
        <v>2216</v>
      </c>
      <c r="C1012" s="78" t="s">
        <v>2212</v>
      </c>
      <c r="D1012" s="73">
        <v>4538.16</v>
      </c>
    </row>
    <row r="1013" spans="1:4" x14ac:dyDescent="0.25">
      <c r="A1013" s="77" t="s">
        <v>2230</v>
      </c>
      <c r="B1013" s="78" t="s">
        <v>2231</v>
      </c>
      <c r="C1013" s="78" t="s">
        <v>2212</v>
      </c>
      <c r="D1013" s="73">
        <v>3178.69</v>
      </c>
    </row>
    <row r="1014" spans="1:4" x14ac:dyDescent="0.25">
      <c r="A1014" s="77" t="s">
        <v>2232</v>
      </c>
      <c r="B1014" s="78" t="s">
        <v>2220</v>
      </c>
      <c r="C1014" s="78" t="s">
        <v>2212</v>
      </c>
      <c r="D1014" s="73">
        <v>1471.02</v>
      </c>
    </row>
    <row r="1015" spans="1:4" x14ac:dyDescent="0.25">
      <c r="A1015" s="77" t="s">
        <v>2233</v>
      </c>
      <c r="B1015" s="78" t="s">
        <v>2224</v>
      </c>
      <c r="C1015" s="78" t="s">
        <v>2212</v>
      </c>
      <c r="D1015" s="73">
        <v>3329.63</v>
      </c>
    </row>
    <row r="1016" spans="1:4" x14ac:dyDescent="0.25">
      <c r="A1016" s="77" t="s">
        <v>2234</v>
      </c>
      <c r="B1016" s="78" t="s">
        <v>2235</v>
      </c>
      <c r="C1016" s="78" t="s">
        <v>2212</v>
      </c>
      <c r="D1016" s="73">
        <v>3323.53</v>
      </c>
    </row>
    <row r="1017" spans="1:4" x14ac:dyDescent="0.25">
      <c r="A1017" s="77" t="s">
        <v>2236</v>
      </c>
      <c r="B1017" s="78" t="s">
        <v>2226</v>
      </c>
      <c r="C1017" s="78" t="s">
        <v>2212</v>
      </c>
      <c r="D1017" s="73">
        <v>4300.8</v>
      </c>
    </row>
    <row r="1018" spans="1:4" x14ac:dyDescent="0.25">
      <c r="A1018" s="77" t="s">
        <v>2237</v>
      </c>
      <c r="B1018" s="78" t="s">
        <v>2238</v>
      </c>
      <c r="C1018" s="78" t="s">
        <v>572</v>
      </c>
      <c r="D1018" s="73">
        <v>0</v>
      </c>
    </row>
    <row r="1019" spans="1:4" x14ac:dyDescent="0.25">
      <c r="A1019" s="77" t="s">
        <v>2239</v>
      </c>
      <c r="B1019" s="78" t="s">
        <v>2240</v>
      </c>
      <c r="C1019" s="78" t="s">
        <v>2241</v>
      </c>
      <c r="D1019" s="73">
        <v>829.71</v>
      </c>
    </row>
    <row r="1020" spans="1:4" x14ac:dyDescent="0.25">
      <c r="A1020" s="77" t="s">
        <v>2242</v>
      </c>
      <c r="B1020" s="78" t="s">
        <v>2243</v>
      </c>
      <c r="C1020" s="78" t="s">
        <v>2241</v>
      </c>
      <c r="D1020" s="73">
        <v>1080.99</v>
      </c>
    </row>
    <row r="1021" spans="1:4" x14ac:dyDescent="0.25">
      <c r="A1021" s="77" t="s">
        <v>2244</v>
      </c>
      <c r="B1021" s="78" t="s">
        <v>2245</v>
      </c>
      <c r="C1021" s="78" t="s">
        <v>900</v>
      </c>
      <c r="D1021" s="73">
        <v>931.03</v>
      </c>
    </row>
    <row r="1022" spans="1:4" x14ac:dyDescent="0.25">
      <c r="A1022" s="77" t="s">
        <v>2246</v>
      </c>
      <c r="B1022" s="78" t="s">
        <v>2240</v>
      </c>
      <c r="C1022" s="78" t="s">
        <v>900</v>
      </c>
      <c r="D1022" s="73">
        <v>1820.88</v>
      </c>
    </row>
    <row r="1023" spans="1:4" x14ac:dyDescent="0.25">
      <c r="A1023" s="77" t="s">
        <v>2247</v>
      </c>
      <c r="B1023" s="78" t="s">
        <v>2248</v>
      </c>
      <c r="C1023" s="78" t="s">
        <v>900</v>
      </c>
      <c r="D1023" s="73">
        <v>1609.18</v>
      </c>
    </row>
    <row r="1024" spans="1:4" x14ac:dyDescent="0.25">
      <c r="A1024" s="77" t="s">
        <v>2249</v>
      </c>
      <c r="B1024" s="78" t="s">
        <v>2250</v>
      </c>
      <c r="C1024" s="78" t="s">
        <v>900</v>
      </c>
      <c r="D1024" s="73">
        <v>24.05</v>
      </c>
    </row>
    <row r="1025" spans="1:4" x14ac:dyDescent="0.25">
      <c r="A1025" s="77" t="s">
        <v>2251</v>
      </c>
      <c r="B1025" s="78" t="s">
        <v>2252</v>
      </c>
      <c r="C1025" s="78" t="s">
        <v>900</v>
      </c>
      <c r="D1025" s="73">
        <v>586.4</v>
      </c>
    </row>
    <row r="1026" spans="1:4" x14ac:dyDescent="0.25">
      <c r="A1026" s="77" t="s">
        <v>2253</v>
      </c>
      <c r="B1026" s="78" t="s">
        <v>2254</v>
      </c>
      <c r="C1026" s="78" t="s">
        <v>900</v>
      </c>
      <c r="D1026" s="73">
        <v>489</v>
      </c>
    </row>
    <row r="1027" spans="1:4" x14ac:dyDescent="0.25">
      <c r="A1027" s="77" t="s">
        <v>2255</v>
      </c>
      <c r="B1027" s="78" t="s">
        <v>2256</v>
      </c>
      <c r="C1027" s="78" t="s">
        <v>2123</v>
      </c>
      <c r="D1027" s="73">
        <v>120.77</v>
      </c>
    </row>
    <row r="1028" spans="1:4" x14ac:dyDescent="0.25">
      <c r="A1028" s="77" t="s">
        <v>2257</v>
      </c>
      <c r="B1028" s="78" t="s">
        <v>2258</v>
      </c>
      <c r="C1028" s="78" t="s">
        <v>2123</v>
      </c>
      <c r="D1028" s="73">
        <v>234.74</v>
      </c>
    </row>
    <row r="1029" spans="1:4" x14ac:dyDescent="0.25">
      <c r="A1029" s="77" t="s">
        <v>2259</v>
      </c>
      <c r="B1029" s="78" t="s">
        <v>2260</v>
      </c>
      <c r="C1029" s="78" t="s">
        <v>2123</v>
      </c>
      <c r="D1029" s="73">
        <v>255.51</v>
      </c>
    </row>
    <row r="1030" spans="1:4" x14ac:dyDescent="0.25">
      <c r="A1030" s="77" t="s">
        <v>2261</v>
      </c>
      <c r="B1030" s="78" t="s">
        <v>2262</v>
      </c>
      <c r="C1030" s="78" t="s">
        <v>2123</v>
      </c>
      <c r="D1030" s="73">
        <v>351.22</v>
      </c>
    </row>
    <row r="1031" spans="1:4" x14ac:dyDescent="0.25">
      <c r="A1031" s="77" t="s">
        <v>2263</v>
      </c>
      <c r="B1031" s="78" t="s">
        <v>2264</v>
      </c>
      <c r="C1031" s="78" t="s">
        <v>900</v>
      </c>
      <c r="D1031" s="73">
        <v>1274.52</v>
      </c>
    </row>
    <row r="1032" spans="1:4" x14ac:dyDescent="0.25">
      <c r="A1032" s="77" t="s">
        <v>2265</v>
      </c>
      <c r="B1032" s="78" t="s">
        <v>2266</v>
      </c>
      <c r="C1032" s="78" t="s">
        <v>900</v>
      </c>
      <c r="D1032" s="73">
        <v>1684.03</v>
      </c>
    </row>
    <row r="1033" spans="1:4" x14ac:dyDescent="0.25">
      <c r="A1033" s="77" t="s">
        <v>2267</v>
      </c>
      <c r="B1033" s="78" t="s">
        <v>2268</v>
      </c>
      <c r="C1033" s="78" t="s">
        <v>567</v>
      </c>
      <c r="D1033" s="73">
        <v>280.43</v>
      </c>
    </row>
    <row r="1034" spans="1:4" x14ac:dyDescent="0.25">
      <c r="A1034" s="77" t="s">
        <v>2269</v>
      </c>
      <c r="B1034" s="78" t="s">
        <v>2270</v>
      </c>
      <c r="C1034" s="78" t="s">
        <v>567</v>
      </c>
      <c r="D1034" s="73">
        <v>433.42</v>
      </c>
    </row>
    <row r="1035" spans="1:4" x14ac:dyDescent="0.25">
      <c r="A1035" s="77" t="s">
        <v>2271</v>
      </c>
      <c r="B1035" s="78" t="s">
        <v>2272</v>
      </c>
      <c r="C1035" s="78" t="s">
        <v>2273</v>
      </c>
      <c r="D1035" s="73">
        <v>0</v>
      </c>
    </row>
    <row r="1036" spans="1:4" x14ac:dyDescent="0.25">
      <c r="A1036" s="77" t="s">
        <v>2274</v>
      </c>
      <c r="B1036" s="78" t="s">
        <v>2275</v>
      </c>
      <c r="C1036" s="78" t="s">
        <v>2276</v>
      </c>
      <c r="D1036" s="73">
        <v>43.88</v>
      </c>
    </row>
    <row r="1037" spans="1:4" x14ac:dyDescent="0.25">
      <c r="A1037" s="77" t="s">
        <v>2277</v>
      </c>
      <c r="B1037" s="78" t="s">
        <v>2278</v>
      </c>
      <c r="C1037" s="78" t="s">
        <v>676</v>
      </c>
      <c r="D1037" s="73">
        <v>48.84</v>
      </c>
    </row>
    <row r="1038" spans="1:4" x14ac:dyDescent="0.25">
      <c r="A1038" s="77" t="s">
        <v>2279</v>
      </c>
      <c r="B1038" s="78" t="s">
        <v>2280</v>
      </c>
      <c r="C1038" s="78" t="s">
        <v>676</v>
      </c>
      <c r="D1038" s="73">
        <v>183.81</v>
      </c>
    </row>
    <row r="1039" spans="1:4" x14ac:dyDescent="0.25">
      <c r="A1039" s="77" t="s">
        <v>2281</v>
      </c>
      <c r="B1039" s="78" t="s">
        <v>2282</v>
      </c>
      <c r="C1039" s="78" t="s">
        <v>567</v>
      </c>
      <c r="D1039" s="73">
        <v>1090.49</v>
      </c>
    </row>
    <row r="1040" spans="1:4" x14ac:dyDescent="0.25">
      <c r="A1040" s="77" t="s">
        <v>2283</v>
      </c>
      <c r="B1040" s="78" t="s">
        <v>2284</v>
      </c>
      <c r="C1040" s="78" t="s">
        <v>2285</v>
      </c>
      <c r="D1040" s="73">
        <v>56.63</v>
      </c>
    </row>
    <row r="1041" spans="1:4" x14ac:dyDescent="0.25">
      <c r="A1041" s="77" t="s">
        <v>2286</v>
      </c>
      <c r="B1041" s="78" t="s">
        <v>2287</v>
      </c>
      <c r="C1041" s="78" t="s">
        <v>996</v>
      </c>
      <c r="D1041" s="73">
        <v>6.93</v>
      </c>
    </row>
    <row r="1042" spans="1:4" x14ac:dyDescent="0.25">
      <c r="A1042" s="77" t="s">
        <v>2288</v>
      </c>
      <c r="B1042" s="78" t="s">
        <v>2289</v>
      </c>
      <c r="C1042" s="78" t="s">
        <v>2285</v>
      </c>
      <c r="D1042" s="73">
        <v>43.83</v>
      </c>
    </row>
    <row r="1043" spans="1:4" x14ac:dyDescent="0.25">
      <c r="A1043" s="77" t="s">
        <v>2290</v>
      </c>
      <c r="B1043" s="78" t="s">
        <v>2291</v>
      </c>
      <c r="C1043" s="78" t="s">
        <v>2285</v>
      </c>
      <c r="D1043" s="73">
        <v>93.21</v>
      </c>
    </row>
    <row r="1044" spans="1:4" x14ac:dyDescent="0.25">
      <c r="A1044" s="77" t="s">
        <v>2292</v>
      </c>
      <c r="B1044" s="78" t="s">
        <v>2293</v>
      </c>
      <c r="C1044" s="78" t="s">
        <v>2294</v>
      </c>
      <c r="D1044" s="73">
        <v>6.94</v>
      </c>
    </row>
    <row r="1045" spans="1:4" x14ac:dyDescent="0.25">
      <c r="A1045" s="77" t="s">
        <v>2295</v>
      </c>
      <c r="B1045" s="78" t="s">
        <v>2296</v>
      </c>
      <c r="C1045" s="78" t="s">
        <v>2297</v>
      </c>
      <c r="D1045" s="73">
        <v>357.43</v>
      </c>
    </row>
    <row r="1046" spans="1:4" x14ac:dyDescent="0.25">
      <c r="A1046" s="77" t="s">
        <v>2298</v>
      </c>
      <c r="B1046" s="78" t="s">
        <v>2299</v>
      </c>
      <c r="C1046" s="78" t="s">
        <v>2300</v>
      </c>
      <c r="D1046" s="73">
        <v>205.88</v>
      </c>
    </row>
    <row r="1047" spans="1:4" x14ac:dyDescent="0.25">
      <c r="A1047" s="77" t="s">
        <v>2301</v>
      </c>
      <c r="B1047" s="78" t="s">
        <v>2302</v>
      </c>
      <c r="C1047" s="78" t="s">
        <v>2285</v>
      </c>
      <c r="D1047" s="73">
        <v>56.63</v>
      </c>
    </row>
    <row r="1048" spans="1:4" x14ac:dyDescent="0.25">
      <c r="A1048" s="77" t="s">
        <v>2303</v>
      </c>
      <c r="B1048" s="78" t="s">
        <v>2302</v>
      </c>
      <c r="C1048" s="78" t="s">
        <v>2285</v>
      </c>
      <c r="D1048" s="73">
        <v>56.63</v>
      </c>
    </row>
    <row r="1049" spans="1:4" x14ac:dyDescent="0.25">
      <c r="A1049" s="77" t="s">
        <v>2304</v>
      </c>
      <c r="B1049" s="78" t="s">
        <v>2302</v>
      </c>
      <c r="C1049" s="78" t="s">
        <v>2285</v>
      </c>
      <c r="D1049" s="73">
        <v>56.63</v>
      </c>
    </row>
    <row r="1050" spans="1:4" x14ac:dyDescent="0.25">
      <c r="A1050" s="77" t="s">
        <v>2305</v>
      </c>
      <c r="B1050" s="78" t="s">
        <v>2306</v>
      </c>
      <c r="C1050" s="78" t="s">
        <v>2307</v>
      </c>
      <c r="D1050" s="73">
        <v>74.7</v>
      </c>
    </row>
    <row r="1051" spans="1:4" x14ac:dyDescent="0.25">
      <c r="A1051" s="77" t="s">
        <v>2308</v>
      </c>
      <c r="B1051" s="78" t="s">
        <v>2309</v>
      </c>
      <c r="C1051" s="78" t="s">
        <v>1035</v>
      </c>
      <c r="D1051" s="73">
        <v>78.39</v>
      </c>
    </row>
    <row r="1052" spans="1:4" x14ac:dyDescent="0.25">
      <c r="A1052" s="77" t="s">
        <v>2310</v>
      </c>
      <c r="B1052" s="78" t="s">
        <v>2311</v>
      </c>
      <c r="C1052" s="78" t="s">
        <v>2312</v>
      </c>
      <c r="D1052" s="73">
        <v>111.64</v>
      </c>
    </row>
    <row r="1053" spans="1:4" x14ac:dyDescent="0.25">
      <c r="A1053" s="77" t="s">
        <v>2313</v>
      </c>
      <c r="B1053" s="78" t="s">
        <v>2314</v>
      </c>
      <c r="C1053" s="78" t="s">
        <v>2312</v>
      </c>
      <c r="D1053" s="73">
        <v>781.6</v>
      </c>
    </row>
    <row r="1054" spans="1:4" x14ac:dyDescent="0.25">
      <c r="A1054" s="77" t="s">
        <v>2315</v>
      </c>
      <c r="B1054" s="78" t="s">
        <v>2316</v>
      </c>
      <c r="C1054" s="78" t="s">
        <v>2317</v>
      </c>
      <c r="D1054" s="73">
        <v>662.91</v>
      </c>
    </row>
    <row r="1055" spans="1:4" x14ac:dyDescent="0.25">
      <c r="A1055" s="77" t="s">
        <v>2318</v>
      </c>
      <c r="B1055" s="78" t="s">
        <v>2319</v>
      </c>
      <c r="C1055" s="78" t="s">
        <v>2317</v>
      </c>
      <c r="D1055" s="73">
        <v>538.89</v>
      </c>
    </row>
    <row r="1056" spans="1:4" x14ac:dyDescent="0.25">
      <c r="A1056" s="77" t="s">
        <v>2320</v>
      </c>
      <c r="B1056" s="78" t="s">
        <v>2321</v>
      </c>
      <c r="C1056" s="78" t="s">
        <v>2317</v>
      </c>
      <c r="D1056" s="73">
        <v>226.65</v>
      </c>
    </row>
    <row r="1057" spans="1:4" x14ac:dyDescent="0.25">
      <c r="A1057" s="77" t="s">
        <v>2322</v>
      </c>
      <c r="B1057" s="78" t="s">
        <v>2323</v>
      </c>
      <c r="C1057" s="78" t="s">
        <v>2317</v>
      </c>
      <c r="D1057" s="73">
        <v>387.86</v>
      </c>
    </row>
    <row r="1058" spans="1:4" x14ac:dyDescent="0.25">
      <c r="A1058" s="77" t="s">
        <v>2324</v>
      </c>
      <c r="B1058" s="78" t="s">
        <v>2325</v>
      </c>
      <c r="C1058" s="78" t="s">
        <v>2317</v>
      </c>
      <c r="D1058" s="73">
        <v>777.32</v>
      </c>
    </row>
    <row r="1059" spans="1:4" x14ac:dyDescent="0.25">
      <c r="A1059" s="77" t="s">
        <v>2326</v>
      </c>
      <c r="B1059" s="78" t="s">
        <v>2327</v>
      </c>
      <c r="C1059" s="78" t="s">
        <v>670</v>
      </c>
      <c r="D1059" s="73">
        <v>17.78</v>
      </c>
    </row>
    <row r="1060" spans="1:4" x14ac:dyDescent="0.25">
      <c r="A1060" s="77" t="s">
        <v>2328</v>
      </c>
      <c r="B1060" s="78" t="s">
        <v>1291</v>
      </c>
      <c r="C1060" s="78" t="s">
        <v>672</v>
      </c>
      <c r="D1060" s="73">
        <v>124.68</v>
      </c>
    </row>
    <row r="1061" spans="1:4" x14ac:dyDescent="0.25">
      <c r="A1061" s="77" t="s">
        <v>2329</v>
      </c>
      <c r="B1061" s="78" t="s">
        <v>1297</v>
      </c>
      <c r="C1061" s="78" t="s">
        <v>672</v>
      </c>
      <c r="D1061" s="73">
        <v>266.06</v>
      </c>
    </row>
    <row r="1062" spans="1:4" x14ac:dyDescent="0.25">
      <c r="A1062" s="77" t="s">
        <v>2330</v>
      </c>
      <c r="B1062" s="78" t="s">
        <v>1302</v>
      </c>
      <c r="C1062" s="78" t="s">
        <v>672</v>
      </c>
      <c r="D1062" s="73">
        <v>428.89</v>
      </c>
    </row>
    <row r="1063" spans="1:4" x14ac:dyDescent="0.25">
      <c r="A1063" s="77" t="s">
        <v>2331</v>
      </c>
      <c r="B1063" s="78" t="s">
        <v>2332</v>
      </c>
      <c r="C1063" s="78" t="s">
        <v>672</v>
      </c>
      <c r="D1063" s="73">
        <v>452.87</v>
      </c>
    </row>
    <row r="1064" spans="1:4" x14ac:dyDescent="0.25">
      <c r="A1064" s="77" t="s">
        <v>2333</v>
      </c>
      <c r="B1064" s="78" t="s">
        <v>1312</v>
      </c>
      <c r="C1064" s="78" t="s">
        <v>672</v>
      </c>
      <c r="D1064" s="73">
        <v>472.88</v>
      </c>
    </row>
    <row r="1065" spans="1:4" x14ac:dyDescent="0.25">
      <c r="A1065" s="77" t="s">
        <v>2334</v>
      </c>
      <c r="B1065" s="78" t="s">
        <v>1317</v>
      </c>
      <c r="C1065" s="78" t="s">
        <v>672</v>
      </c>
      <c r="D1065" s="73">
        <v>556.04999999999995</v>
      </c>
    </row>
    <row r="1066" spans="1:4" x14ac:dyDescent="0.25">
      <c r="A1066" s="77" t="s">
        <v>2335</v>
      </c>
      <c r="B1066" s="78" t="s">
        <v>1322</v>
      </c>
      <c r="C1066" s="78" t="s">
        <v>672</v>
      </c>
      <c r="D1066" s="73">
        <v>837.75</v>
      </c>
    </row>
    <row r="1067" spans="1:4" x14ac:dyDescent="0.25">
      <c r="A1067" s="77" t="s">
        <v>2336</v>
      </c>
      <c r="B1067" s="78" t="s">
        <v>1327</v>
      </c>
      <c r="C1067" s="78" t="s">
        <v>672</v>
      </c>
      <c r="D1067" s="73">
        <v>97.09</v>
      </c>
    </row>
    <row r="1068" spans="1:4" x14ac:dyDescent="0.25">
      <c r="A1068" s="77" t="s">
        <v>2337</v>
      </c>
      <c r="B1068" s="78" t="s">
        <v>2338</v>
      </c>
      <c r="C1068" s="78" t="s">
        <v>2030</v>
      </c>
      <c r="D1068" s="73">
        <v>0.33</v>
      </c>
    </row>
    <row r="1069" spans="1:4" x14ac:dyDescent="0.25">
      <c r="A1069" s="77" t="s">
        <v>2339</v>
      </c>
      <c r="B1069" s="78" t="s">
        <v>2340</v>
      </c>
      <c r="C1069" s="78" t="s">
        <v>2030</v>
      </c>
      <c r="D1069" s="73">
        <v>5.94</v>
      </c>
    </row>
    <row r="1070" spans="1:4" x14ac:dyDescent="0.25">
      <c r="A1070" s="77" t="s">
        <v>2341</v>
      </c>
      <c r="B1070" s="78" t="s">
        <v>2342</v>
      </c>
      <c r="C1070" s="78" t="s">
        <v>2030</v>
      </c>
      <c r="D1070" s="73">
        <v>12.85</v>
      </c>
    </row>
    <row r="1071" spans="1:4" x14ac:dyDescent="0.25">
      <c r="A1071" s="77" t="s">
        <v>2343</v>
      </c>
      <c r="B1071" s="78" t="s">
        <v>2344</v>
      </c>
      <c r="C1071" s="78" t="s">
        <v>2030</v>
      </c>
      <c r="D1071" s="73">
        <v>12.84</v>
      </c>
    </row>
    <row r="1072" spans="1:4" x14ac:dyDescent="0.25">
      <c r="A1072" s="77" t="s">
        <v>2345</v>
      </c>
      <c r="B1072" s="78" t="s">
        <v>2346</v>
      </c>
      <c r="C1072" s="78" t="s">
        <v>2030</v>
      </c>
      <c r="D1072" s="73">
        <v>27.71</v>
      </c>
    </row>
    <row r="1073" spans="1:4" x14ac:dyDescent="0.25">
      <c r="A1073" s="77" t="s">
        <v>2347</v>
      </c>
      <c r="B1073" s="78" t="s">
        <v>2348</v>
      </c>
      <c r="C1073" s="78" t="s">
        <v>2030</v>
      </c>
      <c r="D1073" s="73">
        <v>3.88</v>
      </c>
    </row>
    <row r="1074" spans="1:4" x14ac:dyDescent="0.25">
      <c r="A1074" s="77" t="s">
        <v>2349</v>
      </c>
      <c r="B1074" s="78" t="s">
        <v>2350</v>
      </c>
      <c r="C1074" s="78" t="s">
        <v>2030</v>
      </c>
      <c r="D1074" s="73">
        <v>5.45</v>
      </c>
    </row>
    <row r="1075" spans="1:4" x14ac:dyDescent="0.25">
      <c r="A1075" s="77" t="s">
        <v>2351</v>
      </c>
      <c r="B1075" s="78" t="s">
        <v>2352</v>
      </c>
      <c r="C1075" s="78" t="s">
        <v>2030</v>
      </c>
      <c r="D1075" s="73">
        <v>8.61</v>
      </c>
    </row>
    <row r="1076" spans="1:4" x14ac:dyDescent="0.25">
      <c r="A1076" s="77" t="s">
        <v>2353</v>
      </c>
      <c r="B1076" s="78" t="s">
        <v>2354</v>
      </c>
      <c r="C1076" s="78" t="s">
        <v>2030</v>
      </c>
      <c r="D1076" s="73">
        <v>0</v>
      </c>
    </row>
    <row r="1077" spans="1:4" x14ac:dyDescent="0.25">
      <c r="A1077" s="77" t="s">
        <v>2355</v>
      </c>
      <c r="B1077" s="78" t="s">
        <v>2356</v>
      </c>
      <c r="C1077" s="78" t="s">
        <v>2030</v>
      </c>
      <c r="D1077" s="73">
        <v>4.37</v>
      </c>
    </row>
    <row r="1078" spans="1:4" x14ac:dyDescent="0.25">
      <c r="A1078" s="77" t="s">
        <v>2357</v>
      </c>
      <c r="B1078" s="78" t="s">
        <v>2358</v>
      </c>
      <c r="C1078" s="78" t="s">
        <v>2030</v>
      </c>
      <c r="D1078" s="73">
        <v>9.43</v>
      </c>
    </row>
    <row r="1079" spans="1:4" x14ac:dyDescent="0.25">
      <c r="A1079" s="77" t="s">
        <v>2359</v>
      </c>
      <c r="B1079" s="78" t="s">
        <v>2360</v>
      </c>
      <c r="C1079" s="78" t="s">
        <v>2030</v>
      </c>
      <c r="D1079" s="73">
        <v>0.92</v>
      </c>
    </row>
    <row r="1080" spans="1:4" x14ac:dyDescent="0.25">
      <c r="A1080" s="77" t="s">
        <v>2361</v>
      </c>
      <c r="B1080" s="78" t="s">
        <v>2362</v>
      </c>
      <c r="C1080" s="78" t="s">
        <v>2030</v>
      </c>
      <c r="D1080" s="73">
        <v>15.3</v>
      </c>
    </row>
    <row r="1081" spans="1:4" x14ac:dyDescent="0.25">
      <c r="A1081" s="77" t="s">
        <v>2363</v>
      </c>
      <c r="B1081" s="78" t="s">
        <v>2364</v>
      </c>
      <c r="C1081" s="78" t="s">
        <v>2030</v>
      </c>
      <c r="D1081" s="73">
        <v>18.579999999999998</v>
      </c>
    </row>
    <row r="1082" spans="1:4" x14ac:dyDescent="0.25">
      <c r="A1082" s="77" t="s">
        <v>2365</v>
      </c>
      <c r="B1082" s="78" t="s">
        <v>2366</v>
      </c>
      <c r="C1082" s="78" t="s">
        <v>2030</v>
      </c>
      <c r="D1082" s="73">
        <v>0.98</v>
      </c>
    </row>
    <row r="1083" spans="1:4" x14ac:dyDescent="0.25">
      <c r="A1083" s="77" t="s">
        <v>2367</v>
      </c>
      <c r="B1083" s="78" t="s">
        <v>2368</v>
      </c>
      <c r="C1083" s="78" t="s">
        <v>2030</v>
      </c>
      <c r="D1083" s="73">
        <v>1.1299999999999999</v>
      </c>
    </row>
    <row r="1084" spans="1:4" x14ac:dyDescent="0.25">
      <c r="A1084" s="77" t="s">
        <v>2369</v>
      </c>
      <c r="B1084" s="78" t="s">
        <v>2370</v>
      </c>
      <c r="C1084" s="78" t="s">
        <v>2030</v>
      </c>
      <c r="D1084" s="73">
        <v>1.45</v>
      </c>
    </row>
    <row r="1085" spans="1:4" x14ac:dyDescent="0.25">
      <c r="A1085" s="77" t="s">
        <v>2371</v>
      </c>
      <c r="B1085" s="78" t="s">
        <v>2372</v>
      </c>
      <c r="C1085" s="78" t="s">
        <v>2030</v>
      </c>
      <c r="D1085" s="73">
        <v>1.41</v>
      </c>
    </row>
    <row r="1086" spans="1:4" x14ac:dyDescent="0.25">
      <c r="A1086" s="77" t="s">
        <v>2373</v>
      </c>
      <c r="B1086" s="78" t="s">
        <v>2374</v>
      </c>
      <c r="C1086" s="78" t="s">
        <v>2030</v>
      </c>
      <c r="D1086" s="73">
        <v>2.14</v>
      </c>
    </row>
    <row r="1087" spans="1:4" x14ac:dyDescent="0.25">
      <c r="A1087" s="77" t="s">
        <v>2375</v>
      </c>
      <c r="B1087" s="78" t="s">
        <v>2376</v>
      </c>
      <c r="C1087" s="78" t="s">
        <v>2030</v>
      </c>
      <c r="D1087" s="73">
        <v>3.42</v>
      </c>
    </row>
    <row r="1088" spans="1:4" x14ac:dyDescent="0.25">
      <c r="A1088" s="77" t="s">
        <v>2377</v>
      </c>
      <c r="B1088" s="78" t="s">
        <v>2378</v>
      </c>
      <c r="C1088" s="78" t="s">
        <v>2030</v>
      </c>
      <c r="D1088" s="73">
        <v>3.21</v>
      </c>
    </row>
    <row r="1089" spans="1:4" x14ac:dyDescent="0.25">
      <c r="A1089" s="77" t="s">
        <v>2379</v>
      </c>
      <c r="B1089" s="78" t="s">
        <v>2380</v>
      </c>
      <c r="C1089" s="78" t="s">
        <v>2030</v>
      </c>
      <c r="D1089" s="73">
        <v>6.33</v>
      </c>
    </row>
    <row r="1090" spans="1:4" x14ac:dyDescent="0.25">
      <c r="A1090" s="77" t="s">
        <v>2381</v>
      </c>
      <c r="B1090" s="78" t="s">
        <v>2382</v>
      </c>
      <c r="C1090" s="78" t="s">
        <v>2030</v>
      </c>
      <c r="D1090" s="73">
        <v>1</v>
      </c>
    </row>
    <row r="1091" spans="1:4" x14ac:dyDescent="0.25">
      <c r="A1091" s="77" t="s">
        <v>2383</v>
      </c>
      <c r="B1091" s="78" t="s">
        <v>2384</v>
      </c>
      <c r="C1091" s="78" t="s">
        <v>2385</v>
      </c>
      <c r="D1091" s="73">
        <v>9.48</v>
      </c>
    </row>
    <row r="1092" spans="1:4" x14ac:dyDescent="0.25">
      <c r="A1092" s="77" t="s">
        <v>2386</v>
      </c>
      <c r="B1092" s="78" t="s">
        <v>2387</v>
      </c>
      <c r="C1092" s="78" t="s">
        <v>670</v>
      </c>
      <c r="D1092" s="73">
        <v>7.23</v>
      </c>
    </row>
    <row r="1093" spans="1:4" x14ac:dyDescent="0.25">
      <c r="A1093" s="77" t="s">
        <v>2388</v>
      </c>
      <c r="B1093" s="78" t="s">
        <v>2389</v>
      </c>
      <c r="C1093" s="78" t="s">
        <v>2385</v>
      </c>
      <c r="D1093" s="73">
        <v>27.63</v>
      </c>
    </row>
    <row r="1094" spans="1:4" x14ac:dyDescent="0.25">
      <c r="A1094" s="77" t="s">
        <v>2390</v>
      </c>
      <c r="B1094" s="78" t="s">
        <v>2391</v>
      </c>
      <c r="C1094" s="78" t="s">
        <v>670</v>
      </c>
      <c r="D1094" s="73">
        <v>1.77</v>
      </c>
    </row>
    <row r="1095" spans="1:4" x14ac:dyDescent="0.25">
      <c r="A1095" s="77" t="s">
        <v>2392</v>
      </c>
      <c r="B1095" s="78" t="s">
        <v>2393</v>
      </c>
      <c r="C1095" s="78" t="s">
        <v>670</v>
      </c>
      <c r="D1095" s="73">
        <v>5.12</v>
      </c>
    </row>
    <row r="1096" spans="1:4" x14ac:dyDescent="0.25">
      <c r="A1096" s="77" t="s">
        <v>2394</v>
      </c>
      <c r="B1096" s="78" t="s">
        <v>2395</v>
      </c>
      <c r="C1096" s="78" t="s">
        <v>2396</v>
      </c>
      <c r="D1096" s="73">
        <v>9.61</v>
      </c>
    </row>
    <row r="1097" spans="1:4" x14ac:dyDescent="0.25">
      <c r="A1097" s="77" t="s">
        <v>2397</v>
      </c>
      <c r="B1097" s="78" t="s">
        <v>2398</v>
      </c>
      <c r="C1097" s="78" t="s">
        <v>2396</v>
      </c>
      <c r="D1097" s="73">
        <v>27.74</v>
      </c>
    </row>
    <row r="1098" spans="1:4" x14ac:dyDescent="0.25">
      <c r="A1098" s="77" t="s">
        <v>2399</v>
      </c>
      <c r="B1098" s="78" t="s">
        <v>2400</v>
      </c>
      <c r="C1098" s="78" t="s">
        <v>2396</v>
      </c>
      <c r="D1098" s="73">
        <v>51.01</v>
      </c>
    </row>
    <row r="1099" spans="1:4" x14ac:dyDescent="0.25">
      <c r="A1099" s="77" t="s">
        <v>2401</v>
      </c>
      <c r="B1099" s="78" t="s">
        <v>2402</v>
      </c>
      <c r="C1099" s="78" t="s">
        <v>2396</v>
      </c>
      <c r="D1099" s="73">
        <v>1.67</v>
      </c>
    </row>
    <row r="1100" spans="1:4" x14ac:dyDescent="0.25">
      <c r="A1100" s="77" t="s">
        <v>2403</v>
      </c>
      <c r="B1100" s="78" t="s">
        <v>2404</v>
      </c>
      <c r="C1100" s="78" t="s">
        <v>2396</v>
      </c>
      <c r="D1100" s="73">
        <v>5.17</v>
      </c>
    </row>
    <row r="1101" spans="1:4" x14ac:dyDescent="0.25">
      <c r="A1101" s="77" t="s">
        <v>2405</v>
      </c>
      <c r="B1101" s="78" t="s">
        <v>2406</v>
      </c>
      <c r="C1101" s="78" t="s">
        <v>2396</v>
      </c>
      <c r="D1101" s="73">
        <v>11.61</v>
      </c>
    </row>
    <row r="1102" spans="1:4" x14ac:dyDescent="0.25">
      <c r="A1102" s="77" t="s">
        <v>2407</v>
      </c>
      <c r="B1102" s="78" t="s">
        <v>2408</v>
      </c>
      <c r="C1102" s="78" t="s">
        <v>2396</v>
      </c>
      <c r="D1102" s="73">
        <v>13.28</v>
      </c>
    </row>
    <row r="1103" spans="1:4" x14ac:dyDescent="0.25">
      <c r="A1103" s="77" t="s">
        <v>2409</v>
      </c>
      <c r="B1103" s="78" t="s">
        <v>2410</v>
      </c>
      <c r="C1103" s="78" t="s">
        <v>2396</v>
      </c>
      <c r="D1103" s="73">
        <v>20.78</v>
      </c>
    </row>
    <row r="1104" spans="1:4" x14ac:dyDescent="0.25">
      <c r="A1104" s="77" t="s">
        <v>2411</v>
      </c>
      <c r="B1104" s="78" t="s">
        <v>2412</v>
      </c>
      <c r="C1104" s="78" t="s">
        <v>2396</v>
      </c>
      <c r="D1104" s="73">
        <v>20.78</v>
      </c>
    </row>
    <row r="1105" spans="1:4" x14ac:dyDescent="0.25">
      <c r="A1105" s="77" t="s">
        <v>2413</v>
      </c>
      <c r="B1105" s="78" t="s">
        <v>2414</v>
      </c>
      <c r="C1105" s="78" t="s">
        <v>926</v>
      </c>
      <c r="D1105" s="73">
        <v>13.14</v>
      </c>
    </row>
    <row r="1106" spans="1:4" x14ac:dyDescent="0.25">
      <c r="A1106" s="77" t="s">
        <v>2415</v>
      </c>
      <c r="B1106" s="78" t="s">
        <v>2416</v>
      </c>
      <c r="C1106" s="78" t="s">
        <v>567</v>
      </c>
      <c r="D1106" s="73">
        <v>164.78</v>
      </c>
    </row>
    <row r="1107" spans="1:4" x14ac:dyDescent="0.25">
      <c r="A1107" s="77" t="s">
        <v>2417</v>
      </c>
      <c r="B1107" s="78" t="s">
        <v>2418</v>
      </c>
      <c r="C1107" s="78" t="s">
        <v>900</v>
      </c>
      <c r="D1107" s="73">
        <v>1036.5999999999999</v>
      </c>
    </row>
    <row r="1108" spans="1:4" x14ac:dyDescent="0.25">
      <c r="A1108" s="77" t="s">
        <v>2419</v>
      </c>
      <c r="B1108" s="78" t="s">
        <v>2284</v>
      </c>
      <c r="C1108" s="78" t="s">
        <v>1014</v>
      </c>
      <c r="D1108" s="73">
        <v>381.75</v>
      </c>
    </row>
    <row r="1109" spans="1:4" x14ac:dyDescent="0.25">
      <c r="A1109" s="77" t="s">
        <v>2420</v>
      </c>
      <c r="B1109" s="78" t="s">
        <v>2421</v>
      </c>
      <c r="C1109" s="78" t="s">
        <v>926</v>
      </c>
      <c r="D1109" s="73">
        <v>11.79</v>
      </c>
    </row>
    <row r="1110" spans="1:4" x14ac:dyDescent="0.25">
      <c r="A1110" s="77" t="s">
        <v>2422</v>
      </c>
      <c r="B1110" s="78" t="s">
        <v>2423</v>
      </c>
      <c r="C1110" s="78" t="s">
        <v>2424</v>
      </c>
      <c r="D1110" s="73">
        <v>45.15</v>
      </c>
    </row>
    <row r="1111" spans="1:4" x14ac:dyDescent="0.25">
      <c r="A1111" s="77" t="s">
        <v>2425</v>
      </c>
      <c r="B1111" s="78" t="s">
        <v>2426</v>
      </c>
      <c r="C1111" s="78" t="s">
        <v>823</v>
      </c>
      <c r="D1111" s="73">
        <v>15.04</v>
      </c>
    </row>
    <row r="1112" spans="1:4" x14ac:dyDescent="0.25">
      <c r="A1112" s="77" t="s">
        <v>2427</v>
      </c>
      <c r="B1112" s="78" t="s">
        <v>2428</v>
      </c>
      <c r="C1112" s="78" t="s">
        <v>725</v>
      </c>
      <c r="D1112" s="73">
        <v>564.53</v>
      </c>
    </row>
    <row r="1113" spans="1:4" x14ac:dyDescent="0.25">
      <c r="A1113" s="77" t="s">
        <v>2429</v>
      </c>
      <c r="B1113" s="78" t="s">
        <v>2430</v>
      </c>
      <c r="C1113" s="78" t="s">
        <v>2431</v>
      </c>
      <c r="D1113" s="73">
        <v>988.81</v>
      </c>
    </row>
    <row r="1114" spans="1:4" x14ac:dyDescent="0.25">
      <c r="A1114" s="77" t="s">
        <v>2432</v>
      </c>
      <c r="B1114" s="78" t="s">
        <v>2433</v>
      </c>
      <c r="C1114" s="78" t="s">
        <v>676</v>
      </c>
      <c r="D1114" s="73">
        <v>155.5</v>
      </c>
    </row>
    <row r="1115" spans="1:4" x14ac:dyDescent="0.25">
      <c r="A1115" s="77" t="s">
        <v>2434</v>
      </c>
      <c r="B1115" s="78" t="s">
        <v>2435</v>
      </c>
      <c r="C1115" s="78" t="s">
        <v>676</v>
      </c>
      <c r="D1115" s="73">
        <v>957.09</v>
      </c>
    </row>
    <row r="1116" spans="1:4" x14ac:dyDescent="0.25">
      <c r="A1116" s="77" t="s">
        <v>2436</v>
      </c>
      <c r="B1116" s="78" t="s">
        <v>2437</v>
      </c>
      <c r="C1116" s="78" t="s">
        <v>2438</v>
      </c>
      <c r="D1116" s="73">
        <v>598.22</v>
      </c>
    </row>
    <row r="1117" spans="1:4" x14ac:dyDescent="0.25">
      <c r="A1117" s="77" t="s">
        <v>2439</v>
      </c>
      <c r="B1117" s="78" t="s">
        <v>2437</v>
      </c>
      <c r="C1117" s="78" t="s">
        <v>2438</v>
      </c>
      <c r="D1117" s="73">
        <v>159.26</v>
      </c>
    </row>
    <row r="1118" spans="1:4" x14ac:dyDescent="0.25">
      <c r="A1118" s="77" t="s">
        <v>2440</v>
      </c>
      <c r="B1118" s="78" t="s">
        <v>2441</v>
      </c>
      <c r="C1118" s="78" t="s">
        <v>2276</v>
      </c>
      <c r="D1118" s="73">
        <v>195.83</v>
      </c>
    </row>
    <row r="1119" spans="1:4" x14ac:dyDescent="0.25">
      <c r="A1119" s="77" t="s">
        <v>2442</v>
      </c>
      <c r="B1119" s="78" t="s">
        <v>2443</v>
      </c>
      <c r="C1119" s="78" t="s">
        <v>2030</v>
      </c>
      <c r="D1119" s="73">
        <v>89.03</v>
      </c>
    </row>
    <row r="1120" spans="1:4" x14ac:dyDescent="0.25">
      <c r="A1120" s="77" t="s">
        <v>2444</v>
      </c>
      <c r="B1120" s="78" t="s">
        <v>2445</v>
      </c>
      <c r="C1120" s="78" t="s">
        <v>676</v>
      </c>
      <c r="D1120" s="73">
        <v>47.32</v>
      </c>
    </row>
    <row r="1121" spans="1:4" x14ac:dyDescent="0.25">
      <c r="A1121" s="77" t="s">
        <v>2446</v>
      </c>
      <c r="B1121" s="78" t="s">
        <v>2441</v>
      </c>
      <c r="C1121" s="78" t="s">
        <v>2276</v>
      </c>
      <c r="D1121" s="73">
        <v>409.48</v>
      </c>
    </row>
    <row r="1122" spans="1:4" x14ac:dyDescent="0.25">
      <c r="A1122" s="77" t="s">
        <v>2447</v>
      </c>
      <c r="B1122" s="78" t="s">
        <v>2448</v>
      </c>
      <c r="C1122" s="78" t="s">
        <v>2030</v>
      </c>
      <c r="D1122" s="73">
        <v>195.9</v>
      </c>
    </row>
    <row r="1123" spans="1:4" x14ac:dyDescent="0.25">
      <c r="A1123" s="77" t="s">
        <v>2449</v>
      </c>
      <c r="B1123" s="78" t="s">
        <v>2450</v>
      </c>
      <c r="C1123" s="78" t="s">
        <v>725</v>
      </c>
      <c r="D1123" s="73">
        <v>46.5</v>
      </c>
    </row>
    <row r="1124" spans="1:4" x14ac:dyDescent="0.25">
      <c r="A1124" s="77" t="s">
        <v>2451</v>
      </c>
      <c r="B1124" s="78" t="s">
        <v>2452</v>
      </c>
      <c r="C1124" s="78" t="s">
        <v>2431</v>
      </c>
      <c r="D1124" s="73">
        <v>983.99</v>
      </c>
    </row>
    <row r="1125" spans="1:4" x14ac:dyDescent="0.25">
      <c r="A1125" s="77" t="s">
        <v>2453</v>
      </c>
      <c r="B1125" s="78" t="s">
        <v>2454</v>
      </c>
      <c r="C1125" s="78" t="s">
        <v>2431</v>
      </c>
      <c r="D1125" s="73">
        <v>1033.98</v>
      </c>
    </row>
    <row r="1126" spans="1:4" x14ac:dyDescent="0.25">
      <c r="A1126" s="77" t="s">
        <v>2455</v>
      </c>
      <c r="B1126" s="78" t="s">
        <v>2456</v>
      </c>
      <c r="C1126" s="78" t="s">
        <v>1035</v>
      </c>
      <c r="D1126" s="73">
        <v>372.51</v>
      </c>
    </row>
    <row r="1127" spans="1:4" x14ac:dyDescent="0.25">
      <c r="A1127" s="77" t="s">
        <v>2457</v>
      </c>
      <c r="B1127" s="78" t="s">
        <v>1895</v>
      </c>
      <c r="C1127" s="78" t="s">
        <v>672</v>
      </c>
      <c r="D1127" s="73">
        <v>22.98</v>
      </c>
    </row>
    <row r="1128" spans="1:4" x14ac:dyDescent="0.25">
      <c r="A1128" s="77" t="s">
        <v>2458</v>
      </c>
      <c r="B1128" s="78" t="s">
        <v>1897</v>
      </c>
      <c r="C1128" s="78" t="s">
        <v>753</v>
      </c>
      <c r="D1128" s="73">
        <v>1</v>
      </c>
    </row>
    <row r="1129" spans="1:4" x14ac:dyDescent="0.25">
      <c r="A1129" s="77" t="s">
        <v>2459</v>
      </c>
      <c r="B1129" s="78" t="s">
        <v>1899</v>
      </c>
      <c r="C1129" s="78" t="s">
        <v>753</v>
      </c>
      <c r="D1129" s="73">
        <v>32.07</v>
      </c>
    </row>
    <row r="1130" spans="1:4" x14ac:dyDescent="0.25">
      <c r="A1130" s="77" t="s">
        <v>2460</v>
      </c>
      <c r="B1130" s="78" t="s">
        <v>1901</v>
      </c>
      <c r="C1130" s="78" t="s">
        <v>753</v>
      </c>
      <c r="D1130" s="73">
        <v>1</v>
      </c>
    </row>
    <row r="1131" spans="1:4" x14ac:dyDescent="0.25">
      <c r="A1131" s="77" t="s">
        <v>2461</v>
      </c>
      <c r="B1131" s="78" t="s">
        <v>1903</v>
      </c>
      <c r="C1131" s="78" t="s">
        <v>753</v>
      </c>
      <c r="D1131" s="73">
        <v>35.78</v>
      </c>
    </row>
    <row r="1132" spans="1:4" x14ac:dyDescent="0.25">
      <c r="A1132" s="77" t="s">
        <v>2462</v>
      </c>
      <c r="B1132" s="78" t="s">
        <v>1905</v>
      </c>
      <c r="C1132" s="78" t="s">
        <v>753</v>
      </c>
      <c r="D1132" s="73">
        <v>0.46</v>
      </c>
    </row>
    <row r="1133" spans="1:4" x14ac:dyDescent="0.25">
      <c r="A1133" s="77" t="s">
        <v>2463</v>
      </c>
      <c r="B1133" s="78" t="s">
        <v>2464</v>
      </c>
      <c r="C1133" s="78" t="s">
        <v>753</v>
      </c>
      <c r="D1133" s="73">
        <v>0.04</v>
      </c>
    </row>
    <row r="1134" spans="1:4" x14ac:dyDescent="0.25">
      <c r="A1134" s="77" t="s">
        <v>2465</v>
      </c>
      <c r="B1134" s="78" t="s">
        <v>1909</v>
      </c>
      <c r="C1134" s="78" t="s">
        <v>753</v>
      </c>
      <c r="D1134" s="73">
        <v>3.83</v>
      </c>
    </row>
    <row r="1135" spans="1:4" x14ac:dyDescent="0.25">
      <c r="A1135" s="77" t="s">
        <v>2466</v>
      </c>
      <c r="B1135" s="78" t="s">
        <v>1911</v>
      </c>
      <c r="C1135" s="78" t="s">
        <v>753</v>
      </c>
      <c r="D1135" s="73">
        <v>32.67</v>
      </c>
    </row>
    <row r="1136" spans="1:4" x14ac:dyDescent="0.25">
      <c r="A1136" s="77" t="s">
        <v>2467</v>
      </c>
      <c r="B1136" s="78" t="s">
        <v>1913</v>
      </c>
      <c r="C1136" s="78" t="s">
        <v>753</v>
      </c>
      <c r="D1136" s="73">
        <v>44.49</v>
      </c>
    </row>
    <row r="1137" spans="1:4" x14ac:dyDescent="0.25">
      <c r="A1137" s="77" t="s">
        <v>2468</v>
      </c>
      <c r="B1137" s="78" t="s">
        <v>2469</v>
      </c>
      <c r="C1137" s="78" t="s">
        <v>753</v>
      </c>
      <c r="D1137" s="73">
        <v>3.11</v>
      </c>
    </row>
    <row r="1138" spans="1:4" x14ac:dyDescent="0.25">
      <c r="A1138" s="77" t="s">
        <v>2470</v>
      </c>
      <c r="B1138" s="78" t="s">
        <v>2471</v>
      </c>
      <c r="C1138" s="78" t="s">
        <v>753</v>
      </c>
      <c r="D1138" s="73">
        <v>5.32</v>
      </c>
    </row>
    <row r="1139" spans="1:4" x14ac:dyDescent="0.25">
      <c r="A1139" s="77" t="s">
        <v>2472</v>
      </c>
      <c r="B1139" s="78" t="s">
        <v>1915</v>
      </c>
      <c r="C1139" s="78" t="s">
        <v>753</v>
      </c>
      <c r="D1139" s="73">
        <v>7.68</v>
      </c>
    </row>
    <row r="1140" spans="1:4" x14ac:dyDescent="0.25">
      <c r="A1140" s="77" t="s">
        <v>2473</v>
      </c>
      <c r="B1140" s="78" t="s">
        <v>2474</v>
      </c>
      <c r="C1140" s="78" t="s">
        <v>753</v>
      </c>
      <c r="D1140" s="73">
        <v>3</v>
      </c>
    </row>
    <row r="1141" spans="1:4" x14ac:dyDescent="0.25">
      <c r="A1141" s="77" t="s">
        <v>2475</v>
      </c>
      <c r="B1141" s="78" t="s">
        <v>2476</v>
      </c>
      <c r="C1141" s="78" t="s">
        <v>753</v>
      </c>
      <c r="D1141" s="73">
        <v>4.2</v>
      </c>
    </row>
    <row r="1142" spans="1:4" x14ac:dyDescent="0.25">
      <c r="A1142" s="77" t="s">
        <v>2477</v>
      </c>
      <c r="B1142" s="78" t="s">
        <v>1917</v>
      </c>
      <c r="C1142" s="78" t="s">
        <v>753</v>
      </c>
      <c r="D1142" s="73">
        <v>8.9600000000000009</v>
      </c>
    </row>
    <row r="1143" spans="1:4" x14ac:dyDescent="0.25">
      <c r="A1143" s="77" t="s">
        <v>2478</v>
      </c>
      <c r="B1143" s="78" t="s">
        <v>1919</v>
      </c>
      <c r="C1143" s="78" t="s">
        <v>753</v>
      </c>
      <c r="D1143" s="73">
        <v>22.03</v>
      </c>
    </row>
    <row r="1144" spans="1:4" x14ac:dyDescent="0.25">
      <c r="A1144" s="77" t="s">
        <v>2479</v>
      </c>
      <c r="B1144" s="78" t="s">
        <v>1921</v>
      </c>
      <c r="C1144" s="78" t="s">
        <v>753</v>
      </c>
      <c r="D1144" s="73">
        <v>5.54</v>
      </c>
    </row>
    <row r="1145" spans="1:4" x14ac:dyDescent="0.25">
      <c r="A1145" s="77" t="s">
        <v>2480</v>
      </c>
      <c r="B1145" s="78" t="s">
        <v>1923</v>
      </c>
      <c r="C1145" s="78" t="s">
        <v>753</v>
      </c>
      <c r="D1145" s="73">
        <v>10.98</v>
      </c>
    </row>
    <row r="1146" spans="1:4" x14ac:dyDescent="0.25">
      <c r="A1146" s="77" t="s">
        <v>2481</v>
      </c>
      <c r="B1146" s="78" t="s">
        <v>1925</v>
      </c>
      <c r="C1146" s="78" t="s">
        <v>753</v>
      </c>
      <c r="D1146" s="73">
        <v>39.4</v>
      </c>
    </row>
    <row r="1147" spans="1:4" x14ac:dyDescent="0.25">
      <c r="A1147" s="77" t="s">
        <v>2482</v>
      </c>
      <c r="B1147" s="78" t="s">
        <v>1927</v>
      </c>
      <c r="C1147" s="78" t="s">
        <v>753</v>
      </c>
      <c r="D1147" s="73">
        <v>13.23</v>
      </c>
    </row>
    <row r="1148" spans="1:4" x14ac:dyDescent="0.25">
      <c r="A1148" s="77" t="s">
        <v>2483</v>
      </c>
      <c r="B1148" s="78" t="s">
        <v>1929</v>
      </c>
      <c r="C1148" s="78" t="s">
        <v>753</v>
      </c>
      <c r="D1148" s="73">
        <v>1.83</v>
      </c>
    </row>
    <row r="1149" spans="1:4" x14ac:dyDescent="0.25">
      <c r="A1149" s="77" t="s">
        <v>2484</v>
      </c>
      <c r="B1149" s="78" t="s">
        <v>1931</v>
      </c>
      <c r="C1149" s="78" t="s">
        <v>753</v>
      </c>
      <c r="D1149" s="73">
        <v>802.73</v>
      </c>
    </row>
    <row r="1150" spans="1:4" x14ac:dyDescent="0.25">
      <c r="A1150" s="77" t="s">
        <v>2485</v>
      </c>
      <c r="B1150" s="78" t="s">
        <v>1933</v>
      </c>
      <c r="C1150" s="78" t="s">
        <v>753</v>
      </c>
      <c r="D1150" s="73">
        <v>859.43</v>
      </c>
    </row>
    <row r="1151" spans="1:4" x14ac:dyDescent="0.25">
      <c r="A1151" s="77" t="s">
        <v>2486</v>
      </c>
      <c r="B1151" s="78" t="s">
        <v>1935</v>
      </c>
      <c r="C1151" s="78" t="s">
        <v>753</v>
      </c>
      <c r="D1151" s="73">
        <v>742.88</v>
      </c>
    </row>
    <row r="1152" spans="1:4" x14ac:dyDescent="0.25">
      <c r="A1152" s="77" t="s">
        <v>2487</v>
      </c>
      <c r="B1152" s="78" t="s">
        <v>1937</v>
      </c>
      <c r="C1152" s="78" t="s">
        <v>753</v>
      </c>
      <c r="D1152" s="73">
        <v>861.52</v>
      </c>
    </row>
    <row r="1153" spans="1:4" x14ac:dyDescent="0.25">
      <c r="A1153" s="77" t="s">
        <v>2488</v>
      </c>
      <c r="B1153" s="78" t="s">
        <v>1939</v>
      </c>
      <c r="C1153" s="78" t="s">
        <v>753</v>
      </c>
      <c r="D1153" s="73">
        <v>516.03</v>
      </c>
    </row>
    <row r="1154" spans="1:4" x14ac:dyDescent="0.25">
      <c r="A1154" s="77" t="s">
        <v>2489</v>
      </c>
      <c r="B1154" s="78" t="s">
        <v>1941</v>
      </c>
      <c r="C1154" s="78" t="s">
        <v>753</v>
      </c>
      <c r="D1154" s="73">
        <v>1</v>
      </c>
    </row>
    <row r="1155" spans="1:4" x14ac:dyDescent="0.25">
      <c r="A1155" s="77" t="s">
        <v>2490</v>
      </c>
      <c r="B1155" s="78" t="s">
        <v>1943</v>
      </c>
      <c r="C1155" s="78" t="s">
        <v>753</v>
      </c>
      <c r="D1155" s="73">
        <v>3095.4</v>
      </c>
    </row>
    <row r="1156" spans="1:4" x14ac:dyDescent="0.25">
      <c r="A1156" s="77" t="s">
        <v>2491</v>
      </c>
      <c r="B1156" s="78" t="s">
        <v>1945</v>
      </c>
      <c r="C1156" s="78" t="s">
        <v>753</v>
      </c>
      <c r="D1156" s="73">
        <v>860.34</v>
      </c>
    </row>
    <row r="1157" spans="1:4" x14ac:dyDescent="0.25">
      <c r="A1157" s="77" t="s">
        <v>2492</v>
      </c>
      <c r="B1157" s="78" t="s">
        <v>1947</v>
      </c>
      <c r="C1157" s="78" t="s">
        <v>753</v>
      </c>
      <c r="D1157" s="73">
        <v>262.5</v>
      </c>
    </row>
    <row r="1158" spans="1:4" x14ac:dyDescent="0.25">
      <c r="A1158" s="77" t="s">
        <v>2493</v>
      </c>
      <c r="B1158" s="78" t="s">
        <v>1949</v>
      </c>
      <c r="C1158" s="78" t="s">
        <v>753</v>
      </c>
      <c r="D1158" s="73">
        <v>5726.87</v>
      </c>
    </row>
    <row r="1159" spans="1:4" x14ac:dyDescent="0.25">
      <c r="A1159" s="77" t="s">
        <v>2494</v>
      </c>
      <c r="B1159" s="78" t="s">
        <v>1951</v>
      </c>
      <c r="C1159" s="78" t="s">
        <v>753</v>
      </c>
      <c r="D1159" s="73">
        <v>2866.5</v>
      </c>
    </row>
    <row r="1160" spans="1:4" x14ac:dyDescent="0.25">
      <c r="A1160" s="77" t="s">
        <v>2495</v>
      </c>
      <c r="B1160" s="78" t="s">
        <v>1953</v>
      </c>
      <c r="C1160" s="78" t="s">
        <v>753</v>
      </c>
      <c r="D1160" s="73">
        <v>1636.95</v>
      </c>
    </row>
    <row r="1161" spans="1:4" x14ac:dyDescent="0.25">
      <c r="A1161" s="77" t="s">
        <v>2496</v>
      </c>
      <c r="B1161" s="78" t="s">
        <v>1955</v>
      </c>
      <c r="C1161" s="78" t="s">
        <v>753</v>
      </c>
      <c r="D1161" s="73">
        <v>2514.75</v>
      </c>
    </row>
    <row r="1162" spans="1:4" x14ac:dyDescent="0.25">
      <c r="A1162" s="77" t="s">
        <v>2497</v>
      </c>
      <c r="B1162" s="78" t="s">
        <v>1957</v>
      </c>
      <c r="C1162" s="78" t="s">
        <v>753</v>
      </c>
      <c r="D1162" s="73">
        <v>164.85</v>
      </c>
    </row>
    <row r="1163" spans="1:4" x14ac:dyDescent="0.25">
      <c r="A1163" s="77" t="s">
        <v>2498</v>
      </c>
      <c r="B1163" s="78" t="s">
        <v>1959</v>
      </c>
      <c r="C1163" s="78" t="s">
        <v>753</v>
      </c>
      <c r="D1163" s="73">
        <v>229.95</v>
      </c>
    </row>
    <row r="1164" spans="1:4" x14ac:dyDescent="0.25">
      <c r="A1164" s="77" t="s">
        <v>2499</v>
      </c>
      <c r="B1164" s="78" t="s">
        <v>1961</v>
      </c>
      <c r="C1164" s="78" t="s">
        <v>753</v>
      </c>
      <c r="D1164" s="73">
        <v>1766.1</v>
      </c>
    </row>
    <row r="1165" spans="1:4" x14ac:dyDescent="0.25">
      <c r="A1165" s="77" t="s">
        <v>2500</v>
      </c>
      <c r="B1165" s="78" t="s">
        <v>1963</v>
      </c>
      <c r="C1165" s="78" t="s">
        <v>753</v>
      </c>
      <c r="D1165" s="73">
        <v>1232.7</v>
      </c>
    </row>
    <row r="1166" spans="1:4" x14ac:dyDescent="0.25">
      <c r="A1166" s="77" t="s">
        <v>2501</v>
      </c>
      <c r="B1166" s="78" t="s">
        <v>1965</v>
      </c>
      <c r="C1166" s="78" t="s">
        <v>753</v>
      </c>
      <c r="D1166" s="73">
        <v>4033.88</v>
      </c>
    </row>
    <row r="1167" spans="1:4" x14ac:dyDescent="0.25">
      <c r="A1167" s="77" t="s">
        <v>2502</v>
      </c>
      <c r="B1167" s="78" t="s">
        <v>1967</v>
      </c>
      <c r="C1167" s="78" t="s">
        <v>753</v>
      </c>
      <c r="D1167" s="73">
        <v>1345.05</v>
      </c>
    </row>
    <row r="1168" spans="1:4" x14ac:dyDescent="0.25">
      <c r="A1168" s="77" t="s">
        <v>2503</v>
      </c>
      <c r="B1168" s="78" t="s">
        <v>1969</v>
      </c>
      <c r="C1168" s="78" t="s">
        <v>753</v>
      </c>
      <c r="D1168" s="73">
        <v>4686.1499999999996</v>
      </c>
    </row>
    <row r="1169" spans="1:4" x14ac:dyDescent="0.25">
      <c r="A1169" s="77" t="s">
        <v>2504</v>
      </c>
      <c r="B1169" s="78" t="s">
        <v>1971</v>
      </c>
      <c r="C1169" s="78" t="s">
        <v>753</v>
      </c>
      <c r="D1169" s="73">
        <v>2654.4</v>
      </c>
    </row>
    <row r="1170" spans="1:4" x14ac:dyDescent="0.25">
      <c r="A1170" s="77" t="s">
        <v>2505</v>
      </c>
      <c r="B1170" s="78" t="s">
        <v>1973</v>
      </c>
      <c r="C1170" s="78" t="s">
        <v>753</v>
      </c>
      <c r="D1170" s="73">
        <v>1808.1</v>
      </c>
    </row>
    <row r="1171" spans="1:4" x14ac:dyDescent="0.25">
      <c r="A1171" s="77" t="s">
        <v>2506</v>
      </c>
      <c r="B1171" s="78" t="s">
        <v>1975</v>
      </c>
      <c r="C1171" s="78" t="s">
        <v>753</v>
      </c>
      <c r="D1171" s="73">
        <v>550.74</v>
      </c>
    </row>
    <row r="1172" spans="1:4" x14ac:dyDescent="0.25">
      <c r="A1172" s="77" t="s">
        <v>2507</v>
      </c>
      <c r="B1172" s="78" t="s">
        <v>2508</v>
      </c>
      <c r="C1172" s="78" t="s">
        <v>753</v>
      </c>
      <c r="D1172" s="73">
        <v>71.69</v>
      </c>
    </row>
    <row r="1173" spans="1:4" x14ac:dyDescent="0.25">
      <c r="A1173" s="77" t="s">
        <v>2509</v>
      </c>
      <c r="B1173" s="78" t="s">
        <v>1979</v>
      </c>
      <c r="C1173" s="78" t="s">
        <v>753</v>
      </c>
      <c r="D1173" s="73">
        <v>1</v>
      </c>
    </row>
    <row r="1174" spans="1:4" x14ac:dyDescent="0.25">
      <c r="A1174" s="77" t="s">
        <v>2510</v>
      </c>
      <c r="B1174" s="78" t="s">
        <v>1981</v>
      </c>
      <c r="C1174" s="78" t="s">
        <v>753</v>
      </c>
      <c r="D1174" s="73">
        <v>1</v>
      </c>
    </row>
    <row r="1175" spans="1:4" x14ac:dyDescent="0.25">
      <c r="A1175" s="77" t="s">
        <v>2511</v>
      </c>
      <c r="B1175" s="78" t="s">
        <v>2512</v>
      </c>
      <c r="C1175" s="78" t="s">
        <v>753</v>
      </c>
      <c r="D1175" s="73">
        <v>0.08</v>
      </c>
    </row>
    <row r="1176" spans="1:4" x14ac:dyDescent="0.25">
      <c r="A1176" s="77" t="s">
        <v>2513</v>
      </c>
      <c r="B1176" s="78" t="s">
        <v>1985</v>
      </c>
      <c r="C1176" s="78" t="s">
        <v>753</v>
      </c>
      <c r="D1176" s="73">
        <v>30.88</v>
      </c>
    </row>
    <row r="1177" spans="1:4" x14ac:dyDescent="0.25">
      <c r="A1177" s="77" t="s">
        <v>2514</v>
      </c>
      <c r="B1177" s="78" t="s">
        <v>1989</v>
      </c>
      <c r="C1177" s="78" t="s">
        <v>753</v>
      </c>
      <c r="D1177" s="73">
        <v>48.35</v>
      </c>
    </row>
    <row r="1178" spans="1:4" x14ac:dyDescent="0.25">
      <c r="A1178" s="77" t="s">
        <v>2515</v>
      </c>
      <c r="B1178" s="78" t="s">
        <v>1991</v>
      </c>
      <c r="C1178" s="78" t="s">
        <v>753</v>
      </c>
      <c r="D1178" s="73">
        <v>31.44</v>
      </c>
    </row>
    <row r="1179" spans="1:4" x14ac:dyDescent="0.25">
      <c r="A1179" s="77" t="s">
        <v>2516</v>
      </c>
      <c r="B1179" s="78" t="s">
        <v>1853</v>
      </c>
      <c r="C1179" s="78" t="s">
        <v>753</v>
      </c>
      <c r="D1179" s="73">
        <v>42.96</v>
      </c>
    </row>
    <row r="1180" spans="1:4" x14ac:dyDescent="0.25">
      <c r="A1180" s="77" t="s">
        <v>2517</v>
      </c>
      <c r="B1180" s="78" t="s">
        <v>1994</v>
      </c>
      <c r="C1180" s="78" t="s">
        <v>753</v>
      </c>
      <c r="D1180" s="73">
        <v>38.85</v>
      </c>
    </row>
    <row r="1181" spans="1:4" x14ac:dyDescent="0.25">
      <c r="A1181" s="77" t="s">
        <v>2518</v>
      </c>
      <c r="B1181" s="78" t="s">
        <v>1996</v>
      </c>
      <c r="C1181" s="78" t="s">
        <v>753</v>
      </c>
      <c r="D1181" s="73">
        <v>652.04999999999995</v>
      </c>
    </row>
    <row r="1182" spans="1:4" x14ac:dyDescent="0.25">
      <c r="A1182" s="77" t="s">
        <v>2519</v>
      </c>
      <c r="B1182" s="78" t="s">
        <v>1998</v>
      </c>
      <c r="C1182" s="78" t="s">
        <v>753</v>
      </c>
      <c r="D1182" s="73">
        <v>311.85000000000002</v>
      </c>
    </row>
    <row r="1183" spans="1:4" x14ac:dyDescent="0.25">
      <c r="A1183" s="77" t="s">
        <v>2520</v>
      </c>
      <c r="B1183" s="78" t="s">
        <v>2000</v>
      </c>
      <c r="C1183" s="78" t="s">
        <v>753</v>
      </c>
      <c r="D1183" s="73">
        <v>231.22</v>
      </c>
    </row>
    <row r="1184" spans="1:4" x14ac:dyDescent="0.25">
      <c r="A1184" s="77" t="s">
        <v>2521</v>
      </c>
      <c r="B1184" s="78" t="s">
        <v>1864</v>
      </c>
      <c r="C1184" s="78" t="s">
        <v>753</v>
      </c>
      <c r="D1184" s="73">
        <v>57.39</v>
      </c>
    </row>
    <row r="1185" spans="1:4" x14ac:dyDescent="0.25">
      <c r="A1185" s="77" t="s">
        <v>2522</v>
      </c>
      <c r="B1185" s="78" t="s">
        <v>2003</v>
      </c>
      <c r="C1185" s="78" t="s">
        <v>753</v>
      </c>
      <c r="D1185" s="73">
        <v>42</v>
      </c>
    </row>
    <row r="1186" spans="1:4" x14ac:dyDescent="0.25">
      <c r="A1186" s="77" t="s">
        <v>2523</v>
      </c>
      <c r="B1186" s="78" t="s">
        <v>2005</v>
      </c>
      <c r="C1186" s="78" t="s">
        <v>753</v>
      </c>
      <c r="D1186" s="73">
        <v>42.96</v>
      </c>
    </row>
    <row r="1187" spans="1:4" x14ac:dyDescent="0.25">
      <c r="A1187" s="77" t="s">
        <v>2524</v>
      </c>
      <c r="B1187" s="78" t="s">
        <v>2007</v>
      </c>
      <c r="C1187" s="78" t="s">
        <v>753</v>
      </c>
      <c r="D1187" s="73">
        <v>450.45</v>
      </c>
    </row>
    <row r="1188" spans="1:4" x14ac:dyDescent="0.25">
      <c r="A1188" s="77" t="s">
        <v>2525</v>
      </c>
      <c r="B1188" s="78" t="s">
        <v>2009</v>
      </c>
      <c r="C1188" s="78" t="s">
        <v>753</v>
      </c>
      <c r="D1188" s="73">
        <v>1</v>
      </c>
    </row>
    <row r="1189" spans="1:4" x14ac:dyDescent="0.25">
      <c r="A1189" s="77" t="s">
        <v>2526</v>
      </c>
      <c r="B1189" s="78" t="s">
        <v>2011</v>
      </c>
      <c r="C1189" s="78" t="s">
        <v>753</v>
      </c>
      <c r="D1189" s="73">
        <v>1</v>
      </c>
    </row>
    <row r="1190" spans="1:4" x14ac:dyDescent="0.25">
      <c r="A1190" s="77" t="s">
        <v>2527</v>
      </c>
      <c r="B1190" s="78" t="s">
        <v>2013</v>
      </c>
      <c r="C1190" s="78" t="s">
        <v>753</v>
      </c>
      <c r="D1190" s="73">
        <v>74.19</v>
      </c>
    </row>
    <row r="1191" spans="1:4" x14ac:dyDescent="0.25">
      <c r="A1191" s="77" t="s">
        <v>2528</v>
      </c>
      <c r="B1191" s="78" t="s">
        <v>2015</v>
      </c>
      <c r="C1191" s="78" t="s">
        <v>753</v>
      </c>
      <c r="D1191" s="73">
        <v>1</v>
      </c>
    </row>
    <row r="1192" spans="1:4" x14ac:dyDescent="0.25">
      <c r="A1192" s="77" t="s">
        <v>2529</v>
      </c>
      <c r="B1192" s="78" t="s">
        <v>2017</v>
      </c>
      <c r="C1192" s="78" t="s">
        <v>753</v>
      </c>
      <c r="D1192" s="73">
        <v>1</v>
      </c>
    </row>
    <row r="1193" spans="1:4" x14ac:dyDescent="0.25">
      <c r="A1193" s="77" t="s">
        <v>2530</v>
      </c>
      <c r="B1193" s="78" t="s">
        <v>2531</v>
      </c>
      <c r="C1193" s="78" t="s">
        <v>2532</v>
      </c>
      <c r="D1193" s="73">
        <v>49.88</v>
      </c>
    </row>
    <row r="1194" spans="1:4" x14ac:dyDescent="0.25">
      <c r="A1194" s="77" t="s">
        <v>2533</v>
      </c>
      <c r="B1194" s="78" t="s">
        <v>2534</v>
      </c>
      <c r="C1194" s="78" t="s">
        <v>2532</v>
      </c>
      <c r="D1194" s="73">
        <v>54.25</v>
      </c>
    </row>
    <row r="1195" spans="1:4" x14ac:dyDescent="0.25">
      <c r="A1195" s="77" t="s">
        <v>2535</v>
      </c>
      <c r="B1195" s="78" t="s">
        <v>2536</v>
      </c>
      <c r="C1195" s="78" t="s">
        <v>1035</v>
      </c>
      <c r="D1195" s="73">
        <v>54.77</v>
      </c>
    </row>
    <row r="1196" spans="1:4" x14ac:dyDescent="0.25">
      <c r="A1196" s="77" t="s">
        <v>2537</v>
      </c>
      <c r="B1196" s="78" t="s">
        <v>2538</v>
      </c>
      <c r="C1196" s="78" t="s">
        <v>753</v>
      </c>
      <c r="D1196" s="73">
        <v>431.25</v>
      </c>
    </row>
    <row r="1197" spans="1:4" x14ac:dyDescent="0.25">
      <c r="A1197" s="77" t="s">
        <v>2539</v>
      </c>
      <c r="B1197" s="78" t="s">
        <v>2538</v>
      </c>
      <c r="C1197" s="78" t="s">
        <v>753</v>
      </c>
      <c r="D1197" s="73">
        <v>435.25</v>
      </c>
    </row>
    <row r="1198" spans="1:4" x14ac:dyDescent="0.25">
      <c r="A1198" s="77" t="s">
        <v>2540</v>
      </c>
      <c r="B1198" s="78" t="s">
        <v>2538</v>
      </c>
      <c r="C1198" s="78" t="s">
        <v>753</v>
      </c>
      <c r="D1198" s="73">
        <v>439.25</v>
      </c>
    </row>
    <row r="1199" spans="1:4" x14ac:dyDescent="0.25">
      <c r="A1199" s="77" t="s">
        <v>2541</v>
      </c>
      <c r="B1199" s="78" t="s">
        <v>2538</v>
      </c>
      <c r="C1199" s="78" t="s">
        <v>753</v>
      </c>
      <c r="D1199" s="73">
        <v>447.25</v>
      </c>
    </row>
    <row r="1200" spans="1:4" x14ac:dyDescent="0.25">
      <c r="A1200" s="77" t="s">
        <v>2542</v>
      </c>
      <c r="B1200" s="78" t="s">
        <v>2543</v>
      </c>
      <c r="C1200" s="78" t="s">
        <v>753</v>
      </c>
      <c r="D1200" s="73">
        <v>972.5</v>
      </c>
    </row>
    <row r="1201" spans="1:4" x14ac:dyDescent="0.25">
      <c r="A1201" s="77" t="s">
        <v>2544</v>
      </c>
      <c r="B1201" s="78" t="s">
        <v>2543</v>
      </c>
      <c r="C1201" s="78" t="s">
        <v>753</v>
      </c>
      <c r="D1201" s="73">
        <v>1001</v>
      </c>
    </row>
    <row r="1202" spans="1:4" x14ac:dyDescent="0.25">
      <c r="A1202" s="77" t="s">
        <v>2545</v>
      </c>
      <c r="B1202" s="78" t="s">
        <v>2543</v>
      </c>
      <c r="C1202" s="78" t="s">
        <v>753</v>
      </c>
      <c r="D1202" s="73">
        <v>1029.5</v>
      </c>
    </row>
    <row r="1203" spans="1:4" x14ac:dyDescent="0.25">
      <c r="A1203" s="77" t="s">
        <v>2546</v>
      </c>
      <c r="B1203" s="78" t="s">
        <v>2543</v>
      </c>
      <c r="C1203" s="78" t="s">
        <v>753</v>
      </c>
      <c r="D1203" s="73">
        <v>1086.5</v>
      </c>
    </row>
    <row r="1204" spans="1:4" x14ac:dyDescent="0.25">
      <c r="A1204" s="77" t="s">
        <v>2547</v>
      </c>
      <c r="B1204" s="78" t="s">
        <v>2548</v>
      </c>
      <c r="C1204" s="78" t="s">
        <v>753</v>
      </c>
      <c r="D1204" s="73">
        <v>157</v>
      </c>
    </row>
    <row r="1205" spans="1:4" x14ac:dyDescent="0.25">
      <c r="A1205" s="77" t="s">
        <v>2549</v>
      </c>
      <c r="B1205" s="78" t="s">
        <v>2548</v>
      </c>
      <c r="C1205" s="78" t="s">
        <v>753</v>
      </c>
      <c r="D1205" s="73">
        <v>157.35</v>
      </c>
    </row>
    <row r="1206" spans="1:4" x14ac:dyDescent="0.25">
      <c r="A1206" s="77" t="s">
        <v>2550</v>
      </c>
      <c r="B1206" s="78" t="s">
        <v>2548</v>
      </c>
      <c r="C1206" s="78" t="s">
        <v>753</v>
      </c>
      <c r="D1206" s="73">
        <v>157.69999999999999</v>
      </c>
    </row>
    <row r="1207" spans="1:4" x14ac:dyDescent="0.25">
      <c r="A1207" s="77" t="s">
        <v>2551</v>
      </c>
      <c r="B1207" s="78" t="s">
        <v>2548</v>
      </c>
      <c r="C1207" s="78" t="s">
        <v>753</v>
      </c>
      <c r="D1207" s="73">
        <v>158.4</v>
      </c>
    </row>
    <row r="1208" spans="1:4" x14ac:dyDescent="0.25">
      <c r="A1208" s="77" t="s">
        <v>2552</v>
      </c>
      <c r="B1208" s="78" t="s">
        <v>2553</v>
      </c>
      <c r="C1208" s="78" t="s">
        <v>753</v>
      </c>
      <c r="D1208" s="73">
        <v>0</v>
      </c>
    </row>
    <row r="1209" spans="1:4" x14ac:dyDescent="0.25">
      <c r="A1209" s="77" t="s">
        <v>2554</v>
      </c>
      <c r="B1209" s="78" t="s">
        <v>2553</v>
      </c>
      <c r="C1209" s="78" t="s">
        <v>753</v>
      </c>
      <c r="D1209" s="73">
        <v>0</v>
      </c>
    </row>
    <row r="1210" spans="1:4" x14ac:dyDescent="0.25">
      <c r="A1210" s="77" t="s">
        <v>2555</v>
      </c>
      <c r="B1210" s="78" t="s">
        <v>2553</v>
      </c>
      <c r="C1210" s="78" t="s">
        <v>753</v>
      </c>
      <c r="D1210" s="73">
        <v>0</v>
      </c>
    </row>
    <row r="1211" spans="1:4" x14ac:dyDescent="0.25">
      <c r="A1211" s="77" t="s">
        <v>2556</v>
      </c>
      <c r="B1211" s="78" t="s">
        <v>2553</v>
      </c>
      <c r="C1211" s="78" t="s">
        <v>753</v>
      </c>
      <c r="D1211" s="73">
        <v>0</v>
      </c>
    </row>
    <row r="1212" spans="1:4" x14ac:dyDescent="0.25">
      <c r="A1212" s="77" t="s">
        <v>2557</v>
      </c>
      <c r="B1212" s="78" t="s">
        <v>2558</v>
      </c>
      <c r="C1212" s="78" t="s">
        <v>753</v>
      </c>
      <c r="D1212" s="73">
        <v>0</v>
      </c>
    </row>
    <row r="1213" spans="1:4" x14ac:dyDescent="0.25">
      <c r="A1213" s="77" t="s">
        <v>2559</v>
      </c>
      <c r="B1213" s="78" t="s">
        <v>2558</v>
      </c>
      <c r="C1213" s="78" t="s">
        <v>753</v>
      </c>
      <c r="D1213" s="73">
        <v>0</v>
      </c>
    </row>
    <row r="1214" spans="1:4" x14ac:dyDescent="0.25">
      <c r="A1214" s="77" t="s">
        <v>2560</v>
      </c>
      <c r="B1214" s="78" t="s">
        <v>2558</v>
      </c>
      <c r="C1214" s="78" t="s">
        <v>753</v>
      </c>
      <c r="D1214" s="73">
        <v>0</v>
      </c>
    </row>
    <row r="1215" spans="1:4" x14ac:dyDescent="0.25">
      <c r="A1215" s="77" t="s">
        <v>2561</v>
      </c>
      <c r="B1215" s="78" t="s">
        <v>2558</v>
      </c>
      <c r="C1215" s="78" t="s">
        <v>753</v>
      </c>
      <c r="D1215" s="73">
        <v>0</v>
      </c>
    </row>
    <row r="1216" spans="1:4" x14ac:dyDescent="0.25">
      <c r="A1216" s="77" t="s">
        <v>2562</v>
      </c>
      <c r="B1216" s="78" t="s">
        <v>1945</v>
      </c>
      <c r="C1216" s="78" t="s">
        <v>753</v>
      </c>
      <c r="D1216" s="73">
        <v>105</v>
      </c>
    </row>
    <row r="1217" spans="1:4" x14ac:dyDescent="0.25">
      <c r="A1217" s="77" t="s">
        <v>2563</v>
      </c>
      <c r="B1217" s="78" t="s">
        <v>1945</v>
      </c>
      <c r="C1217" s="78" t="s">
        <v>753</v>
      </c>
      <c r="D1217" s="73">
        <v>110.25</v>
      </c>
    </row>
    <row r="1218" spans="1:4" x14ac:dyDescent="0.25">
      <c r="A1218" s="77" t="s">
        <v>2564</v>
      </c>
      <c r="B1218" s="78" t="s">
        <v>1945</v>
      </c>
      <c r="C1218" s="78" t="s">
        <v>753</v>
      </c>
      <c r="D1218" s="73">
        <v>115.5</v>
      </c>
    </row>
    <row r="1219" spans="1:4" x14ac:dyDescent="0.25">
      <c r="A1219" s="77" t="s">
        <v>2565</v>
      </c>
      <c r="B1219" s="78" t="s">
        <v>1945</v>
      </c>
      <c r="C1219" s="78" t="s">
        <v>753</v>
      </c>
      <c r="D1219" s="73">
        <v>126</v>
      </c>
    </row>
    <row r="1220" spans="1:4" x14ac:dyDescent="0.25">
      <c r="A1220" s="77" t="s">
        <v>2566</v>
      </c>
      <c r="B1220" s="78" t="s">
        <v>1947</v>
      </c>
      <c r="C1220" s="78" t="s">
        <v>753</v>
      </c>
      <c r="D1220" s="73">
        <v>3000</v>
      </c>
    </row>
    <row r="1221" spans="1:4" x14ac:dyDescent="0.25">
      <c r="A1221" s="77" t="s">
        <v>2567</v>
      </c>
      <c r="B1221" s="78" t="s">
        <v>1947</v>
      </c>
      <c r="C1221" s="78" t="s">
        <v>753</v>
      </c>
      <c r="D1221" s="73">
        <v>3150</v>
      </c>
    </row>
    <row r="1222" spans="1:4" x14ac:dyDescent="0.25">
      <c r="A1222" s="77" t="s">
        <v>2568</v>
      </c>
      <c r="B1222" s="78" t="s">
        <v>1947</v>
      </c>
      <c r="C1222" s="78" t="s">
        <v>753</v>
      </c>
      <c r="D1222" s="73">
        <v>3300</v>
      </c>
    </row>
    <row r="1223" spans="1:4" x14ac:dyDescent="0.25">
      <c r="A1223" s="77" t="s">
        <v>2569</v>
      </c>
      <c r="B1223" s="78" t="s">
        <v>1947</v>
      </c>
      <c r="C1223" s="78" t="s">
        <v>753</v>
      </c>
      <c r="D1223" s="73">
        <v>3600</v>
      </c>
    </row>
    <row r="1224" spans="1:4" x14ac:dyDescent="0.25">
      <c r="A1224" s="77" t="s">
        <v>2570</v>
      </c>
      <c r="B1224" s="78" t="s">
        <v>1949</v>
      </c>
      <c r="C1224" s="78" t="s">
        <v>753</v>
      </c>
      <c r="D1224" s="73">
        <v>2850</v>
      </c>
    </row>
    <row r="1225" spans="1:4" x14ac:dyDescent="0.25">
      <c r="A1225" s="77" t="s">
        <v>2571</v>
      </c>
      <c r="B1225" s="78" t="s">
        <v>1949</v>
      </c>
      <c r="C1225" s="78" t="s">
        <v>753</v>
      </c>
      <c r="D1225" s="73">
        <v>2992.5</v>
      </c>
    </row>
    <row r="1226" spans="1:4" x14ac:dyDescent="0.25">
      <c r="A1226" s="77" t="s">
        <v>2572</v>
      </c>
      <c r="B1226" s="78" t="s">
        <v>1949</v>
      </c>
      <c r="C1226" s="78" t="s">
        <v>753</v>
      </c>
      <c r="D1226" s="73">
        <v>3135</v>
      </c>
    </row>
    <row r="1227" spans="1:4" x14ac:dyDescent="0.25">
      <c r="A1227" s="77" t="s">
        <v>2573</v>
      </c>
      <c r="B1227" s="78" t="s">
        <v>1949</v>
      </c>
      <c r="C1227" s="78" t="s">
        <v>753</v>
      </c>
      <c r="D1227" s="73">
        <v>3420</v>
      </c>
    </row>
    <row r="1228" spans="1:4" x14ac:dyDescent="0.25">
      <c r="A1228" s="77" t="s">
        <v>2574</v>
      </c>
      <c r="B1228" s="78" t="s">
        <v>1951</v>
      </c>
      <c r="C1228" s="78" t="s">
        <v>753</v>
      </c>
      <c r="D1228" s="73">
        <v>470</v>
      </c>
    </row>
    <row r="1229" spans="1:4" x14ac:dyDescent="0.25">
      <c r="A1229" s="77" t="s">
        <v>2575</v>
      </c>
      <c r="B1229" s="78" t="s">
        <v>1951</v>
      </c>
      <c r="C1229" s="78" t="s">
        <v>753</v>
      </c>
      <c r="D1229" s="73">
        <v>493.5</v>
      </c>
    </row>
    <row r="1230" spans="1:4" x14ac:dyDescent="0.25">
      <c r="A1230" s="77" t="s">
        <v>2576</v>
      </c>
      <c r="B1230" s="78" t="s">
        <v>1951</v>
      </c>
      <c r="C1230" s="78" t="s">
        <v>753</v>
      </c>
      <c r="D1230" s="73">
        <v>517</v>
      </c>
    </row>
    <row r="1231" spans="1:4" x14ac:dyDescent="0.25">
      <c r="A1231" s="77" t="s">
        <v>2577</v>
      </c>
      <c r="B1231" s="78" t="s">
        <v>1951</v>
      </c>
      <c r="C1231" s="78" t="s">
        <v>753</v>
      </c>
      <c r="D1231" s="73">
        <v>564</v>
      </c>
    </row>
    <row r="1232" spans="1:4" x14ac:dyDescent="0.25">
      <c r="A1232" s="77" t="s">
        <v>2578</v>
      </c>
      <c r="B1232" s="78" t="s">
        <v>2579</v>
      </c>
      <c r="C1232" s="78" t="s">
        <v>753</v>
      </c>
      <c r="D1232" s="73">
        <v>1115</v>
      </c>
    </row>
    <row r="1233" spans="1:4" x14ac:dyDescent="0.25">
      <c r="A1233" s="77" t="s">
        <v>2580</v>
      </c>
      <c r="B1233" s="78" t="s">
        <v>2579</v>
      </c>
      <c r="C1233" s="78" t="s">
        <v>753</v>
      </c>
      <c r="D1233" s="73">
        <v>1170.75</v>
      </c>
    </row>
    <row r="1234" spans="1:4" x14ac:dyDescent="0.25">
      <c r="A1234" s="77" t="s">
        <v>2581</v>
      </c>
      <c r="B1234" s="78" t="s">
        <v>2579</v>
      </c>
      <c r="C1234" s="78" t="s">
        <v>753</v>
      </c>
      <c r="D1234" s="73">
        <v>1226.5</v>
      </c>
    </row>
    <row r="1235" spans="1:4" x14ac:dyDescent="0.25">
      <c r="A1235" s="77" t="s">
        <v>2582</v>
      </c>
      <c r="B1235" s="78" t="s">
        <v>2579</v>
      </c>
      <c r="C1235" s="78" t="s">
        <v>753</v>
      </c>
      <c r="D1235" s="73">
        <v>1338</v>
      </c>
    </row>
    <row r="1236" spans="1:4" x14ac:dyDescent="0.25">
      <c r="A1236" s="77" t="s">
        <v>2583</v>
      </c>
      <c r="B1236" s="78" t="s">
        <v>2584</v>
      </c>
      <c r="C1236" s="78" t="s">
        <v>753</v>
      </c>
      <c r="D1236" s="73">
        <v>1192</v>
      </c>
    </row>
    <row r="1237" spans="1:4" x14ac:dyDescent="0.25">
      <c r="A1237" s="77" t="s">
        <v>2585</v>
      </c>
      <c r="B1237" s="78" t="s">
        <v>2584</v>
      </c>
      <c r="C1237" s="78" t="s">
        <v>753</v>
      </c>
      <c r="D1237" s="73">
        <v>1251.5999999999999</v>
      </c>
    </row>
    <row r="1238" spans="1:4" x14ac:dyDescent="0.25">
      <c r="A1238" s="77" t="s">
        <v>2586</v>
      </c>
      <c r="B1238" s="78" t="s">
        <v>2584</v>
      </c>
      <c r="C1238" s="78" t="s">
        <v>753</v>
      </c>
      <c r="D1238" s="73">
        <v>1311.2</v>
      </c>
    </row>
    <row r="1239" spans="1:4" x14ac:dyDescent="0.25">
      <c r="A1239" s="77" t="s">
        <v>2587</v>
      </c>
      <c r="B1239" s="78" t="s">
        <v>2584</v>
      </c>
      <c r="C1239" s="78" t="s">
        <v>753</v>
      </c>
      <c r="D1239" s="73">
        <v>1430.4</v>
      </c>
    </row>
    <row r="1240" spans="1:4" x14ac:dyDescent="0.25">
      <c r="A1240" s="77" t="s">
        <v>2588</v>
      </c>
      <c r="B1240" s="78" t="s">
        <v>2589</v>
      </c>
      <c r="C1240" s="78" t="s">
        <v>753</v>
      </c>
      <c r="D1240" s="73">
        <v>90</v>
      </c>
    </row>
    <row r="1241" spans="1:4" x14ac:dyDescent="0.25">
      <c r="A1241" s="77" t="s">
        <v>2590</v>
      </c>
      <c r="B1241" s="78" t="s">
        <v>2589</v>
      </c>
      <c r="C1241" s="78" t="s">
        <v>753</v>
      </c>
      <c r="D1241" s="73">
        <v>94.5</v>
      </c>
    </row>
    <row r="1242" spans="1:4" x14ac:dyDescent="0.25">
      <c r="A1242" s="77" t="s">
        <v>2591</v>
      </c>
      <c r="B1242" s="78" t="s">
        <v>2589</v>
      </c>
      <c r="C1242" s="78" t="s">
        <v>753</v>
      </c>
      <c r="D1242" s="73">
        <v>99</v>
      </c>
    </row>
    <row r="1243" spans="1:4" x14ac:dyDescent="0.25">
      <c r="A1243" s="77" t="s">
        <v>2592</v>
      </c>
      <c r="B1243" s="78" t="s">
        <v>2589</v>
      </c>
      <c r="C1243" s="78" t="s">
        <v>753</v>
      </c>
      <c r="D1243" s="73">
        <v>108</v>
      </c>
    </row>
    <row r="1244" spans="1:4" x14ac:dyDescent="0.25">
      <c r="A1244" s="77" t="s">
        <v>2593</v>
      </c>
      <c r="B1244" s="78" t="s">
        <v>2594</v>
      </c>
      <c r="C1244" s="78" t="s">
        <v>753</v>
      </c>
      <c r="D1244" s="73">
        <v>105</v>
      </c>
    </row>
    <row r="1245" spans="1:4" x14ac:dyDescent="0.25">
      <c r="A1245" s="77" t="s">
        <v>2595</v>
      </c>
      <c r="B1245" s="78" t="s">
        <v>2594</v>
      </c>
      <c r="C1245" s="78" t="s">
        <v>753</v>
      </c>
      <c r="D1245" s="73">
        <v>110.25</v>
      </c>
    </row>
    <row r="1246" spans="1:4" x14ac:dyDescent="0.25">
      <c r="A1246" s="77" t="s">
        <v>2596</v>
      </c>
      <c r="B1246" s="78" t="s">
        <v>2594</v>
      </c>
      <c r="C1246" s="78" t="s">
        <v>753</v>
      </c>
      <c r="D1246" s="73">
        <v>115.5</v>
      </c>
    </row>
    <row r="1247" spans="1:4" x14ac:dyDescent="0.25">
      <c r="A1247" s="77" t="s">
        <v>2597</v>
      </c>
      <c r="B1247" s="78" t="s">
        <v>2594</v>
      </c>
      <c r="C1247" s="78" t="s">
        <v>753</v>
      </c>
      <c r="D1247" s="73">
        <v>126</v>
      </c>
    </row>
    <row r="1248" spans="1:4" x14ac:dyDescent="0.25">
      <c r="A1248" s="77" t="s">
        <v>2598</v>
      </c>
      <c r="B1248" s="78" t="s">
        <v>1943</v>
      </c>
      <c r="C1248" s="78" t="s">
        <v>753</v>
      </c>
      <c r="D1248" s="73">
        <v>1450</v>
      </c>
    </row>
    <row r="1249" spans="1:4" x14ac:dyDescent="0.25">
      <c r="A1249" s="77" t="s">
        <v>2599</v>
      </c>
      <c r="B1249" s="78" t="s">
        <v>1943</v>
      </c>
      <c r="C1249" s="78" t="s">
        <v>753</v>
      </c>
      <c r="D1249" s="73">
        <v>1522.5</v>
      </c>
    </row>
    <row r="1250" spans="1:4" x14ac:dyDescent="0.25">
      <c r="A1250" s="77" t="s">
        <v>2600</v>
      </c>
      <c r="B1250" s="78" t="s">
        <v>1943</v>
      </c>
      <c r="C1250" s="78" t="s">
        <v>753</v>
      </c>
      <c r="D1250" s="73">
        <v>1595</v>
      </c>
    </row>
    <row r="1251" spans="1:4" x14ac:dyDescent="0.25">
      <c r="A1251" s="77" t="s">
        <v>2601</v>
      </c>
      <c r="B1251" s="78" t="s">
        <v>1943</v>
      </c>
      <c r="C1251" s="78" t="s">
        <v>753</v>
      </c>
      <c r="D1251" s="73">
        <v>1740</v>
      </c>
    </row>
    <row r="1252" spans="1:4" x14ac:dyDescent="0.25">
      <c r="A1252" s="77" t="s">
        <v>2602</v>
      </c>
      <c r="B1252" s="78" t="s">
        <v>2603</v>
      </c>
      <c r="C1252" s="78" t="s">
        <v>753</v>
      </c>
      <c r="D1252" s="73">
        <v>1300</v>
      </c>
    </row>
    <row r="1253" spans="1:4" x14ac:dyDescent="0.25">
      <c r="A1253" s="77" t="s">
        <v>2604</v>
      </c>
      <c r="B1253" s="78" t="s">
        <v>2603</v>
      </c>
      <c r="C1253" s="78" t="s">
        <v>753</v>
      </c>
      <c r="D1253" s="73">
        <v>1365</v>
      </c>
    </row>
    <row r="1254" spans="1:4" x14ac:dyDescent="0.25">
      <c r="A1254" s="77" t="s">
        <v>2605</v>
      </c>
      <c r="B1254" s="78" t="s">
        <v>2603</v>
      </c>
      <c r="C1254" s="78" t="s">
        <v>753</v>
      </c>
      <c r="D1254" s="73">
        <v>1430</v>
      </c>
    </row>
    <row r="1255" spans="1:4" x14ac:dyDescent="0.25">
      <c r="A1255" s="77" t="s">
        <v>2606</v>
      </c>
      <c r="B1255" s="78" t="s">
        <v>2603</v>
      </c>
      <c r="C1255" s="78" t="s">
        <v>753</v>
      </c>
      <c r="D1255" s="73">
        <v>1560</v>
      </c>
    </row>
    <row r="1256" spans="1:4" x14ac:dyDescent="0.25">
      <c r="A1256" s="77" t="s">
        <v>2607</v>
      </c>
      <c r="B1256" s="78" t="s">
        <v>1963</v>
      </c>
      <c r="C1256" s="78" t="s">
        <v>753</v>
      </c>
      <c r="D1256" s="73">
        <v>470</v>
      </c>
    </row>
    <row r="1257" spans="1:4" x14ac:dyDescent="0.25">
      <c r="A1257" s="77" t="s">
        <v>2608</v>
      </c>
      <c r="B1257" s="78" t="s">
        <v>1963</v>
      </c>
      <c r="C1257" s="78" t="s">
        <v>753</v>
      </c>
      <c r="D1257" s="73">
        <v>493.5</v>
      </c>
    </row>
    <row r="1258" spans="1:4" x14ac:dyDescent="0.25">
      <c r="A1258" s="77" t="s">
        <v>2609</v>
      </c>
      <c r="B1258" s="78" t="s">
        <v>1963</v>
      </c>
      <c r="C1258" s="78" t="s">
        <v>753</v>
      </c>
      <c r="D1258" s="73">
        <v>517</v>
      </c>
    </row>
    <row r="1259" spans="1:4" x14ac:dyDescent="0.25">
      <c r="A1259" s="77" t="s">
        <v>2610</v>
      </c>
      <c r="B1259" s="78" t="s">
        <v>1963</v>
      </c>
      <c r="C1259" s="78" t="s">
        <v>753</v>
      </c>
      <c r="D1259" s="73">
        <v>564</v>
      </c>
    </row>
    <row r="1260" spans="1:4" x14ac:dyDescent="0.25">
      <c r="A1260" s="77" t="s">
        <v>2611</v>
      </c>
      <c r="B1260" s="78" t="s">
        <v>1965</v>
      </c>
      <c r="C1260" s="78" t="s">
        <v>753</v>
      </c>
      <c r="D1260" s="73">
        <v>1550</v>
      </c>
    </row>
    <row r="1261" spans="1:4" x14ac:dyDescent="0.25">
      <c r="A1261" s="77" t="s">
        <v>2612</v>
      </c>
      <c r="B1261" s="78" t="s">
        <v>1965</v>
      </c>
      <c r="C1261" s="78" t="s">
        <v>753</v>
      </c>
      <c r="D1261" s="73">
        <v>1627.5</v>
      </c>
    </row>
    <row r="1262" spans="1:4" x14ac:dyDescent="0.25">
      <c r="A1262" s="77" t="s">
        <v>2613</v>
      </c>
      <c r="B1262" s="78" t="s">
        <v>1965</v>
      </c>
      <c r="C1262" s="78" t="s">
        <v>753</v>
      </c>
      <c r="D1262" s="73">
        <v>1705</v>
      </c>
    </row>
    <row r="1263" spans="1:4" x14ac:dyDescent="0.25">
      <c r="A1263" s="77" t="s">
        <v>2614</v>
      </c>
      <c r="B1263" s="78" t="s">
        <v>1965</v>
      </c>
      <c r="C1263" s="78" t="s">
        <v>753</v>
      </c>
      <c r="D1263" s="73">
        <v>1860</v>
      </c>
    </row>
    <row r="1264" spans="1:4" x14ac:dyDescent="0.25">
      <c r="A1264" s="77" t="s">
        <v>2615</v>
      </c>
      <c r="B1264" s="78" t="s">
        <v>1967</v>
      </c>
      <c r="C1264" s="78" t="s">
        <v>753</v>
      </c>
      <c r="D1264" s="73">
        <v>1400</v>
      </c>
    </row>
    <row r="1265" spans="1:4" x14ac:dyDescent="0.25">
      <c r="A1265" s="77" t="s">
        <v>2616</v>
      </c>
      <c r="B1265" s="78" t="s">
        <v>1967</v>
      </c>
      <c r="C1265" s="78" t="s">
        <v>753</v>
      </c>
      <c r="D1265" s="73">
        <v>1470</v>
      </c>
    </row>
    <row r="1266" spans="1:4" x14ac:dyDescent="0.25">
      <c r="A1266" s="77" t="s">
        <v>2617</v>
      </c>
      <c r="B1266" s="78" t="s">
        <v>1967</v>
      </c>
      <c r="C1266" s="78" t="s">
        <v>753</v>
      </c>
      <c r="D1266" s="73">
        <v>1540</v>
      </c>
    </row>
    <row r="1267" spans="1:4" x14ac:dyDescent="0.25">
      <c r="A1267" s="77" t="s">
        <v>2618</v>
      </c>
      <c r="B1267" s="78" t="s">
        <v>1967</v>
      </c>
      <c r="C1267" s="78" t="s">
        <v>753</v>
      </c>
      <c r="D1267" s="73">
        <v>1680</v>
      </c>
    </row>
    <row r="1268" spans="1:4" x14ac:dyDescent="0.25">
      <c r="A1268" s="77" t="s">
        <v>2619</v>
      </c>
      <c r="B1268" s="78" t="s">
        <v>1969</v>
      </c>
      <c r="C1268" s="78" t="s">
        <v>753</v>
      </c>
      <c r="D1268" s="73">
        <v>2800</v>
      </c>
    </row>
    <row r="1269" spans="1:4" x14ac:dyDescent="0.25">
      <c r="A1269" s="77" t="s">
        <v>2620</v>
      </c>
      <c r="B1269" s="78" t="s">
        <v>1969</v>
      </c>
      <c r="C1269" s="78" t="s">
        <v>753</v>
      </c>
      <c r="D1269" s="73">
        <v>2940</v>
      </c>
    </row>
    <row r="1270" spans="1:4" x14ac:dyDescent="0.25">
      <c r="A1270" s="77" t="s">
        <v>2621</v>
      </c>
      <c r="B1270" s="78" t="s">
        <v>1969</v>
      </c>
      <c r="C1270" s="78" t="s">
        <v>753</v>
      </c>
      <c r="D1270" s="73">
        <v>3080</v>
      </c>
    </row>
    <row r="1271" spans="1:4" x14ac:dyDescent="0.25">
      <c r="A1271" s="77" t="s">
        <v>2622</v>
      </c>
      <c r="B1271" s="78" t="s">
        <v>1969</v>
      </c>
      <c r="C1271" s="78" t="s">
        <v>753</v>
      </c>
      <c r="D1271" s="73">
        <v>3360</v>
      </c>
    </row>
    <row r="1272" spans="1:4" x14ac:dyDescent="0.25">
      <c r="A1272" s="77" t="s">
        <v>2623</v>
      </c>
      <c r="B1272" s="78" t="s">
        <v>1971</v>
      </c>
      <c r="C1272" s="78" t="s">
        <v>753</v>
      </c>
      <c r="D1272" s="73">
        <v>2608</v>
      </c>
    </row>
    <row r="1273" spans="1:4" x14ac:dyDescent="0.25">
      <c r="A1273" s="77" t="s">
        <v>2624</v>
      </c>
      <c r="B1273" s="78" t="s">
        <v>1971</v>
      </c>
      <c r="C1273" s="78" t="s">
        <v>753</v>
      </c>
      <c r="D1273" s="73">
        <v>2738.4</v>
      </c>
    </row>
    <row r="1274" spans="1:4" x14ac:dyDescent="0.25">
      <c r="A1274" s="77" t="s">
        <v>2625</v>
      </c>
      <c r="B1274" s="78" t="s">
        <v>1971</v>
      </c>
      <c r="C1274" s="78" t="s">
        <v>753</v>
      </c>
      <c r="D1274" s="73">
        <v>2868.8</v>
      </c>
    </row>
    <row r="1275" spans="1:4" x14ac:dyDescent="0.25">
      <c r="A1275" s="77" t="s">
        <v>2626</v>
      </c>
      <c r="B1275" s="78" t="s">
        <v>1971</v>
      </c>
      <c r="C1275" s="78" t="s">
        <v>753</v>
      </c>
      <c r="D1275" s="73">
        <v>3129.6</v>
      </c>
    </row>
    <row r="1276" spans="1:4" x14ac:dyDescent="0.25">
      <c r="A1276" s="77" t="s">
        <v>2627</v>
      </c>
      <c r="B1276" s="78" t="s">
        <v>2628</v>
      </c>
      <c r="C1276" s="78" t="s">
        <v>753</v>
      </c>
      <c r="D1276" s="73">
        <v>2268</v>
      </c>
    </row>
    <row r="1277" spans="1:4" x14ac:dyDescent="0.25">
      <c r="A1277" s="77" t="s">
        <v>2629</v>
      </c>
      <c r="B1277" s="78" t="s">
        <v>2628</v>
      </c>
      <c r="C1277" s="78" t="s">
        <v>753</v>
      </c>
      <c r="D1277" s="73">
        <v>2381.4</v>
      </c>
    </row>
    <row r="1278" spans="1:4" x14ac:dyDescent="0.25">
      <c r="A1278" s="77" t="s">
        <v>2630</v>
      </c>
      <c r="B1278" s="78" t="s">
        <v>2628</v>
      </c>
      <c r="C1278" s="78" t="s">
        <v>753</v>
      </c>
      <c r="D1278" s="73">
        <v>2494.8000000000002</v>
      </c>
    </row>
    <row r="1279" spans="1:4" x14ac:dyDescent="0.25">
      <c r="A1279" s="77" t="s">
        <v>2631</v>
      </c>
      <c r="B1279" s="78" t="s">
        <v>2628</v>
      </c>
      <c r="C1279" s="78" t="s">
        <v>753</v>
      </c>
      <c r="D1279" s="73">
        <v>2721.6</v>
      </c>
    </row>
    <row r="1280" spans="1:4" x14ac:dyDescent="0.25">
      <c r="A1280" s="77" t="s">
        <v>2632</v>
      </c>
      <c r="B1280" s="78" t="s">
        <v>1975</v>
      </c>
      <c r="C1280" s="78" t="s">
        <v>753</v>
      </c>
      <c r="D1280" s="73">
        <v>90</v>
      </c>
    </row>
    <row r="1281" spans="1:4" x14ac:dyDescent="0.25">
      <c r="A1281" s="77" t="s">
        <v>2633</v>
      </c>
      <c r="B1281" s="78" t="s">
        <v>1975</v>
      </c>
      <c r="C1281" s="78" t="s">
        <v>753</v>
      </c>
      <c r="D1281" s="73">
        <v>94.5</v>
      </c>
    </row>
    <row r="1282" spans="1:4" x14ac:dyDescent="0.25">
      <c r="A1282" s="77" t="s">
        <v>2634</v>
      </c>
      <c r="B1282" s="78" t="s">
        <v>1975</v>
      </c>
      <c r="C1282" s="78" t="s">
        <v>753</v>
      </c>
      <c r="D1282" s="73">
        <v>99</v>
      </c>
    </row>
    <row r="1283" spans="1:4" x14ac:dyDescent="0.25">
      <c r="A1283" s="77" t="s">
        <v>2635</v>
      </c>
      <c r="B1283" s="78" t="s">
        <v>1975</v>
      </c>
      <c r="C1283" s="78" t="s">
        <v>753</v>
      </c>
      <c r="D1283" s="73">
        <v>108</v>
      </c>
    </row>
    <row r="1284" spans="1:4" x14ac:dyDescent="0.25">
      <c r="A1284" s="77" t="s">
        <v>2636</v>
      </c>
      <c r="B1284" s="78" t="s">
        <v>2637</v>
      </c>
      <c r="C1284" s="78" t="s">
        <v>753</v>
      </c>
      <c r="D1284" s="73">
        <v>0</v>
      </c>
    </row>
    <row r="1285" spans="1:4" x14ac:dyDescent="0.25">
      <c r="A1285" s="77" t="s">
        <v>2638</v>
      </c>
      <c r="B1285" s="78" t="s">
        <v>2637</v>
      </c>
      <c r="C1285" s="78" t="s">
        <v>753</v>
      </c>
      <c r="D1285" s="73">
        <v>0</v>
      </c>
    </row>
    <row r="1286" spans="1:4" x14ac:dyDescent="0.25">
      <c r="A1286" s="77" t="s">
        <v>2639</v>
      </c>
      <c r="B1286" s="78" t="s">
        <v>2637</v>
      </c>
      <c r="C1286" s="78" t="s">
        <v>753</v>
      </c>
      <c r="D1286" s="73">
        <v>0</v>
      </c>
    </row>
    <row r="1287" spans="1:4" x14ac:dyDescent="0.25">
      <c r="A1287" s="77" t="s">
        <v>2640</v>
      </c>
      <c r="B1287" s="78" t="s">
        <v>2637</v>
      </c>
      <c r="C1287" s="78" t="s">
        <v>753</v>
      </c>
      <c r="D1287" s="73">
        <v>0</v>
      </c>
    </row>
    <row r="1288" spans="1:4" x14ac:dyDescent="0.25">
      <c r="A1288" s="77" t="s">
        <v>2641</v>
      </c>
      <c r="B1288" s="78" t="s">
        <v>1985</v>
      </c>
      <c r="C1288" s="78" t="s">
        <v>753</v>
      </c>
      <c r="D1288" s="73">
        <v>25</v>
      </c>
    </row>
    <row r="1289" spans="1:4" x14ac:dyDescent="0.25">
      <c r="A1289" s="77" t="s">
        <v>2642</v>
      </c>
      <c r="B1289" s="78" t="s">
        <v>1985</v>
      </c>
      <c r="C1289" s="78" t="s">
        <v>753</v>
      </c>
      <c r="D1289" s="73">
        <v>25</v>
      </c>
    </row>
    <row r="1290" spans="1:4" x14ac:dyDescent="0.25">
      <c r="A1290" s="77" t="s">
        <v>2643</v>
      </c>
      <c r="B1290" s="78" t="s">
        <v>1985</v>
      </c>
      <c r="C1290" s="78" t="s">
        <v>753</v>
      </c>
      <c r="D1290" s="73">
        <v>25</v>
      </c>
    </row>
    <row r="1291" spans="1:4" x14ac:dyDescent="0.25">
      <c r="A1291" s="77" t="s">
        <v>2644</v>
      </c>
      <c r="B1291" s="78" t="s">
        <v>1985</v>
      </c>
      <c r="C1291" s="78" t="s">
        <v>753</v>
      </c>
      <c r="D1291" s="73">
        <v>25</v>
      </c>
    </row>
    <row r="1292" spans="1:4" x14ac:dyDescent="0.25">
      <c r="A1292" s="77" t="s">
        <v>2645</v>
      </c>
      <c r="B1292" s="78" t="s">
        <v>1996</v>
      </c>
      <c r="C1292" s="78" t="s">
        <v>753</v>
      </c>
      <c r="D1292" s="73">
        <v>470</v>
      </c>
    </row>
    <row r="1293" spans="1:4" x14ac:dyDescent="0.25">
      <c r="A1293" s="77" t="s">
        <v>2646</v>
      </c>
      <c r="B1293" s="78" t="s">
        <v>1996</v>
      </c>
      <c r="C1293" s="78" t="s">
        <v>753</v>
      </c>
      <c r="D1293" s="73">
        <v>493.5</v>
      </c>
    </row>
    <row r="1294" spans="1:4" x14ac:dyDescent="0.25">
      <c r="A1294" s="77" t="s">
        <v>2647</v>
      </c>
      <c r="B1294" s="78" t="s">
        <v>1996</v>
      </c>
      <c r="C1294" s="78" t="s">
        <v>753</v>
      </c>
      <c r="D1294" s="73">
        <v>517</v>
      </c>
    </row>
    <row r="1295" spans="1:4" x14ac:dyDescent="0.25">
      <c r="A1295" s="77" t="s">
        <v>2648</v>
      </c>
      <c r="B1295" s="78" t="s">
        <v>1996</v>
      </c>
      <c r="C1295" s="78" t="s">
        <v>753</v>
      </c>
      <c r="D1295" s="73">
        <v>564</v>
      </c>
    </row>
    <row r="1296" spans="1:4" x14ac:dyDescent="0.25">
      <c r="A1296" s="77" t="s">
        <v>2649</v>
      </c>
      <c r="B1296" s="78" t="s">
        <v>1998</v>
      </c>
      <c r="C1296" s="78" t="s">
        <v>753</v>
      </c>
      <c r="D1296" s="73">
        <v>50</v>
      </c>
    </row>
    <row r="1297" spans="1:4" x14ac:dyDescent="0.25">
      <c r="A1297" s="77" t="s">
        <v>2650</v>
      </c>
      <c r="B1297" s="78" t="s">
        <v>1998</v>
      </c>
      <c r="C1297" s="78" t="s">
        <v>753</v>
      </c>
      <c r="D1297" s="73">
        <v>52.5</v>
      </c>
    </row>
    <row r="1298" spans="1:4" x14ac:dyDescent="0.25">
      <c r="A1298" s="77" t="s">
        <v>2651</v>
      </c>
      <c r="B1298" s="78" t="s">
        <v>1998</v>
      </c>
      <c r="C1298" s="78" t="s">
        <v>753</v>
      </c>
      <c r="D1298" s="73">
        <v>55</v>
      </c>
    </row>
    <row r="1299" spans="1:4" x14ac:dyDescent="0.25">
      <c r="A1299" s="77" t="s">
        <v>2652</v>
      </c>
      <c r="B1299" s="78" t="s">
        <v>1998</v>
      </c>
      <c r="C1299" s="78" t="s">
        <v>753</v>
      </c>
      <c r="D1299" s="73">
        <v>60</v>
      </c>
    </row>
    <row r="1300" spans="1:4" x14ac:dyDescent="0.25">
      <c r="A1300" s="77" t="s">
        <v>2653</v>
      </c>
      <c r="B1300" s="78" t="s">
        <v>2654</v>
      </c>
      <c r="C1300" s="78" t="s">
        <v>753</v>
      </c>
      <c r="D1300" s="73">
        <v>130</v>
      </c>
    </row>
    <row r="1301" spans="1:4" x14ac:dyDescent="0.25">
      <c r="A1301" s="77" t="s">
        <v>2655</v>
      </c>
      <c r="B1301" s="78" t="s">
        <v>2654</v>
      </c>
      <c r="C1301" s="78" t="s">
        <v>753</v>
      </c>
      <c r="D1301" s="73">
        <v>136.5</v>
      </c>
    </row>
    <row r="1302" spans="1:4" x14ac:dyDescent="0.25">
      <c r="A1302" s="77" t="s">
        <v>2656</v>
      </c>
      <c r="B1302" s="78" t="s">
        <v>2654</v>
      </c>
      <c r="C1302" s="78" t="s">
        <v>753</v>
      </c>
      <c r="D1302" s="73">
        <v>143</v>
      </c>
    </row>
    <row r="1303" spans="1:4" x14ac:dyDescent="0.25">
      <c r="A1303" s="77" t="s">
        <v>2657</v>
      </c>
      <c r="B1303" s="78" t="s">
        <v>2654</v>
      </c>
      <c r="C1303" s="78" t="s">
        <v>753</v>
      </c>
      <c r="D1303" s="73">
        <v>156</v>
      </c>
    </row>
    <row r="1304" spans="1:4" x14ac:dyDescent="0.25">
      <c r="A1304" s="77" t="s">
        <v>2658</v>
      </c>
      <c r="B1304" s="78" t="s">
        <v>1864</v>
      </c>
      <c r="C1304" s="78" t="s">
        <v>753</v>
      </c>
      <c r="D1304" s="73">
        <v>30</v>
      </c>
    </row>
    <row r="1305" spans="1:4" x14ac:dyDescent="0.25">
      <c r="A1305" s="77" t="s">
        <v>2659</v>
      </c>
      <c r="B1305" s="78" t="s">
        <v>1864</v>
      </c>
      <c r="C1305" s="78" t="s">
        <v>753</v>
      </c>
      <c r="D1305" s="73">
        <v>31.5</v>
      </c>
    </row>
    <row r="1306" spans="1:4" x14ac:dyDescent="0.25">
      <c r="A1306" s="77" t="s">
        <v>2660</v>
      </c>
      <c r="B1306" s="78" t="s">
        <v>1864</v>
      </c>
      <c r="C1306" s="78" t="s">
        <v>753</v>
      </c>
      <c r="D1306" s="73">
        <v>33</v>
      </c>
    </row>
    <row r="1307" spans="1:4" x14ac:dyDescent="0.25">
      <c r="A1307" s="77" t="s">
        <v>2661</v>
      </c>
      <c r="B1307" s="78" t="s">
        <v>1864</v>
      </c>
      <c r="C1307" s="78" t="s">
        <v>753</v>
      </c>
      <c r="D1307" s="73">
        <v>36</v>
      </c>
    </row>
    <row r="1308" spans="1:4" x14ac:dyDescent="0.25">
      <c r="A1308" s="77" t="s">
        <v>2662</v>
      </c>
      <c r="B1308" s="78" t="s">
        <v>2663</v>
      </c>
      <c r="C1308" s="78" t="s">
        <v>753</v>
      </c>
      <c r="D1308" s="73">
        <v>325</v>
      </c>
    </row>
    <row r="1309" spans="1:4" x14ac:dyDescent="0.25">
      <c r="A1309" s="77" t="s">
        <v>2664</v>
      </c>
      <c r="B1309" s="78" t="s">
        <v>2663</v>
      </c>
      <c r="C1309" s="78" t="s">
        <v>753</v>
      </c>
      <c r="D1309" s="73">
        <v>341.25</v>
      </c>
    </row>
    <row r="1310" spans="1:4" x14ac:dyDescent="0.25">
      <c r="A1310" s="77" t="s">
        <v>2665</v>
      </c>
      <c r="B1310" s="78" t="s">
        <v>2663</v>
      </c>
      <c r="C1310" s="78" t="s">
        <v>753</v>
      </c>
      <c r="D1310" s="73">
        <v>357.5</v>
      </c>
    </row>
    <row r="1311" spans="1:4" x14ac:dyDescent="0.25">
      <c r="A1311" s="77" t="s">
        <v>2666</v>
      </c>
      <c r="B1311" s="78" t="s">
        <v>2663</v>
      </c>
      <c r="C1311" s="78" t="s">
        <v>753</v>
      </c>
      <c r="D1311" s="73">
        <v>390</v>
      </c>
    </row>
    <row r="1312" spans="1:4" x14ac:dyDescent="0.25">
      <c r="A1312" s="77" t="s">
        <v>2667</v>
      </c>
      <c r="B1312" s="78" t="s">
        <v>1119</v>
      </c>
      <c r="C1312" s="78" t="s">
        <v>753</v>
      </c>
      <c r="D1312" s="73">
        <v>456</v>
      </c>
    </row>
    <row r="1313" spans="1:4" x14ac:dyDescent="0.25">
      <c r="A1313" s="77" t="s">
        <v>2668</v>
      </c>
      <c r="B1313" s="78" t="s">
        <v>1119</v>
      </c>
      <c r="C1313" s="78" t="s">
        <v>753</v>
      </c>
      <c r="D1313" s="73">
        <v>478.8</v>
      </c>
    </row>
    <row r="1314" spans="1:4" x14ac:dyDescent="0.25">
      <c r="A1314" s="77" t="s">
        <v>2669</v>
      </c>
      <c r="B1314" s="78" t="s">
        <v>1119</v>
      </c>
      <c r="C1314" s="78" t="s">
        <v>753</v>
      </c>
      <c r="D1314" s="73">
        <v>501.6</v>
      </c>
    </row>
    <row r="1315" spans="1:4" x14ac:dyDescent="0.25">
      <c r="A1315" s="77" t="s">
        <v>2670</v>
      </c>
      <c r="B1315" s="78" t="s">
        <v>1119</v>
      </c>
      <c r="C1315" s="78" t="s">
        <v>753</v>
      </c>
      <c r="D1315" s="73">
        <v>547.20000000000005</v>
      </c>
    </row>
    <row r="1316" spans="1:4" x14ac:dyDescent="0.25">
      <c r="A1316" s="77" t="s">
        <v>2671</v>
      </c>
      <c r="B1316" s="78" t="s">
        <v>1125</v>
      </c>
      <c r="C1316" s="78" t="s">
        <v>753</v>
      </c>
      <c r="D1316" s="73">
        <v>622.20000000000005</v>
      </c>
    </row>
    <row r="1317" spans="1:4" x14ac:dyDescent="0.25">
      <c r="A1317" s="77" t="s">
        <v>2672</v>
      </c>
      <c r="B1317" s="78" t="s">
        <v>1125</v>
      </c>
      <c r="C1317" s="78" t="s">
        <v>753</v>
      </c>
      <c r="D1317" s="73">
        <v>653.30999999999995</v>
      </c>
    </row>
    <row r="1318" spans="1:4" x14ac:dyDescent="0.25">
      <c r="A1318" s="77" t="s">
        <v>2673</v>
      </c>
      <c r="B1318" s="78" t="s">
        <v>1125</v>
      </c>
      <c r="C1318" s="78" t="s">
        <v>753</v>
      </c>
      <c r="D1318" s="73">
        <v>684.42</v>
      </c>
    </row>
    <row r="1319" spans="1:4" x14ac:dyDescent="0.25">
      <c r="A1319" s="77" t="s">
        <v>2674</v>
      </c>
      <c r="B1319" s="78" t="s">
        <v>1125</v>
      </c>
      <c r="C1319" s="78" t="s">
        <v>753</v>
      </c>
      <c r="D1319" s="73">
        <v>746.64</v>
      </c>
    </row>
    <row r="1320" spans="1:4" x14ac:dyDescent="0.25">
      <c r="A1320" s="77" t="s">
        <v>2675</v>
      </c>
      <c r="B1320" s="78" t="s">
        <v>1130</v>
      </c>
      <c r="C1320" s="78" t="s">
        <v>753</v>
      </c>
      <c r="D1320" s="73">
        <v>949.8</v>
      </c>
    </row>
    <row r="1321" spans="1:4" x14ac:dyDescent="0.25">
      <c r="A1321" s="77" t="s">
        <v>2676</v>
      </c>
      <c r="B1321" s="78" t="s">
        <v>1130</v>
      </c>
      <c r="C1321" s="78" t="s">
        <v>753</v>
      </c>
      <c r="D1321" s="73">
        <v>997.29</v>
      </c>
    </row>
    <row r="1322" spans="1:4" x14ac:dyDescent="0.25">
      <c r="A1322" s="77" t="s">
        <v>2677</v>
      </c>
      <c r="B1322" s="78" t="s">
        <v>1130</v>
      </c>
      <c r="C1322" s="78" t="s">
        <v>753</v>
      </c>
      <c r="D1322" s="73">
        <v>1044.78</v>
      </c>
    </row>
    <row r="1323" spans="1:4" x14ac:dyDescent="0.25">
      <c r="A1323" s="77" t="s">
        <v>2678</v>
      </c>
      <c r="B1323" s="78" t="s">
        <v>1130</v>
      </c>
      <c r="C1323" s="78" t="s">
        <v>753</v>
      </c>
      <c r="D1323" s="73">
        <v>1139.76</v>
      </c>
    </row>
    <row r="1324" spans="1:4" x14ac:dyDescent="0.25">
      <c r="A1324" s="77" t="s">
        <v>2679</v>
      </c>
      <c r="B1324" s="78" t="s">
        <v>1148</v>
      </c>
      <c r="C1324" s="78" t="s">
        <v>753</v>
      </c>
      <c r="D1324" s="73">
        <v>106.5</v>
      </c>
    </row>
    <row r="1325" spans="1:4" x14ac:dyDescent="0.25">
      <c r="A1325" s="77" t="s">
        <v>2680</v>
      </c>
      <c r="B1325" s="78" t="s">
        <v>1148</v>
      </c>
      <c r="C1325" s="78" t="s">
        <v>753</v>
      </c>
      <c r="D1325" s="73">
        <v>111.83</v>
      </c>
    </row>
    <row r="1326" spans="1:4" x14ac:dyDescent="0.25">
      <c r="A1326" s="77" t="s">
        <v>2681</v>
      </c>
      <c r="B1326" s="78" t="s">
        <v>1148</v>
      </c>
      <c r="C1326" s="78" t="s">
        <v>753</v>
      </c>
      <c r="D1326" s="73">
        <v>117.15</v>
      </c>
    </row>
    <row r="1327" spans="1:4" x14ac:dyDescent="0.25">
      <c r="A1327" s="77" t="s">
        <v>2682</v>
      </c>
      <c r="B1327" s="78" t="s">
        <v>1148</v>
      </c>
      <c r="C1327" s="78" t="s">
        <v>753</v>
      </c>
      <c r="D1327" s="73">
        <v>127.8</v>
      </c>
    </row>
    <row r="1328" spans="1:4" x14ac:dyDescent="0.25">
      <c r="A1328" s="77" t="s">
        <v>2683</v>
      </c>
      <c r="B1328" s="78" t="s">
        <v>1153</v>
      </c>
      <c r="C1328" s="78" t="s">
        <v>753</v>
      </c>
      <c r="D1328" s="73">
        <v>213</v>
      </c>
    </row>
    <row r="1329" spans="1:4" x14ac:dyDescent="0.25">
      <c r="A1329" s="77" t="s">
        <v>2684</v>
      </c>
      <c r="B1329" s="78" t="s">
        <v>1153</v>
      </c>
      <c r="C1329" s="78" t="s">
        <v>753</v>
      </c>
      <c r="D1329" s="73">
        <v>223.65</v>
      </c>
    </row>
    <row r="1330" spans="1:4" x14ac:dyDescent="0.25">
      <c r="A1330" s="77" t="s">
        <v>2685</v>
      </c>
      <c r="B1330" s="78" t="s">
        <v>1153</v>
      </c>
      <c r="C1330" s="78" t="s">
        <v>753</v>
      </c>
      <c r="D1330" s="73">
        <v>234.3</v>
      </c>
    </row>
    <row r="1331" spans="1:4" x14ac:dyDescent="0.25">
      <c r="A1331" s="77" t="s">
        <v>2686</v>
      </c>
      <c r="B1331" s="78" t="s">
        <v>1153</v>
      </c>
      <c r="C1331" s="78" t="s">
        <v>753</v>
      </c>
      <c r="D1331" s="73">
        <v>255.6</v>
      </c>
    </row>
    <row r="1332" spans="1:4" x14ac:dyDescent="0.25">
      <c r="A1332" s="77" t="s">
        <v>2687</v>
      </c>
      <c r="B1332" s="78" t="s">
        <v>2688</v>
      </c>
      <c r="C1332" s="78" t="s">
        <v>753</v>
      </c>
      <c r="D1332" s="73">
        <v>876.38</v>
      </c>
    </row>
    <row r="1333" spans="1:4" x14ac:dyDescent="0.25">
      <c r="A1333" s="77" t="s">
        <v>2689</v>
      </c>
      <c r="B1333" s="78" t="s">
        <v>2688</v>
      </c>
      <c r="C1333" s="78" t="s">
        <v>753</v>
      </c>
      <c r="D1333" s="73">
        <v>922.44</v>
      </c>
    </row>
    <row r="1334" spans="1:4" x14ac:dyDescent="0.25">
      <c r="A1334" s="77" t="s">
        <v>2690</v>
      </c>
      <c r="B1334" s="78" t="s">
        <v>2691</v>
      </c>
      <c r="C1334" s="78" t="s">
        <v>753</v>
      </c>
      <c r="D1334" s="73">
        <v>135.27000000000001</v>
      </c>
    </row>
    <row r="1335" spans="1:4" x14ac:dyDescent="0.25">
      <c r="A1335" s="77" t="s">
        <v>2692</v>
      </c>
      <c r="B1335" s="78" t="s">
        <v>2691</v>
      </c>
      <c r="C1335" s="78" t="s">
        <v>753</v>
      </c>
      <c r="D1335" s="73">
        <v>145.87</v>
      </c>
    </row>
    <row r="1336" spans="1:4" x14ac:dyDescent="0.25">
      <c r="A1336" s="77" t="s">
        <v>2693</v>
      </c>
      <c r="B1336" s="78" t="s">
        <v>2694</v>
      </c>
      <c r="C1336" s="78" t="s">
        <v>753</v>
      </c>
      <c r="D1336" s="73">
        <v>374.58</v>
      </c>
    </row>
    <row r="1337" spans="1:4" x14ac:dyDescent="0.25">
      <c r="A1337" s="77" t="s">
        <v>2695</v>
      </c>
      <c r="B1337" s="78" t="s">
        <v>2694</v>
      </c>
      <c r="C1337" s="78" t="s">
        <v>753</v>
      </c>
      <c r="D1337" s="73">
        <v>409.01</v>
      </c>
    </row>
    <row r="1338" spans="1:4" x14ac:dyDescent="0.25">
      <c r="A1338" s="77" t="s">
        <v>2696</v>
      </c>
      <c r="B1338" s="78" t="s">
        <v>2697</v>
      </c>
      <c r="C1338" s="78" t="s">
        <v>2698</v>
      </c>
      <c r="D1338" s="73">
        <v>13</v>
      </c>
    </row>
    <row r="1339" spans="1:4" x14ac:dyDescent="0.25">
      <c r="A1339" s="77" t="s">
        <v>2699</v>
      </c>
      <c r="B1339" s="78" t="s">
        <v>2700</v>
      </c>
      <c r="C1339" s="78" t="s">
        <v>753</v>
      </c>
      <c r="D1339" s="73">
        <v>379.78</v>
      </c>
    </row>
    <row r="1340" spans="1:4" x14ac:dyDescent="0.25">
      <c r="A1340" s="77" t="s">
        <v>2701</v>
      </c>
      <c r="B1340" s="78" t="s">
        <v>2700</v>
      </c>
      <c r="C1340" s="78" t="s">
        <v>753</v>
      </c>
      <c r="D1340" s="73">
        <v>384.3</v>
      </c>
    </row>
    <row r="1341" spans="1:4" x14ac:dyDescent="0.25">
      <c r="A1341" s="77" t="s">
        <v>2702</v>
      </c>
      <c r="B1341" s="78" t="s">
        <v>2702</v>
      </c>
      <c r="C1341" s="78" t="s">
        <v>2703</v>
      </c>
      <c r="D1341" s="73">
        <v>0</v>
      </c>
    </row>
    <row r="1342" spans="1:4" x14ac:dyDescent="0.25">
      <c r="A1342" s="77" t="s">
        <v>2704</v>
      </c>
      <c r="B1342" s="78" t="s">
        <v>2704</v>
      </c>
      <c r="C1342" s="78" t="s">
        <v>2703</v>
      </c>
      <c r="D1342" s="73">
        <v>0</v>
      </c>
    </row>
    <row r="1343" spans="1:4" x14ac:dyDescent="0.25">
      <c r="A1343" s="77" t="s">
        <v>2705</v>
      </c>
      <c r="B1343" s="78" t="s">
        <v>2705</v>
      </c>
      <c r="C1343" s="78" t="s">
        <v>2703</v>
      </c>
      <c r="D1343" s="73">
        <v>0</v>
      </c>
    </row>
    <row r="1344" spans="1:4" x14ac:dyDescent="0.25">
      <c r="A1344" s="77" t="s">
        <v>2706</v>
      </c>
      <c r="B1344" s="78" t="s">
        <v>2707</v>
      </c>
      <c r="C1344" s="78" t="s">
        <v>753</v>
      </c>
      <c r="D1344" s="73">
        <v>0</v>
      </c>
    </row>
    <row r="1345" spans="1:4" x14ac:dyDescent="0.25">
      <c r="A1345" s="77" t="s">
        <v>2708</v>
      </c>
      <c r="B1345" s="78" t="s">
        <v>2709</v>
      </c>
      <c r="C1345" s="78" t="s">
        <v>753</v>
      </c>
      <c r="D1345" s="73">
        <v>0</v>
      </c>
    </row>
    <row r="1346" spans="1:4" x14ac:dyDescent="0.25">
      <c r="A1346" s="77" t="s">
        <v>2710</v>
      </c>
      <c r="B1346" s="78" t="s">
        <v>2711</v>
      </c>
      <c r="C1346" s="78" t="s">
        <v>753</v>
      </c>
      <c r="D1346" s="73">
        <v>0</v>
      </c>
    </row>
    <row r="1347" spans="1:4" x14ac:dyDescent="0.25">
      <c r="A1347" s="77" t="s">
        <v>2712</v>
      </c>
      <c r="B1347" s="78" t="s">
        <v>2713</v>
      </c>
      <c r="C1347" s="78" t="s">
        <v>753</v>
      </c>
      <c r="D1347" s="73">
        <v>0</v>
      </c>
    </row>
    <row r="1348" spans="1:4" x14ac:dyDescent="0.25">
      <c r="A1348" s="77" t="s">
        <v>2714</v>
      </c>
      <c r="B1348" s="78" t="s">
        <v>2715</v>
      </c>
      <c r="C1348" s="78" t="s">
        <v>753</v>
      </c>
      <c r="D1348" s="73">
        <v>0</v>
      </c>
    </row>
    <row r="1349" spans="1:4" x14ac:dyDescent="0.25">
      <c r="A1349" s="77" t="s">
        <v>2716</v>
      </c>
      <c r="B1349" s="78" t="s">
        <v>2717</v>
      </c>
      <c r="C1349" s="78" t="s">
        <v>753</v>
      </c>
      <c r="D1349" s="73">
        <v>0</v>
      </c>
    </row>
    <row r="1350" spans="1:4" x14ac:dyDescent="0.25">
      <c r="A1350" s="77" t="s">
        <v>2718</v>
      </c>
      <c r="B1350" s="78" t="s">
        <v>2719</v>
      </c>
      <c r="C1350" s="78" t="s">
        <v>2703</v>
      </c>
      <c r="D1350" s="73">
        <v>12.56</v>
      </c>
    </row>
    <row r="1351" spans="1:4" x14ac:dyDescent="0.25">
      <c r="A1351" s="77" t="s">
        <v>2720</v>
      </c>
      <c r="B1351" s="78" t="s">
        <v>2721</v>
      </c>
      <c r="C1351" s="78" t="s">
        <v>2703</v>
      </c>
      <c r="D1351" s="73">
        <v>12.15</v>
      </c>
    </row>
    <row r="1352" spans="1:4" x14ac:dyDescent="0.25">
      <c r="A1352" s="77" t="s">
        <v>2722</v>
      </c>
      <c r="B1352" s="78" t="s">
        <v>2723</v>
      </c>
      <c r="C1352" s="78" t="s">
        <v>2703</v>
      </c>
      <c r="D1352" s="73">
        <v>14.16</v>
      </c>
    </row>
    <row r="1353" spans="1:4" x14ac:dyDescent="0.25">
      <c r="A1353" s="77" t="s">
        <v>2724</v>
      </c>
      <c r="B1353" s="78" t="s">
        <v>2725</v>
      </c>
      <c r="C1353" s="78" t="s">
        <v>2703</v>
      </c>
      <c r="D1353" s="73">
        <v>9.0299999999999994</v>
      </c>
    </row>
    <row r="1354" spans="1:4" x14ac:dyDescent="0.25">
      <c r="A1354" s="77" t="s">
        <v>2726</v>
      </c>
      <c r="B1354" s="78" t="s">
        <v>2727</v>
      </c>
      <c r="C1354" s="78" t="s">
        <v>2703</v>
      </c>
      <c r="D1354" s="73">
        <v>12.2</v>
      </c>
    </row>
    <row r="1355" spans="1:4" x14ac:dyDescent="0.25">
      <c r="A1355" s="77" t="s">
        <v>2728</v>
      </c>
      <c r="B1355" s="78" t="s">
        <v>2729</v>
      </c>
      <c r="C1355" s="78" t="s">
        <v>2703</v>
      </c>
      <c r="D1355" s="73">
        <v>0</v>
      </c>
    </row>
    <row r="1356" spans="1:4" x14ac:dyDescent="0.25">
      <c r="A1356" s="77" t="s">
        <v>2730</v>
      </c>
      <c r="B1356" s="78" t="s">
        <v>2731</v>
      </c>
      <c r="C1356" s="78" t="s">
        <v>2703</v>
      </c>
      <c r="D1356" s="73">
        <v>12.57</v>
      </c>
    </row>
    <row r="1357" spans="1:4" x14ac:dyDescent="0.25">
      <c r="A1357" s="77" t="s">
        <v>2732</v>
      </c>
      <c r="B1357" s="78" t="s">
        <v>2733</v>
      </c>
      <c r="C1357" s="78" t="s">
        <v>2703</v>
      </c>
      <c r="D1357" s="73">
        <v>9.0299999999999994</v>
      </c>
    </row>
    <row r="1358" spans="1:4" x14ac:dyDescent="0.25">
      <c r="A1358" s="77" t="s">
        <v>2734</v>
      </c>
      <c r="B1358" s="78" t="s">
        <v>2735</v>
      </c>
      <c r="C1358" s="78" t="s">
        <v>2703</v>
      </c>
      <c r="D1358" s="73">
        <v>11.95</v>
      </c>
    </row>
    <row r="1359" spans="1:4" x14ac:dyDescent="0.25">
      <c r="A1359" s="77" t="s">
        <v>2736</v>
      </c>
      <c r="B1359" s="78" t="s">
        <v>2737</v>
      </c>
      <c r="C1359" s="78" t="s">
        <v>2703</v>
      </c>
      <c r="D1359" s="73">
        <v>11.93</v>
      </c>
    </row>
    <row r="1360" spans="1:4" x14ac:dyDescent="0.25">
      <c r="A1360" s="77" t="s">
        <v>2738</v>
      </c>
      <c r="B1360" s="78" t="s">
        <v>2739</v>
      </c>
      <c r="C1360" s="78" t="s">
        <v>2703</v>
      </c>
      <c r="D1360" s="73">
        <v>27.9</v>
      </c>
    </row>
    <row r="1361" spans="1:4" x14ac:dyDescent="0.25">
      <c r="A1361" s="77" t="s">
        <v>2740</v>
      </c>
      <c r="B1361" s="78" t="s">
        <v>2741</v>
      </c>
      <c r="C1361" s="78" t="s">
        <v>2703</v>
      </c>
      <c r="D1361" s="73">
        <v>11.93</v>
      </c>
    </row>
    <row r="1362" spans="1:4" x14ac:dyDescent="0.25">
      <c r="A1362" s="77" t="s">
        <v>2742</v>
      </c>
      <c r="B1362" s="78" t="s">
        <v>2743</v>
      </c>
      <c r="C1362" s="78" t="s">
        <v>2703</v>
      </c>
      <c r="D1362" s="73">
        <v>0</v>
      </c>
    </row>
    <row r="1363" spans="1:4" x14ac:dyDescent="0.25">
      <c r="A1363" s="77" t="s">
        <v>2744</v>
      </c>
      <c r="B1363" s="78" t="s">
        <v>2745</v>
      </c>
      <c r="C1363" s="78" t="s">
        <v>2703</v>
      </c>
      <c r="D1363" s="73">
        <v>11.93</v>
      </c>
    </row>
    <row r="1364" spans="1:4" x14ac:dyDescent="0.25">
      <c r="A1364" s="77" t="s">
        <v>2746</v>
      </c>
      <c r="B1364" s="78" t="s">
        <v>2747</v>
      </c>
      <c r="C1364" s="78" t="s">
        <v>2703</v>
      </c>
      <c r="D1364" s="73">
        <v>18.059999999999999</v>
      </c>
    </row>
    <row r="1365" spans="1:4" x14ac:dyDescent="0.25">
      <c r="A1365" s="77" t="s">
        <v>112</v>
      </c>
      <c r="B1365" s="78" t="s">
        <v>113</v>
      </c>
      <c r="C1365" s="78" t="s">
        <v>753</v>
      </c>
      <c r="D1365" s="73">
        <v>48.39</v>
      </c>
    </row>
    <row r="1366" spans="1:4" x14ac:dyDescent="0.25">
      <c r="A1366" s="77" t="s">
        <v>114</v>
      </c>
      <c r="B1366" s="78" t="s">
        <v>115</v>
      </c>
      <c r="C1366" s="78" t="s">
        <v>753</v>
      </c>
      <c r="D1366" s="73">
        <v>42.43</v>
      </c>
    </row>
    <row r="1367" spans="1:4" x14ac:dyDescent="0.25">
      <c r="A1367" s="77" t="s">
        <v>203</v>
      </c>
      <c r="B1367" s="78" t="s">
        <v>204</v>
      </c>
      <c r="C1367" s="78" t="s">
        <v>753</v>
      </c>
      <c r="D1367" s="73">
        <v>102.98</v>
      </c>
    </row>
    <row r="1368" spans="1:4" x14ac:dyDescent="0.25">
      <c r="A1368" s="77" t="s">
        <v>205</v>
      </c>
      <c r="B1368" s="78" t="s">
        <v>206</v>
      </c>
      <c r="C1368" s="78" t="s">
        <v>753</v>
      </c>
      <c r="D1368" s="73">
        <v>27.49</v>
      </c>
    </row>
    <row r="1369" spans="1:4" x14ac:dyDescent="0.25">
      <c r="A1369" s="77" t="s">
        <v>223</v>
      </c>
      <c r="B1369" s="78" t="s">
        <v>224</v>
      </c>
      <c r="C1369" s="78" t="s">
        <v>753</v>
      </c>
      <c r="D1369" s="73">
        <v>82.05</v>
      </c>
    </row>
    <row r="1370" spans="1:4" x14ac:dyDescent="0.25">
      <c r="A1370" s="77" t="s">
        <v>207</v>
      </c>
      <c r="B1370" s="78" t="s">
        <v>208</v>
      </c>
      <c r="C1370" s="78" t="s">
        <v>753</v>
      </c>
      <c r="D1370" s="73">
        <v>87.84</v>
      </c>
    </row>
    <row r="1371" spans="1:4" x14ac:dyDescent="0.25">
      <c r="A1371" s="77" t="s">
        <v>116</v>
      </c>
      <c r="B1371" s="78" t="s">
        <v>117</v>
      </c>
      <c r="C1371" s="78" t="s">
        <v>753</v>
      </c>
      <c r="D1371" s="73">
        <v>225.02</v>
      </c>
    </row>
    <row r="1372" spans="1:4" x14ac:dyDescent="0.25">
      <c r="A1372" s="77" t="s">
        <v>118</v>
      </c>
      <c r="B1372" s="78" t="s">
        <v>119</v>
      </c>
      <c r="C1372" s="78" t="s">
        <v>753</v>
      </c>
      <c r="D1372" s="73">
        <v>195.58</v>
      </c>
    </row>
    <row r="1373" spans="1:4" x14ac:dyDescent="0.25">
      <c r="A1373" s="77" t="s">
        <v>120</v>
      </c>
      <c r="B1373" s="78" t="s">
        <v>121</v>
      </c>
      <c r="C1373" s="78" t="s">
        <v>753</v>
      </c>
      <c r="D1373" s="73">
        <v>41.38</v>
      </c>
    </row>
    <row r="1374" spans="1:4" x14ac:dyDescent="0.25">
      <c r="A1374" s="77" t="s">
        <v>195</v>
      </c>
      <c r="B1374" s="78" t="s">
        <v>196</v>
      </c>
      <c r="C1374" s="78" t="s">
        <v>753</v>
      </c>
      <c r="D1374" s="73">
        <v>5.75</v>
      </c>
    </row>
    <row r="1375" spans="1:4" x14ac:dyDescent="0.25">
      <c r="A1375" s="77" t="s">
        <v>197</v>
      </c>
      <c r="B1375" s="78" t="s">
        <v>198</v>
      </c>
      <c r="C1375" s="78" t="s">
        <v>753</v>
      </c>
      <c r="D1375" s="73">
        <v>42.4</v>
      </c>
    </row>
    <row r="1376" spans="1:4" x14ac:dyDescent="0.25">
      <c r="A1376" s="77" t="s">
        <v>199</v>
      </c>
      <c r="B1376" s="78" t="s">
        <v>200</v>
      </c>
      <c r="C1376" s="78" t="s">
        <v>753</v>
      </c>
      <c r="D1376" s="73">
        <v>135.79</v>
      </c>
    </row>
    <row r="1377" spans="1:4" x14ac:dyDescent="0.25">
      <c r="A1377" s="77" t="s">
        <v>201</v>
      </c>
      <c r="B1377" s="78" t="s">
        <v>202</v>
      </c>
      <c r="C1377" s="78" t="s">
        <v>753</v>
      </c>
      <c r="D1377" s="73">
        <v>646.16</v>
      </c>
    </row>
    <row r="1378" spans="1:4" x14ac:dyDescent="0.25">
      <c r="A1378" s="77" t="s">
        <v>209</v>
      </c>
      <c r="B1378" s="78" t="s">
        <v>210</v>
      </c>
      <c r="C1378" s="78" t="s">
        <v>753</v>
      </c>
      <c r="D1378" s="73">
        <v>88.15</v>
      </c>
    </row>
    <row r="1379" spans="1:4" x14ac:dyDescent="0.25">
      <c r="A1379" s="77" t="s">
        <v>211</v>
      </c>
      <c r="B1379" s="78" t="s">
        <v>212</v>
      </c>
      <c r="C1379" s="78" t="s">
        <v>753</v>
      </c>
      <c r="D1379" s="73">
        <v>1.41</v>
      </c>
    </row>
    <row r="1380" spans="1:4" x14ac:dyDescent="0.25">
      <c r="A1380" s="77" t="s">
        <v>126</v>
      </c>
      <c r="B1380" s="78" t="s">
        <v>127</v>
      </c>
      <c r="C1380" s="78" t="s">
        <v>753</v>
      </c>
      <c r="D1380" s="73">
        <v>22.61</v>
      </c>
    </row>
    <row r="1381" spans="1:4" x14ac:dyDescent="0.25">
      <c r="A1381" s="77" t="s">
        <v>128</v>
      </c>
      <c r="B1381" s="78" t="s">
        <v>129</v>
      </c>
      <c r="C1381" s="78" t="s">
        <v>753</v>
      </c>
      <c r="D1381" s="73">
        <v>146.76</v>
      </c>
    </row>
    <row r="1382" spans="1:4" x14ac:dyDescent="0.25">
      <c r="A1382" s="77" t="s">
        <v>130</v>
      </c>
      <c r="B1382" s="78" t="s">
        <v>131</v>
      </c>
      <c r="C1382" s="78" t="s">
        <v>753</v>
      </c>
      <c r="D1382" s="73">
        <v>58.84</v>
      </c>
    </row>
    <row r="1383" spans="1:4" x14ac:dyDescent="0.25">
      <c r="A1383" s="77" t="s">
        <v>132</v>
      </c>
      <c r="B1383" s="78" t="s">
        <v>133</v>
      </c>
      <c r="C1383" s="78" t="s">
        <v>753</v>
      </c>
      <c r="D1383" s="73">
        <v>68.2</v>
      </c>
    </row>
    <row r="1384" spans="1:4" x14ac:dyDescent="0.25">
      <c r="A1384" s="77" t="s">
        <v>134</v>
      </c>
      <c r="B1384" s="78" t="s">
        <v>135</v>
      </c>
      <c r="C1384" s="78" t="s">
        <v>753</v>
      </c>
      <c r="D1384" s="73">
        <v>183.07</v>
      </c>
    </row>
    <row r="1385" spans="1:4" x14ac:dyDescent="0.25">
      <c r="A1385" s="77" t="s">
        <v>136</v>
      </c>
      <c r="B1385" s="78" t="s">
        <v>137</v>
      </c>
      <c r="C1385" s="78" t="s">
        <v>753</v>
      </c>
      <c r="D1385" s="73">
        <v>78.569999999999993</v>
      </c>
    </row>
    <row r="1386" spans="1:4" x14ac:dyDescent="0.25">
      <c r="A1386" s="77" t="s">
        <v>138</v>
      </c>
      <c r="B1386" s="78" t="s">
        <v>139</v>
      </c>
      <c r="C1386" s="78" t="s">
        <v>753</v>
      </c>
      <c r="D1386" s="73">
        <v>214.3</v>
      </c>
    </row>
    <row r="1387" spans="1:4" x14ac:dyDescent="0.25">
      <c r="A1387" s="77" t="s">
        <v>279</v>
      </c>
      <c r="B1387" s="78" t="s">
        <v>281</v>
      </c>
      <c r="C1387" s="78" t="s">
        <v>753</v>
      </c>
      <c r="D1387" s="73">
        <v>0</v>
      </c>
    </row>
    <row r="1388" spans="1:4" x14ac:dyDescent="0.25">
      <c r="A1388" s="77" t="s">
        <v>282</v>
      </c>
      <c r="B1388" s="78" t="s">
        <v>283</v>
      </c>
      <c r="C1388" s="78" t="s">
        <v>753</v>
      </c>
      <c r="D1388" s="73">
        <v>0</v>
      </c>
    </row>
    <row r="1389" spans="1:4" x14ac:dyDescent="0.25">
      <c r="A1389" s="77" t="s">
        <v>284</v>
      </c>
      <c r="B1389" s="78" t="s">
        <v>285</v>
      </c>
      <c r="C1389" s="78" t="s">
        <v>753</v>
      </c>
      <c r="D1389" s="73">
        <v>0</v>
      </c>
    </row>
    <row r="1390" spans="1:4" x14ac:dyDescent="0.25">
      <c r="A1390" s="77" t="s">
        <v>286</v>
      </c>
      <c r="B1390" s="78" t="s">
        <v>287</v>
      </c>
      <c r="C1390" s="78" t="s">
        <v>753</v>
      </c>
      <c r="D1390" s="73">
        <v>0</v>
      </c>
    </row>
    <row r="1391" spans="1:4" x14ac:dyDescent="0.25">
      <c r="A1391" s="77" t="s">
        <v>288</v>
      </c>
      <c r="B1391" s="78" t="s">
        <v>289</v>
      </c>
      <c r="C1391" s="78" t="s">
        <v>753</v>
      </c>
      <c r="D1391" s="73">
        <v>33.979999999999997</v>
      </c>
    </row>
    <row r="1392" spans="1:4" x14ac:dyDescent="0.25">
      <c r="A1392" s="77" t="s">
        <v>290</v>
      </c>
      <c r="B1392" s="78" t="s">
        <v>291</v>
      </c>
      <c r="C1392" s="78" t="s">
        <v>753</v>
      </c>
      <c r="D1392" s="73">
        <v>60.58</v>
      </c>
    </row>
    <row r="1393" spans="1:4" x14ac:dyDescent="0.25">
      <c r="A1393" s="77" t="s">
        <v>292</v>
      </c>
      <c r="B1393" s="78" t="s">
        <v>293</v>
      </c>
      <c r="C1393" s="78" t="s">
        <v>753</v>
      </c>
      <c r="D1393" s="73">
        <v>75.64</v>
      </c>
    </row>
    <row r="1394" spans="1:4" x14ac:dyDescent="0.25">
      <c r="A1394" s="77" t="s">
        <v>294</v>
      </c>
      <c r="B1394" s="78" t="s">
        <v>295</v>
      </c>
      <c r="C1394" s="78" t="s">
        <v>753</v>
      </c>
      <c r="D1394" s="73">
        <v>265.3</v>
      </c>
    </row>
    <row r="1395" spans="1:4" x14ac:dyDescent="0.25">
      <c r="A1395" s="77" t="s">
        <v>296</v>
      </c>
      <c r="B1395" s="78" t="s">
        <v>297</v>
      </c>
      <c r="C1395" s="78" t="s">
        <v>753</v>
      </c>
      <c r="D1395" s="73">
        <v>583.01</v>
      </c>
    </row>
    <row r="1396" spans="1:4" x14ac:dyDescent="0.25">
      <c r="A1396" s="77" t="s">
        <v>298</v>
      </c>
      <c r="B1396" s="78" t="s">
        <v>299</v>
      </c>
      <c r="C1396" s="78" t="s">
        <v>753</v>
      </c>
      <c r="D1396" s="73">
        <v>0</v>
      </c>
    </row>
    <row r="1397" spans="1:4" x14ac:dyDescent="0.25">
      <c r="A1397" s="77" t="s">
        <v>300</v>
      </c>
      <c r="B1397" s="78" t="s">
        <v>301</v>
      </c>
      <c r="C1397" s="78" t="s">
        <v>753</v>
      </c>
      <c r="D1397" s="73">
        <v>0</v>
      </c>
    </row>
    <row r="1398" spans="1:4" x14ac:dyDescent="0.25">
      <c r="A1398" s="77" t="s">
        <v>302</v>
      </c>
      <c r="B1398" s="78" t="s">
        <v>303</v>
      </c>
      <c r="C1398" s="78" t="s">
        <v>753</v>
      </c>
      <c r="D1398" s="73">
        <v>0</v>
      </c>
    </row>
    <row r="1399" spans="1:4" x14ac:dyDescent="0.25">
      <c r="A1399" s="77" t="s">
        <v>304</v>
      </c>
      <c r="B1399" s="78" t="s">
        <v>305</v>
      </c>
      <c r="C1399" s="78" t="s">
        <v>753</v>
      </c>
      <c r="D1399" s="73">
        <v>0</v>
      </c>
    </row>
    <row r="1400" spans="1:4" x14ac:dyDescent="0.25">
      <c r="A1400" s="77" t="s">
        <v>306</v>
      </c>
      <c r="B1400" s="78" t="s">
        <v>307</v>
      </c>
      <c r="C1400" s="78" t="s">
        <v>753</v>
      </c>
      <c r="D1400" s="73">
        <v>0</v>
      </c>
    </row>
    <row r="1401" spans="1:4" x14ac:dyDescent="0.25">
      <c r="A1401" s="77" t="s">
        <v>317</v>
      </c>
      <c r="B1401" s="78" t="s">
        <v>318</v>
      </c>
      <c r="C1401" s="78" t="s">
        <v>753</v>
      </c>
      <c r="D1401" s="73">
        <v>295.61</v>
      </c>
    </row>
    <row r="1402" spans="1:4" x14ac:dyDescent="0.25">
      <c r="A1402" s="77" t="s">
        <v>319</v>
      </c>
      <c r="B1402" s="78" t="s">
        <v>320</v>
      </c>
      <c r="C1402" s="78" t="s">
        <v>753</v>
      </c>
      <c r="D1402" s="73">
        <v>13.85</v>
      </c>
    </row>
    <row r="1403" spans="1:4" x14ac:dyDescent="0.25">
      <c r="A1403" s="77" t="s">
        <v>140</v>
      </c>
      <c r="B1403" s="78" t="s">
        <v>141</v>
      </c>
      <c r="C1403" s="78" t="s">
        <v>753</v>
      </c>
      <c r="D1403" s="73">
        <v>60.72</v>
      </c>
    </row>
    <row r="1404" spans="1:4" x14ac:dyDescent="0.25">
      <c r="A1404" s="77" t="s">
        <v>122</v>
      </c>
      <c r="B1404" s="78" t="s">
        <v>123</v>
      </c>
      <c r="C1404" s="78" t="s">
        <v>753</v>
      </c>
      <c r="D1404" s="73">
        <v>177.75</v>
      </c>
    </row>
    <row r="1405" spans="1:4" x14ac:dyDescent="0.25">
      <c r="A1405" s="77" t="s">
        <v>124</v>
      </c>
      <c r="B1405" s="78" t="s">
        <v>125</v>
      </c>
      <c r="C1405" s="78" t="s">
        <v>753</v>
      </c>
      <c r="D1405" s="73">
        <v>72.25</v>
      </c>
    </row>
    <row r="1406" spans="1:4" x14ac:dyDescent="0.25">
      <c r="A1406" s="77" t="s">
        <v>2748</v>
      </c>
      <c r="B1406" s="78" t="s">
        <v>142</v>
      </c>
      <c r="C1406" s="78" t="s">
        <v>753</v>
      </c>
      <c r="D1406" s="73">
        <v>1510.85</v>
      </c>
    </row>
    <row r="1407" spans="1:4" x14ac:dyDescent="0.25">
      <c r="A1407" s="77" t="s">
        <v>143</v>
      </c>
      <c r="B1407" s="78" t="s">
        <v>144</v>
      </c>
      <c r="C1407" s="78" t="s">
        <v>753</v>
      </c>
      <c r="D1407" s="73">
        <v>197.18</v>
      </c>
    </row>
    <row r="1408" spans="1:4" x14ac:dyDescent="0.25">
      <c r="A1408" s="77" t="s">
        <v>145</v>
      </c>
      <c r="B1408" s="78" t="s">
        <v>146</v>
      </c>
      <c r="C1408" s="78" t="s">
        <v>753</v>
      </c>
      <c r="D1408" s="73">
        <v>616.49</v>
      </c>
    </row>
    <row r="1409" spans="1:4" x14ac:dyDescent="0.25">
      <c r="A1409" s="77" t="s">
        <v>147</v>
      </c>
      <c r="B1409" s="78" t="s">
        <v>148</v>
      </c>
      <c r="C1409" s="78" t="s">
        <v>753</v>
      </c>
      <c r="D1409" s="73">
        <v>1370.06</v>
      </c>
    </row>
    <row r="1410" spans="1:4" x14ac:dyDescent="0.25">
      <c r="A1410" s="77" t="s">
        <v>149</v>
      </c>
      <c r="B1410" s="78" t="s">
        <v>150</v>
      </c>
      <c r="C1410" s="78" t="s">
        <v>753</v>
      </c>
      <c r="D1410" s="73">
        <v>1738.51</v>
      </c>
    </row>
    <row r="1411" spans="1:4" x14ac:dyDescent="0.25">
      <c r="A1411" s="77" t="s">
        <v>151</v>
      </c>
      <c r="B1411" s="78" t="s">
        <v>152</v>
      </c>
      <c r="C1411" s="78" t="s">
        <v>753</v>
      </c>
      <c r="D1411" s="73">
        <v>220.81</v>
      </c>
    </row>
    <row r="1412" spans="1:4" x14ac:dyDescent="0.25">
      <c r="A1412" s="77" t="s">
        <v>153</v>
      </c>
      <c r="B1412" s="78" t="s">
        <v>154</v>
      </c>
      <c r="C1412" s="78" t="s">
        <v>753</v>
      </c>
      <c r="D1412" s="73">
        <v>247.06</v>
      </c>
    </row>
    <row r="1413" spans="1:4" x14ac:dyDescent="0.25">
      <c r="A1413" s="77" t="s">
        <v>155</v>
      </c>
      <c r="B1413" s="78" t="s">
        <v>156</v>
      </c>
      <c r="C1413" s="78" t="s">
        <v>753</v>
      </c>
      <c r="D1413" s="73">
        <v>216.51</v>
      </c>
    </row>
    <row r="1414" spans="1:4" x14ac:dyDescent="0.25">
      <c r="A1414" s="77" t="s">
        <v>157</v>
      </c>
      <c r="B1414" s="78" t="s">
        <v>158</v>
      </c>
      <c r="C1414" s="78" t="s">
        <v>753</v>
      </c>
      <c r="D1414" s="73">
        <v>297.70999999999998</v>
      </c>
    </row>
    <row r="1415" spans="1:4" x14ac:dyDescent="0.25">
      <c r="A1415" s="77" t="s">
        <v>159</v>
      </c>
      <c r="B1415" s="78" t="s">
        <v>160</v>
      </c>
      <c r="C1415" s="78" t="s">
        <v>753</v>
      </c>
      <c r="D1415" s="73">
        <v>180.46</v>
      </c>
    </row>
    <row r="1416" spans="1:4" x14ac:dyDescent="0.25">
      <c r="A1416" s="77" t="s">
        <v>161</v>
      </c>
      <c r="B1416" s="78" t="s">
        <v>162</v>
      </c>
      <c r="C1416" s="78" t="s">
        <v>753</v>
      </c>
      <c r="D1416" s="73">
        <v>534.38</v>
      </c>
    </row>
    <row r="1417" spans="1:4" x14ac:dyDescent="0.25">
      <c r="A1417" s="77" t="s">
        <v>163</v>
      </c>
      <c r="B1417" s="78" t="s">
        <v>164</v>
      </c>
      <c r="C1417" s="78" t="s">
        <v>753</v>
      </c>
      <c r="D1417" s="73">
        <v>557.80999999999995</v>
      </c>
    </row>
    <row r="1418" spans="1:4" x14ac:dyDescent="0.25">
      <c r="A1418" s="77" t="s">
        <v>165</v>
      </c>
      <c r="B1418" s="78" t="s">
        <v>166</v>
      </c>
      <c r="C1418" s="78" t="s">
        <v>753</v>
      </c>
      <c r="D1418" s="73">
        <v>1018.4</v>
      </c>
    </row>
    <row r="1419" spans="1:4" x14ac:dyDescent="0.25">
      <c r="A1419" s="77" t="s">
        <v>167</v>
      </c>
      <c r="B1419" s="78" t="s">
        <v>168</v>
      </c>
      <c r="C1419" s="78" t="s">
        <v>753</v>
      </c>
      <c r="D1419" s="73">
        <v>384.61</v>
      </c>
    </row>
    <row r="1420" spans="1:4" x14ac:dyDescent="0.25">
      <c r="A1420" s="77" t="s">
        <v>169</v>
      </c>
      <c r="B1420" s="78" t="s">
        <v>170</v>
      </c>
      <c r="C1420" s="78" t="s">
        <v>753</v>
      </c>
      <c r="D1420" s="73">
        <v>1551.21</v>
      </c>
    </row>
    <row r="1421" spans="1:4" x14ac:dyDescent="0.25">
      <c r="A1421" s="77" t="s">
        <v>171</v>
      </c>
      <c r="B1421" s="78" t="s">
        <v>172</v>
      </c>
      <c r="C1421" s="78" t="s">
        <v>753</v>
      </c>
      <c r="D1421" s="73">
        <v>1334.67</v>
      </c>
    </row>
    <row r="1422" spans="1:4" x14ac:dyDescent="0.25">
      <c r="A1422" s="77" t="s">
        <v>173</v>
      </c>
      <c r="B1422" s="78" t="s">
        <v>174</v>
      </c>
      <c r="C1422" s="78" t="s">
        <v>753</v>
      </c>
      <c r="D1422" s="73">
        <v>429.17</v>
      </c>
    </row>
    <row r="1423" spans="1:4" x14ac:dyDescent="0.25">
      <c r="A1423" s="77" t="s">
        <v>175</v>
      </c>
      <c r="B1423" s="78" t="s">
        <v>176</v>
      </c>
      <c r="C1423" s="78" t="s">
        <v>753</v>
      </c>
      <c r="D1423" s="73">
        <v>186.61</v>
      </c>
    </row>
    <row r="1424" spans="1:4" x14ac:dyDescent="0.25">
      <c r="A1424" s="77" t="s">
        <v>177</v>
      </c>
      <c r="B1424" s="78" t="s">
        <v>178</v>
      </c>
      <c r="C1424" s="78" t="s">
        <v>753</v>
      </c>
      <c r="D1424" s="73">
        <v>0</v>
      </c>
    </row>
    <row r="1425" spans="1:4" x14ac:dyDescent="0.25">
      <c r="A1425" s="77" t="s">
        <v>179</v>
      </c>
      <c r="B1425" s="78" t="s">
        <v>180</v>
      </c>
      <c r="C1425" s="78" t="s">
        <v>753</v>
      </c>
      <c r="D1425" s="73">
        <v>88.18</v>
      </c>
    </row>
    <row r="1426" spans="1:4" x14ac:dyDescent="0.25">
      <c r="A1426" s="77" t="s">
        <v>181</v>
      </c>
      <c r="B1426" s="78" t="s">
        <v>182</v>
      </c>
      <c r="C1426" s="78" t="s">
        <v>753</v>
      </c>
      <c r="D1426" s="73">
        <v>372.97</v>
      </c>
    </row>
    <row r="1427" spans="1:4" x14ac:dyDescent="0.25">
      <c r="A1427" s="77" t="s">
        <v>183</v>
      </c>
      <c r="B1427" s="78" t="s">
        <v>184</v>
      </c>
      <c r="C1427" s="78" t="s">
        <v>753</v>
      </c>
      <c r="D1427" s="73">
        <v>799.61</v>
      </c>
    </row>
    <row r="1428" spans="1:4" x14ac:dyDescent="0.25">
      <c r="A1428" s="77" t="s">
        <v>185</v>
      </c>
      <c r="B1428" s="78" t="s">
        <v>186</v>
      </c>
      <c r="C1428" s="78" t="s">
        <v>753</v>
      </c>
      <c r="D1428" s="73">
        <v>2825.92</v>
      </c>
    </row>
    <row r="1429" spans="1:4" x14ac:dyDescent="0.25">
      <c r="A1429" s="77" t="s">
        <v>187</v>
      </c>
      <c r="B1429" s="78" t="s">
        <v>188</v>
      </c>
      <c r="C1429" s="78" t="s">
        <v>753</v>
      </c>
      <c r="D1429" s="73">
        <v>30.26</v>
      </c>
    </row>
    <row r="1430" spans="1:4" x14ac:dyDescent="0.25">
      <c r="A1430" s="77" t="s">
        <v>189</v>
      </c>
      <c r="B1430" s="78" t="s">
        <v>190</v>
      </c>
      <c r="C1430" s="78" t="s">
        <v>753</v>
      </c>
      <c r="D1430" s="73">
        <v>94.28</v>
      </c>
    </row>
    <row r="1431" spans="1:4" x14ac:dyDescent="0.25">
      <c r="A1431" s="77" t="s">
        <v>191</v>
      </c>
      <c r="B1431" s="78" t="s">
        <v>192</v>
      </c>
      <c r="C1431" s="78" t="s">
        <v>753</v>
      </c>
      <c r="D1431" s="73">
        <v>108.54</v>
      </c>
    </row>
    <row r="1432" spans="1:4" x14ac:dyDescent="0.25">
      <c r="A1432" s="77" t="s">
        <v>193</v>
      </c>
      <c r="B1432" s="78" t="s">
        <v>194</v>
      </c>
      <c r="C1432" s="78" t="s">
        <v>753</v>
      </c>
      <c r="D1432" s="73">
        <v>38.25</v>
      </c>
    </row>
    <row r="1433" spans="1:4" x14ac:dyDescent="0.25">
      <c r="A1433" s="77" t="s">
        <v>213</v>
      </c>
      <c r="B1433" s="78" t="s">
        <v>214</v>
      </c>
      <c r="C1433" s="78" t="s">
        <v>753</v>
      </c>
      <c r="D1433" s="73">
        <v>1.97</v>
      </c>
    </row>
    <row r="1434" spans="1:4" x14ac:dyDescent="0.25">
      <c r="A1434" s="77" t="s">
        <v>215</v>
      </c>
      <c r="B1434" s="78" t="s">
        <v>216</v>
      </c>
      <c r="C1434" s="78" t="s">
        <v>753</v>
      </c>
      <c r="D1434" s="73">
        <v>2.56</v>
      </c>
    </row>
    <row r="1435" spans="1:4" x14ac:dyDescent="0.25">
      <c r="A1435" s="77" t="s">
        <v>217</v>
      </c>
      <c r="B1435" s="78" t="s">
        <v>218</v>
      </c>
      <c r="C1435" s="78" t="s">
        <v>753</v>
      </c>
      <c r="D1435" s="73">
        <v>3.42</v>
      </c>
    </row>
    <row r="1436" spans="1:4" x14ac:dyDescent="0.25">
      <c r="A1436" s="77" t="s">
        <v>219</v>
      </c>
      <c r="B1436" s="78" t="s">
        <v>220</v>
      </c>
      <c r="C1436" s="78" t="s">
        <v>753</v>
      </c>
      <c r="D1436" s="73">
        <v>3.07</v>
      </c>
    </row>
    <row r="1437" spans="1:4" x14ac:dyDescent="0.25">
      <c r="A1437" s="77" t="s">
        <v>221</v>
      </c>
      <c r="B1437" s="78" t="s">
        <v>222</v>
      </c>
      <c r="C1437" s="78" t="s">
        <v>753</v>
      </c>
      <c r="D1437" s="73">
        <v>127.07</v>
      </c>
    </row>
    <row r="1438" spans="1:4" x14ac:dyDescent="0.25">
      <c r="A1438" s="77" t="s">
        <v>225</v>
      </c>
      <c r="B1438" s="78" t="s">
        <v>226</v>
      </c>
      <c r="C1438" s="78" t="s">
        <v>753</v>
      </c>
      <c r="D1438" s="73">
        <v>1.45</v>
      </c>
    </row>
    <row r="1439" spans="1:4" x14ac:dyDescent="0.25">
      <c r="A1439" s="77" t="s">
        <v>227</v>
      </c>
      <c r="B1439" s="78" t="s">
        <v>228</v>
      </c>
      <c r="C1439" s="78" t="s">
        <v>753</v>
      </c>
      <c r="D1439" s="73">
        <v>1.36</v>
      </c>
    </row>
    <row r="1440" spans="1:4" x14ac:dyDescent="0.25">
      <c r="A1440" s="77" t="s">
        <v>229</v>
      </c>
      <c r="B1440" s="78" t="s">
        <v>230</v>
      </c>
      <c r="C1440" s="78" t="s">
        <v>753</v>
      </c>
      <c r="D1440" s="73">
        <v>180.27</v>
      </c>
    </row>
    <row r="1441" spans="1:4" x14ac:dyDescent="0.25">
      <c r="A1441" s="77" t="s">
        <v>233</v>
      </c>
      <c r="B1441" s="78" t="s">
        <v>234</v>
      </c>
      <c r="C1441" s="78" t="s">
        <v>753</v>
      </c>
      <c r="D1441" s="73">
        <v>47.96</v>
      </c>
    </row>
    <row r="1442" spans="1:4" x14ac:dyDescent="0.25">
      <c r="A1442" s="77" t="s">
        <v>235</v>
      </c>
      <c r="B1442" s="78" t="s">
        <v>236</v>
      </c>
      <c r="C1442" s="78" t="s">
        <v>753</v>
      </c>
      <c r="D1442" s="73">
        <v>52.46</v>
      </c>
    </row>
    <row r="1443" spans="1:4" x14ac:dyDescent="0.25">
      <c r="A1443" s="77" t="s">
        <v>239</v>
      </c>
      <c r="B1443" s="78" t="s">
        <v>240</v>
      </c>
      <c r="C1443" s="78" t="s">
        <v>753</v>
      </c>
      <c r="D1443" s="73">
        <v>66.47</v>
      </c>
    </row>
    <row r="1444" spans="1:4" x14ac:dyDescent="0.25">
      <c r="A1444" s="77" t="s">
        <v>237</v>
      </c>
      <c r="B1444" s="78" t="s">
        <v>238</v>
      </c>
      <c r="C1444" s="78" t="s">
        <v>753</v>
      </c>
      <c r="D1444" s="73">
        <v>56.98</v>
      </c>
    </row>
    <row r="1445" spans="1:4" x14ac:dyDescent="0.25">
      <c r="A1445" s="77" t="s">
        <v>231</v>
      </c>
      <c r="B1445" s="78" t="s">
        <v>232</v>
      </c>
      <c r="C1445" s="78" t="s">
        <v>753</v>
      </c>
      <c r="D1445" s="73">
        <v>47.37</v>
      </c>
    </row>
    <row r="1446" spans="1:4" x14ac:dyDescent="0.25">
      <c r="A1446" s="77" t="s">
        <v>241</v>
      </c>
      <c r="B1446" s="78" t="s">
        <v>242</v>
      </c>
      <c r="C1446" s="78" t="s">
        <v>753</v>
      </c>
      <c r="D1446" s="73">
        <v>289.05</v>
      </c>
    </row>
    <row r="1447" spans="1:4" x14ac:dyDescent="0.25">
      <c r="A1447" s="77" t="s">
        <v>243</v>
      </c>
      <c r="B1447" s="78" t="s">
        <v>244</v>
      </c>
      <c r="C1447" s="78" t="s">
        <v>753</v>
      </c>
      <c r="D1447" s="73">
        <v>495.87</v>
      </c>
    </row>
    <row r="1448" spans="1:4" x14ac:dyDescent="0.25">
      <c r="A1448" s="77" t="s">
        <v>245</v>
      </c>
      <c r="B1448" s="78" t="s">
        <v>246</v>
      </c>
      <c r="C1448" s="78" t="s">
        <v>753</v>
      </c>
      <c r="D1448" s="73">
        <v>808.08</v>
      </c>
    </row>
    <row r="1449" spans="1:4" x14ac:dyDescent="0.25">
      <c r="A1449" s="77" t="s">
        <v>247</v>
      </c>
      <c r="B1449" s="78" t="s">
        <v>248</v>
      </c>
      <c r="C1449" s="78" t="s">
        <v>753</v>
      </c>
      <c r="D1449" s="73">
        <v>1280.99</v>
      </c>
    </row>
    <row r="1450" spans="1:4" x14ac:dyDescent="0.25">
      <c r="A1450" s="77" t="s">
        <v>249</v>
      </c>
      <c r="B1450" s="78" t="s">
        <v>250</v>
      </c>
      <c r="C1450" s="78" t="s">
        <v>753</v>
      </c>
      <c r="D1450" s="73">
        <v>1855.53</v>
      </c>
    </row>
    <row r="1451" spans="1:4" x14ac:dyDescent="0.25">
      <c r="A1451" s="77" t="s">
        <v>251</v>
      </c>
      <c r="B1451" s="78" t="s">
        <v>252</v>
      </c>
      <c r="C1451" s="78" t="s">
        <v>753</v>
      </c>
      <c r="D1451" s="73">
        <v>2544.35</v>
      </c>
    </row>
    <row r="1452" spans="1:4" x14ac:dyDescent="0.25">
      <c r="A1452" s="77" t="s">
        <v>253</v>
      </c>
      <c r="B1452" s="78" t="s">
        <v>254</v>
      </c>
      <c r="C1452" s="78" t="s">
        <v>753</v>
      </c>
      <c r="D1452" s="73">
        <v>3229.92</v>
      </c>
    </row>
    <row r="1453" spans="1:4" x14ac:dyDescent="0.25">
      <c r="A1453" s="77" t="s">
        <v>255</v>
      </c>
      <c r="B1453" s="78" t="s">
        <v>256</v>
      </c>
      <c r="C1453" s="78" t="s">
        <v>753</v>
      </c>
      <c r="D1453" s="73">
        <v>153.4</v>
      </c>
    </row>
    <row r="1454" spans="1:4" x14ac:dyDescent="0.25">
      <c r="A1454" s="77" t="s">
        <v>259</v>
      </c>
      <c r="B1454" s="78" t="s">
        <v>260</v>
      </c>
      <c r="C1454" s="78" t="s">
        <v>753</v>
      </c>
      <c r="D1454" s="73">
        <v>21.97</v>
      </c>
    </row>
    <row r="1455" spans="1:4" x14ac:dyDescent="0.25">
      <c r="A1455" s="77" t="s">
        <v>261</v>
      </c>
      <c r="B1455" s="78" t="s">
        <v>262</v>
      </c>
      <c r="C1455" s="78" t="s">
        <v>753</v>
      </c>
      <c r="D1455" s="73">
        <v>21.97</v>
      </c>
    </row>
    <row r="1456" spans="1:4" x14ac:dyDescent="0.25">
      <c r="A1456" s="77" t="s">
        <v>263</v>
      </c>
      <c r="B1456" s="78" t="s">
        <v>264</v>
      </c>
      <c r="C1456" s="78" t="s">
        <v>753</v>
      </c>
      <c r="D1456" s="73">
        <v>42.59</v>
      </c>
    </row>
    <row r="1457" spans="1:4" x14ac:dyDescent="0.25">
      <c r="A1457" s="77" t="s">
        <v>265</v>
      </c>
      <c r="B1457" s="78" t="s">
        <v>266</v>
      </c>
      <c r="C1457" s="78" t="s">
        <v>753</v>
      </c>
      <c r="D1457" s="73">
        <v>37.82</v>
      </c>
    </row>
    <row r="1458" spans="1:4" x14ac:dyDescent="0.25">
      <c r="A1458" s="77" t="s">
        <v>267</v>
      </c>
      <c r="B1458" s="78" t="s">
        <v>2749</v>
      </c>
      <c r="C1458" s="78" t="s">
        <v>753</v>
      </c>
      <c r="D1458" s="73">
        <v>80.150000000000006</v>
      </c>
    </row>
    <row r="1459" spans="1:4" x14ac:dyDescent="0.25">
      <c r="A1459" s="77" t="s">
        <v>268</v>
      </c>
      <c r="B1459" s="78" t="s">
        <v>2750</v>
      </c>
      <c r="C1459" s="78" t="s">
        <v>753</v>
      </c>
      <c r="D1459" s="73">
        <v>147.81</v>
      </c>
    </row>
    <row r="1460" spans="1:4" x14ac:dyDescent="0.25">
      <c r="A1460" s="77" t="s">
        <v>269</v>
      </c>
      <c r="B1460" s="78" t="s">
        <v>270</v>
      </c>
      <c r="C1460" s="78" t="s">
        <v>753</v>
      </c>
      <c r="D1460" s="73">
        <v>136.04</v>
      </c>
    </row>
    <row r="1461" spans="1:4" x14ac:dyDescent="0.25">
      <c r="A1461" s="77" t="s">
        <v>271</v>
      </c>
      <c r="B1461" s="78" t="s">
        <v>272</v>
      </c>
      <c r="C1461" s="78" t="s">
        <v>753</v>
      </c>
      <c r="D1461" s="73">
        <v>23.22</v>
      </c>
    </row>
    <row r="1462" spans="1:4" x14ac:dyDescent="0.25">
      <c r="A1462" s="77" t="s">
        <v>273</v>
      </c>
      <c r="B1462" s="78" t="s">
        <v>274</v>
      </c>
      <c r="C1462" s="78" t="s">
        <v>753</v>
      </c>
      <c r="D1462" s="73">
        <v>33.21</v>
      </c>
    </row>
    <row r="1463" spans="1:4" x14ac:dyDescent="0.25">
      <c r="A1463" s="77" t="s">
        <v>275</v>
      </c>
      <c r="B1463" s="78" t="s">
        <v>276</v>
      </c>
      <c r="C1463" s="78" t="s">
        <v>753</v>
      </c>
      <c r="D1463" s="73">
        <v>3.08</v>
      </c>
    </row>
    <row r="1464" spans="1:4" x14ac:dyDescent="0.25">
      <c r="A1464" s="77" t="s">
        <v>308</v>
      </c>
      <c r="B1464" s="78" t="s">
        <v>309</v>
      </c>
      <c r="C1464" s="78" t="s">
        <v>753</v>
      </c>
      <c r="D1464" s="73">
        <v>8.9600000000000009</v>
      </c>
    </row>
    <row r="1465" spans="1:4" x14ac:dyDescent="0.25">
      <c r="A1465" s="77" t="s">
        <v>310</v>
      </c>
      <c r="B1465" s="78" t="s">
        <v>2751</v>
      </c>
      <c r="C1465" s="78" t="s">
        <v>753</v>
      </c>
      <c r="D1465" s="73">
        <v>11.78</v>
      </c>
    </row>
    <row r="1466" spans="1:4" x14ac:dyDescent="0.25">
      <c r="A1466" s="77" t="s">
        <v>311</v>
      </c>
      <c r="B1466" s="78" t="s">
        <v>2752</v>
      </c>
      <c r="C1466" s="78" t="s">
        <v>753</v>
      </c>
      <c r="D1466" s="73">
        <v>17.53</v>
      </c>
    </row>
    <row r="1467" spans="1:4" x14ac:dyDescent="0.25">
      <c r="A1467" s="77" t="s">
        <v>312</v>
      </c>
      <c r="B1467" s="78" t="s">
        <v>2753</v>
      </c>
      <c r="C1467" s="78" t="s">
        <v>753</v>
      </c>
      <c r="D1467" s="73">
        <v>10.19</v>
      </c>
    </row>
    <row r="1468" spans="1:4" x14ac:dyDescent="0.25">
      <c r="A1468" s="77" t="s">
        <v>313</v>
      </c>
      <c r="B1468" s="78" t="s">
        <v>2754</v>
      </c>
      <c r="C1468" s="78" t="s">
        <v>753</v>
      </c>
      <c r="D1468" s="73">
        <v>75.650000000000006</v>
      </c>
    </row>
    <row r="1469" spans="1:4" x14ac:dyDescent="0.25">
      <c r="A1469" s="77" t="s">
        <v>314</v>
      </c>
      <c r="B1469" s="78" t="s">
        <v>2755</v>
      </c>
      <c r="C1469" s="78" t="s">
        <v>753</v>
      </c>
      <c r="D1469" s="73">
        <v>8.8800000000000008</v>
      </c>
    </row>
    <row r="1470" spans="1:4" x14ac:dyDescent="0.25">
      <c r="A1470" s="77" t="s">
        <v>4335</v>
      </c>
      <c r="B1470" s="78" t="s">
        <v>2756</v>
      </c>
      <c r="C1470" s="78" t="s">
        <v>753</v>
      </c>
      <c r="D1470" s="73">
        <v>232.39</v>
      </c>
    </row>
    <row r="1471" spans="1:4" x14ac:dyDescent="0.25">
      <c r="A1471" s="77" t="s">
        <v>316</v>
      </c>
      <c r="B1471" s="78" t="s">
        <v>2757</v>
      </c>
      <c r="C1471" s="78" t="s">
        <v>753</v>
      </c>
      <c r="D1471" s="73">
        <v>505.18</v>
      </c>
    </row>
    <row r="1472" spans="1:4" x14ac:dyDescent="0.25">
      <c r="A1472" s="77" t="s">
        <v>321</v>
      </c>
      <c r="B1472" s="78" t="s">
        <v>322</v>
      </c>
      <c r="C1472" s="78" t="s">
        <v>753</v>
      </c>
      <c r="D1472" s="73">
        <v>2040.2</v>
      </c>
    </row>
    <row r="1473" spans="1:4" x14ac:dyDescent="0.25">
      <c r="A1473" s="77" t="s">
        <v>323</v>
      </c>
      <c r="B1473" s="78" t="s">
        <v>324</v>
      </c>
      <c r="C1473" s="78" t="s">
        <v>753</v>
      </c>
      <c r="D1473" s="73">
        <v>83.52</v>
      </c>
    </row>
    <row r="1474" spans="1:4" x14ac:dyDescent="0.25">
      <c r="A1474" s="77" t="s">
        <v>434</v>
      </c>
      <c r="B1474" s="78" t="s">
        <v>435</v>
      </c>
      <c r="C1474" s="78" t="s">
        <v>753</v>
      </c>
      <c r="D1474" s="73">
        <v>42.68</v>
      </c>
    </row>
    <row r="1475" spans="1:4" x14ac:dyDescent="0.25">
      <c r="A1475" s="77" t="s">
        <v>325</v>
      </c>
      <c r="B1475" s="78" t="s">
        <v>326</v>
      </c>
      <c r="C1475" s="78" t="s">
        <v>753</v>
      </c>
      <c r="D1475" s="73">
        <v>35.340000000000003</v>
      </c>
    </row>
    <row r="1476" spans="1:4" x14ac:dyDescent="0.25">
      <c r="A1476" s="77" t="s">
        <v>327</v>
      </c>
      <c r="B1476" s="78" t="s">
        <v>328</v>
      </c>
      <c r="C1476" s="78" t="s">
        <v>753</v>
      </c>
      <c r="D1476" s="73">
        <v>2853.69</v>
      </c>
    </row>
    <row r="1477" spans="1:4" x14ac:dyDescent="0.25">
      <c r="A1477" s="77" t="s">
        <v>329</v>
      </c>
      <c r="B1477" s="78" t="s">
        <v>330</v>
      </c>
      <c r="C1477" s="78" t="s">
        <v>753</v>
      </c>
      <c r="D1477" s="73">
        <v>5082.28</v>
      </c>
    </row>
    <row r="1478" spans="1:4" x14ac:dyDescent="0.25">
      <c r="A1478" s="77" t="s">
        <v>331</v>
      </c>
      <c r="B1478" s="78" t="s">
        <v>332</v>
      </c>
      <c r="C1478" s="78" t="s">
        <v>753</v>
      </c>
      <c r="D1478" s="73">
        <v>6029.84</v>
      </c>
    </row>
    <row r="1479" spans="1:4" x14ac:dyDescent="0.25">
      <c r="A1479" s="77" t="s">
        <v>333</v>
      </c>
      <c r="B1479" s="78" t="s">
        <v>334</v>
      </c>
      <c r="C1479" s="78" t="s">
        <v>753</v>
      </c>
      <c r="D1479" s="73">
        <v>5515</v>
      </c>
    </row>
    <row r="1480" spans="1:4" x14ac:dyDescent="0.25">
      <c r="A1480" s="77" t="s">
        <v>335</v>
      </c>
      <c r="B1480" s="78" t="s">
        <v>336</v>
      </c>
      <c r="C1480" s="78" t="s">
        <v>753</v>
      </c>
      <c r="D1480" s="73">
        <v>2605.98</v>
      </c>
    </row>
    <row r="1481" spans="1:4" x14ac:dyDescent="0.25">
      <c r="A1481" s="77" t="s">
        <v>337</v>
      </c>
      <c r="B1481" s="78" t="s">
        <v>338</v>
      </c>
      <c r="C1481" s="78" t="s">
        <v>753</v>
      </c>
      <c r="D1481" s="73">
        <v>2943.04</v>
      </c>
    </row>
    <row r="1482" spans="1:4" x14ac:dyDescent="0.25">
      <c r="A1482" s="77" t="s">
        <v>339</v>
      </c>
      <c r="B1482" s="78" t="s">
        <v>340</v>
      </c>
      <c r="C1482" s="78" t="s">
        <v>753</v>
      </c>
      <c r="D1482" s="73">
        <v>5181.97</v>
      </c>
    </row>
    <row r="1483" spans="1:4" x14ac:dyDescent="0.25">
      <c r="A1483" s="77" t="s">
        <v>341</v>
      </c>
      <c r="B1483" s="78" t="s">
        <v>342</v>
      </c>
      <c r="C1483" s="78" t="s">
        <v>753</v>
      </c>
      <c r="D1483" s="73">
        <v>6554.02</v>
      </c>
    </row>
    <row r="1484" spans="1:4" x14ac:dyDescent="0.25">
      <c r="A1484" s="77" t="s">
        <v>343</v>
      </c>
      <c r="B1484" s="78" t="s">
        <v>344</v>
      </c>
      <c r="C1484" s="78" t="s">
        <v>753</v>
      </c>
      <c r="D1484" s="73">
        <v>383.28</v>
      </c>
    </row>
    <row r="1485" spans="1:4" x14ac:dyDescent="0.25">
      <c r="A1485" s="77" t="s">
        <v>345</v>
      </c>
      <c r="B1485" s="78" t="s">
        <v>346</v>
      </c>
      <c r="C1485" s="78" t="s">
        <v>753</v>
      </c>
      <c r="D1485" s="73">
        <v>1885.06</v>
      </c>
    </row>
    <row r="1486" spans="1:4" x14ac:dyDescent="0.25">
      <c r="A1486" s="77" t="s">
        <v>347</v>
      </c>
      <c r="B1486" s="78" t="s">
        <v>348</v>
      </c>
      <c r="C1486" s="78" t="s">
        <v>753</v>
      </c>
      <c r="D1486" s="73">
        <v>3344.93</v>
      </c>
    </row>
    <row r="1487" spans="1:4" x14ac:dyDescent="0.25">
      <c r="A1487" s="77" t="s">
        <v>349</v>
      </c>
      <c r="B1487" s="78" t="s">
        <v>350</v>
      </c>
      <c r="C1487" s="78" t="s">
        <v>753</v>
      </c>
      <c r="D1487" s="73">
        <v>4977.38</v>
      </c>
    </row>
    <row r="1488" spans="1:4" x14ac:dyDescent="0.25">
      <c r="A1488" s="77" t="s">
        <v>351</v>
      </c>
      <c r="B1488" s="78" t="s">
        <v>352</v>
      </c>
      <c r="C1488" s="78" t="s">
        <v>753</v>
      </c>
      <c r="D1488" s="73">
        <v>3501.31</v>
      </c>
    </row>
    <row r="1489" spans="1:4" x14ac:dyDescent="0.25">
      <c r="A1489" s="77" t="s">
        <v>353</v>
      </c>
      <c r="B1489" s="78" t="s">
        <v>354</v>
      </c>
      <c r="C1489" s="78" t="s">
        <v>753</v>
      </c>
      <c r="D1489" s="73">
        <v>1526.29</v>
      </c>
    </row>
    <row r="1490" spans="1:4" x14ac:dyDescent="0.25">
      <c r="A1490" s="77" t="s">
        <v>355</v>
      </c>
      <c r="B1490" s="78" t="s">
        <v>356</v>
      </c>
      <c r="C1490" s="78" t="s">
        <v>753</v>
      </c>
      <c r="D1490" s="73">
        <v>3154.56</v>
      </c>
    </row>
    <row r="1491" spans="1:4" x14ac:dyDescent="0.25">
      <c r="A1491" s="77" t="s">
        <v>357</v>
      </c>
      <c r="B1491" s="78" t="s">
        <v>358</v>
      </c>
      <c r="C1491" s="78" t="s">
        <v>753</v>
      </c>
      <c r="D1491" s="73">
        <v>3899.95</v>
      </c>
    </row>
    <row r="1492" spans="1:4" x14ac:dyDescent="0.25">
      <c r="A1492" s="77" t="s">
        <v>359</v>
      </c>
      <c r="B1492" s="78" t="s">
        <v>360</v>
      </c>
      <c r="C1492" s="78" t="s">
        <v>753</v>
      </c>
      <c r="D1492" s="73">
        <v>5045.58</v>
      </c>
    </row>
    <row r="1493" spans="1:4" x14ac:dyDescent="0.25">
      <c r="A1493" s="77" t="s">
        <v>361</v>
      </c>
      <c r="B1493" s="78" t="s">
        <v>362</v>
      </c>
      <c r="C1493" s="78" t="s">
        <v>753</v>
      </c>
      <c r="D1493" s="73">
        <v>210.54</v>
      </c>
    </row>
    <row r="1494" spans="1:4" x14ac:dyDescent="0.25">
      <c r="A1494" s="77" t="s">
        <v>363</v>
      </c>
      <c r="B1494" s="78" t="s">
        <v>364</v>
      </c>
      <c r="C1494" s="78" t="s">
        <v>753</v>
      </c>
      <c r="D1494" s="73">
        <v>1030.99</v>
      </c>
    </row>
    <row r="1495" spans="1:4" x14ac:dyDescent="0.25">
      <c r="A1495" s="77" t="s">
        <v>365</v>
      </c>
      <c r="B1495" s="78" t="s">
        <v>366</v>
      </c>
      <c r="C1495" s="78" t="s">
        <v>753</v>
      </c>
      <c r="D1495" s="73">
        <v>1719.83</v>
      </c>
    </row>
    <row r="1496" spans="1:4" x14ac:dyDescent="0.25">
      <c r="A1496" s="77" t="s">
        <v>367</v>
      </c>
      <c r="B1496" s="78" t="s">
        <v>368</v>
      </c>
      <c r="C1496" s="78" t="s">
        <v>753</v>
      </c>
      <c r="D1496" s="73">
        <v>469.13</v>
      </c>
    </row>
    <row r="1497" spans="1:4" x14ac:dyDescent="0.25">
      <c r="A1497" s="77" t="s">
        <v>369</v>
      </c>
      <c r="B1497" s="78" t="s">
        <v>370</v>
      </c>
      <c r="C1497" s="78" t="s">
        <v>753</v>
      </c>
      <c r="D1497" s="73">
        <v>629.66999999999996</v>
      </c>
    </row>
    <row r="1498" spans="1:4" x14ac:dyDescent="0.25">
      <c r="A1498" s="77" t="s">
        <v>371</v>
      </c>
      <c r="B1498" s="78" t="s">
        <v>372</v>
      </c>
      <c r="C1498" s="78" t="s">
        <v>753</v>
      </c>
      <c r="D1498" s="73">
        <v>1304.18</v>
      </c>
    </row>
    <row r="1499" spans="1:4" x14ac:dyDescent="0.25">
      <c r="A1499" s="77" t="s">
        <v>373</v>
      </c>
      <c r="B1499" s="78" t="s">
        <v>374</v>
      </c>
      <c r="C1499" s="78" t="s">
        <v>753</v>
      </c>
      <c r="D1499" s="73">
        <v>1722.22</v>
      </c>
    </row>
    <row r="1500" spans="1:4" x14ac:dyDescent="0.25">
      <c r="A1500" s="77" t="s">
        <v>375</v>
      </c>
      <c r="B1500" s="78" t="s">
        <v>376</v>
      </c>
      <c r="C1500" s="78" t="s">
        <v>753</v>
      </c>
      <c r="D1500" s="73">
        <v>43.78</v>
      </c>
    </row>
    <row r="1501" spans="1:4" x14ac:dyDescent="0.25">
      <c r="A1501" s="77" t="s">
        <v>377</v>
      </c>
      <c r="B1501" s="78" t="s">
        <v>378</v>
      </c>
      <c r="C1501" s="78" t="s">
        <v>753</v>
      </c>
      <c r="D1501" s="73">
        <v>24.5</v>
      </c>
    </row>
    <row r="1502" spans="1:4" x14ac:dyDescent="0.25">
      <c r="A1502" s="77" t="s">
        <v>385</v>
      </c>
      <c r="B1502" s="78" t="s">
        <v>386</v>
      </c>
      <c r="C1502" s="78" t="s">
        <v>753</v>
      </c>
      <c r="D1502" s="73">
        <v>52.33</v>
      </c>
    </row>
    <row r="1503" spans="1:4" x14ac:dyDescent="0.25">
      <c r="A1503" s="77" t="s">
        <v>387</v>
      </c>
      <c r="B1503" s="78" t="s">
        <v>388</v>
      </c>
      <c r="C1503" s="78" t="s">
        <v>753</v>
      </c>
      <c r="D1503" s="73">
        <v>6.75</v>
      </c>
    </row>
    <row r="1504" spans="1:4" x14ac:dyDescent="0.25">
      <c r="A1504" s="77" t="s">
        <v>430</v>
      </c>
      <c r="B1504" s="78" t="s">
        <v>431</v>
      </c>
      <c r="C1504" s="78" t="s">
        <v>753</v>
      </c>
      <c r="D1504" s="73">
        <v>12.27</v>
      </c>
    </row>
    <row r="1505" spans="1:4" x14ac:dyDescent="0.25">
      <c r="A1505" s="77" t="s">
        <v>389</v>
      </c>
      <c r="B1505" s="78" t="s">
        <v>390</v>
      </c>
      <c r="C1505" s="78" t="s">
        <v>753</v>
      </c>
      <c r="D1505" s="73">
        <v>42.2</v>
      </c>
    </row>
    <row r="1506" spans="1:4" x14ac:dyDescent="0.25">
      <c r="A1506" s="77" t="s">
        <v>391</v>
      </c>
      <c r="B1506" s="78" t="s">
        <v>392</v>
      </c>
      <c r="C1506" s="78" t="s">
        <v>753</v>
      </c>
      <c r="D1506" s="73">
        <v>88.31</v>
      </c>
    </row>
    <row r="1507" spans="1:4" x14ac:dyDescent="0.25">
      <c r="A1507" s="77" t="s">
        <v>393</v>
      </c>
      <c r="B1507" s="78" t="s">
        <v>2758</v>
      </c>
      <c r="C1507" s="78" t="s">
        <v>753</v>
      </c>
      <c r="D1507" s="73">
        <v>6.81</v>
      </c>
    </row>
    <row r="1508" spans="1:4" x14ac:dyDescent="0.25">
      <c r="A1508" s="77" t="s">
        <v>432</v>
      </c>
      <c r="B1508" s="78" t="s">
        <v>433</v>
      </c>
      <c r="C1508" s="78" t="s">
        <v>753</v>
      </c>
      <c r="D1508" s="73">
        <v>2.0499999999999998</v>
      </c>
    </row>
    <row r="1509" spans="1:4" x14ac:dyDescent="0.25">
      <c r="A1509" s="77" t="s">
        <v>394</v>
      </c>
      <c r="B1509" s="78" t="s">
        <v>395</v>
      </c>
      <c r="C1509" s="78" t="s">
        <v>753</v>
      </c>
      <c r="D1509" s="73">
        <v>274.79000000000002</v>
      </c>
    </row>
    <row r="1510" spans="1:4" x14ac:dyDescent="0.25">
      <c r="A1510" s="77" t="s">
        <v>396</v>
      </c>
      <c r="B1510" s="78" t="s">
        <v>397</v>
      </c>
      <c r="C1510" s="78" t="s">
        <v>753</v>
      </c>
      <c r="D1510" s="73">
        <v>274.79000000000002</v>
      </c>
    </row>
    <row r="1511" spans="1:4" x14ac:dyDescent="0.25">
      <c r="A1511" s="77" t="s">
        <v>398</v>
      </c>
      <c r="B1511" s="78" t="s">
        <v>399</v>
      </c>
      <c r="C1511" s="78" t="s">
        <v>753</v>
      </c>
      <c r="D1511" s="73">
        <v>274.79000000000002</v>
      </c>
    </row>
    <row r="1512" spans="1:4" x14ac:dyDescent="0.25">
      <c r="A1512" s="77" t="s">
        <v>400</v>
      </c>
      <c r="B1512" s="78" t="s">
        <v>401</v>
      </c>
      <c r="C1512" s="78" t="s">
        <v>753</v>
      </c>
      <c r="D1512" s="73">
        <v>274.79000000000002</v>
      </c>
    </row>
    <row r="1513" spans="1:4" x14ac:dyDescent="0.25">
      <c r="A1513" s="77" t="s">
        <v>402</v>
      </c>
      <c r="B1513" s="78" t="s">
        <v>403</v>
      </c>
      <c r="C1513" s="78" t="s">
        <v>753</v>
      </c>
      <c r="D1513" s="73">
        <v>1206.6400000000001</v>
      </c>
    </row>
    <row r="1514" spans="1:4" x14ac:dyDescent="0.25">
      <c r="A1514" s="77" t="s">
        <v>415</v>
      </c>
      <c r="B1514" s="78" t="s">
        <v>416</v>
      </c>
      <c r="C1514" s="78" t="s">
        <v>753</v>
      </c>
      <c r="D1514" s="73">
        <v>11.4</v>
      </c>
    </row>
    <row r="1515" spans="1:4" x14ac:dyDescent="0.25">
      <c r="A1515" s="77" t="s">
        <v>404</v>
      </c>
      <c r="B1515" s="78" t="s">
        <v>405</v>
      </c>
      <c r="C1515" s="78" t="s">
        <v>753</v>
      </c>
      <c r="D1515" s="73">
        <v>760.23</v>
      </c>
    </row>
    <row r="1516" spans="1:4" x14ac:dyDescent="0.25">
      <c r="A1516" s="77" t="s">
        <v>406</v>
      </c>
      <c r="B1516" s="78" t="s">
        <v>407</v>
      </c>
      <c r="C1516" s="78" t="s">
        <v>753</v>
      </c>
      <c r="D1516" s="73">
        <v>639.61</v>
      </c>
    </row>
    <row r="1517" spans="1:4" x14ac:dyDescent="0.25">
      <c r="A1517" s="77" t="s">
        <v>408</v>
      </c>
      <c r="B1517" s="78" t="s">
        <v>2759</v>
      </c>
      <c r="C1517" s="78" t="s">
        <v>753</v>
      </c>
      <c r="D1517" s="73">
        <v>135.52000000000001</v>
      </c>
    </row>
    <row r="1518" spans="1:4" x14ac:dyDescent="0.25">
      <c r="A1518" s="77" t="s">
        <v>409</v>
      </c>
      <c r="B1518" s="78" t="s">
        <v>410</v>
      </c>
      <c r="C1518" s="78" t="s">
        <v>753</v>
      </c>
      <c r="D1518" s="73">
        <v>1053.68</v>
      </c>
    </row>
    <row r="1519" spans="1:4" x14ac:dyDescent="0.25">
      <c r="A1519" s="77" t="s">
        <v>411</v>
      </c>
      <c r="B1519" s="78" t="s">
        <v>412</v>
      </c>
      <c r="C1519" s="78" t="s">
        <v>753</v>
      </c>
      <c r="D1519" s="73">
        <v>517.47</v>
      </c>
    </row>
    <row r="1520" spans="1:4" x14ac:dyDescent="0.25">
      <c r="A1520" s="77" t="s">
        <v>413</v>
      </c>
      <c r="B1520" s="78" t="s">
        <v>414</v>
      </c>
      <c r="C1520" s="78" t="s">
        <v>753</v>
      </c>
      <c r="D1520" s="73">
        <v>680.96</v>
      </c>
    </row>
    <row r="1521" spans="1:4" x14ac:dyDescent="0.25">
      <c r="A1521" s="77" t="s">
        <v>379</v>
      </c>
      <c r="B1521" s="78" t="s">
        <v>380</v>
      </c>
      <c r="C1521" s="78" t="s">
        <v>753</v>
      </c>
      <c r="D1521" s="73">
        <v>17.46</v>
      </c>
    </row>
    <row r="1522" spans="1:4" x14ac:dyDescent="0.25">
      <c r="A1522" s="77" t="s">
        <v>277</v>
      </c>
      <c r="B1522" s="78" t="s">
        <v>278</v>
      </c>
      <c r="C1522" s="78" t="s">
        <v>753</v>
      </c>
      <c r="D1522" s="73">
        <v>120.24</v>
      </c>
    </row>
    <row r="1523" spans="1:4" x14ac:dyDescent="0.25">
      <c r="A1523" s="77" t="s">
        <v>417</v>
      </c>
      <c r="B1523" s="78" t="s">
        <v>2760</v>
      </c>
      <c r="C1523" s="78" t="s">
        <v>753</v>
      </c>
      <c r="D1523" s="73">
        <v>9.89</v>
      </c>
    </row>
    <row r="1524" spans="1:4" x14ac:dyDescent="0.25">
      <c r="A1524" s="77" t="s">
        <v>418</v>
      </c>
      <c r="B1524" s="78" t="s">
        <v>419</v>
      </c>
      <c r="C1524" s="78" t="s">
        <v>753</v>
      </c>
      <c r="D1524" s="73">
        <v>4.2</v>
      </c>
    </row>
    <row r="1525" spans="1:4" x14ac:dyDescent="0.25">
      <c r="A1525" s="77" t="s">
        <v>420</v>
      </c>
      <c r="B1525" s="78" t="s">
        <v>421</v>
      </c>
      <c r="C1525" s="78" t="s">
        <v>753</v>
      </c>
      <c r="D1525" s="73">
        <v>9.11</v>
      </c>
    </row>
    <row r="1526" spans="1:4" x14ac:dyDescent="0.25">
      <c r="A1526" s="77" t="s">
        <v>422</v>
      </c>
      <c r="B1526" s="78" t="s">
        <v>423</v>
      </c>
      <c r="C1526" s="78" t="s">
        <v>753</v>
      </c>
      <c r="D1526" s="73">
        <v>9.11</v>
      </c>
    </row>
    <row r="1527" spans="1:4" x14ac:dyDescent="0.25">
      <c r="A1527" s="77" t="s">
        <v>424</v>
      </c>
      <c r="B1527" s="78" t="s">
        <v>425</v>
      </c>
      <c r="C1527" s="78" t="s">
        <v>753</v>
      </c>
      <c r="D1527" s="73">
        <v>28.82</v>
      </c>
    </row>
    <row r="1528" spans="1:4" x14ac:dyDescent="0.25">
      <c r="A1528" s="77" t="s">
        <v>426</v>
      </c>
      <c r="B1528" s="78" t="s">
        <v>427</v>
      </c>
      <c r="C1528" s="78" t="s">
        <v>753</v>
      </c>
      <c r="D1528" s="73">
        <v>1.85</v>
      </c>
    </row>
    <row r="1529" spans="1:4" x14ac:dyDescent="0.25">
      <c r="A1529" s="77" t="s">
        <v>428</v>
      </c>
      <c r="B1529" s="78" t="s">
        <v>429</v>
      </c>
      <c r="C1529" s="78" t="s">
        <v>753</v>
      </c>
      <c r="D1529" s="73">
        <v>5.34</v>
      </c>
    </row>
    <row r="1530" spans="1:4" x14ac:dyDescent="0.25">
      <c r="A1530" s="77" t="s">
        <v>381</v>
      </c>
      <c r="B1530" s="78" t="s">
        <v>382</v>
      </c>
      <c r="C1530" s="78" t="s">
        <v>753</v>
      </c>
      <c r="D1530" s="73">
        <v>44.33</v>
      </c>
    </row>
    <row r="1531" spans="1:4" x14ac:dyDescent="0.25">
      <c r="A1531" s="77" t="s">
        <v>383</v>
      </c>
      <c r="B1531" s="78" t="s">
        <v>384</v>
      </c>
      <c r="C1531" s="78" t="s">
        <v>753</v>
      </c>
      <c r="D1531" s="73">
        <v>13.89</v>
      </c>
    </row>
    <row r="1532" spans="1:4" x14ac:dyDescent="0.25">
      <c r="A1532" s="77" t="s">
        <v>436</v>
      </c>
      <c r="B1532" s="78" t="s">
        <v>437</v>
      </c>
      <c r="C1532" s="78" t="s">
        <v>753</v>
      </c>
      <c r="D1532" s="73">
        <v>40.090000000000003</v>
      </c>
    </row>
    <row r="1533" spans="1:4" x14ac:dyDescent="0.25">
      <c r="A1533" s="77" t="s">
        <v>438</v>
      </c>
      <c r="B1533" s="78" t="s">
        <v>439</v>
      </c>
      <c r="C1533" s="78" t="s">
        <v>753</v>
      </c>
      <c r="D1533" s="73">
        <v>43.53</v>
      </c>
    </row>
    <row r="1534" spans="1:4" x14ac:dyDescent="0.25">
      <c r="A1534" s="77" t="s">
        <v>257</v>
      </c>
      <c r="B1534" s="78" t="s">
        <v>258</v>
      </c>
      <c r="C1534" s="78" t="s">
        <v>753</v>
      </c>
      <c r="D1534" s="73">
        <v>0</v>
      </c>
    </row>
    <row r="1535" spans="1:4" x14ac:dyDescent="0.25">
      <c r="A1535" s="77" t="s">
        <v>2761</v>
      </c>
      <c r="B1535" s="78" t="s">
        <v>2762</v>
      </c>
      <c r="C1535" s="78" t="s">
        <v>753</v>
      </c>
      <c r="D1535" s="73">
        <v>0</v>
      </c>
    </row>
    <row r="1536" spans="1:4" x14ac:dyDescent="0.25">
      <c r="A1536" s="77" t="s">
        <v>2763</v>
      </c>
      <c r="B1536" s="78" t="s">
        <v>2764</v>
      </c>
      <c r="C1536" s="78" t="s">
        <v>753</v>
      </c>
      <c r="D1536" s="73">
        <v>0</v>
      </c>
    </row>
    <row r="1537" spans="1:4" x14ac:dyDescent="0.25">
      <c r="A1537" s="77" t="s">
        <v>2765</v>
      </c>
      <c r="B1537" s="78" t="s">
        <v>2766</v>
      </c>
      <c r="C1537" s="78" t="s">
        <v>753</v>
      </c>
      <c r="D1537" s="73">
        <v>0</v>
      </c>
    </row>
    <row r="1538" spans="1:4" x14ac:dyDescent="0.25">
      <c r="A1538" s="77" t="s">
        <v>2767</v>
      </c>
      <c r="B1538" s="78" t="s">
        <v>2768</v>
      </c>
      <c r="C1538" s="78" t="s">
        <v>753</v>
      </c>
      <c r="D1538" s="73">
        <v>0</v>
      </c>
    </row>
    <row r="1539" spans="1:4" x14ac:dyDescent="0.25">
      <c r="A1539" s="77" t="s">
        <v>2769</v>
      </c>
      <c r="B1539" s="78" t="s">
        <v>2770</v>
      </c>
      <c r="C1539" s="78" t="s">
        <v>753</v>
      </c>
      <c r="D1539" s="73">
        <v>0</v>
      </c>
    </row>
    <row r="1540" spans="1:4" x14ac:dyDescent="0.25">
      <c r="A1540" s="77" t="s">
        <v>2771</v>
      </c>
      <c r="B1540" s="78" t="s">
        <v>2772</v>
      </c>
      <c r="C1540" s="78" t="s">
        <v>753</v>
      </c>
      <c r="D1540" s="73">
        <v>307.79000000000002</v>
      </c>
    </row>
    <row r="1541" spans="1:4" x14ac:dyDescent="0.25">
      <c r="A1541" s="77" t="s">
        <v>2773</v>
      </c>
      <c r="B1541" s="78" t="s">
        <v>2774</v>
      </c>
      <c r="C1541" s="78" t="s">
        <v>753</v>
      </c>
      <c r="D1541" s="73">
        <v>419.28</v>
      </c>
    </row>
    <row r="1542" spans="1:4" x14ac:dyDescent="0.25">
      <c r="A1542" s="77" t="s">
        <v>2775</v>
      </c>
      <c r="B1542" s="78" t="s">
        <v>2776</v>
      </c>
      <c r="C1542" s="78" t="s">
        <v>753</v>
      </c>
      <c r="D1542" s="73">
        <v>0</v>
      </c>
    </row>
    <row r="1543" spans="1:4" x14ac:dyDescent="0.25">
      <c r="A1543" s="77" t="s">
        <v>2777</v>
      </c>
      <c r="B1543" s="78" t="s">
        <v>2778</v>
      </c>
      <c r="C1543" s="78" t="s">
        <v>2779</v>
      </c>
      <c r="D1543" s="73">
        <v>0</v>
      </c>
    </row>
    <row r="1544" spans="1:4" x14ac:dyDescent="0.25">
      <c r="A1544" s="77" t="s">
        <v>2780</v>
      </c>
      <c r="B1544" s="78" t="s">
        <v>2781</v>
      </c>
      <c r="C1544" s="78" t="s">
        <v>2779</v>
      </c>
      <c r="D1544" s="73">
        <v>0</v>
      </c>
    </row>
    <row r="1545" spans="1:4" x14ac:dyDescent="0.25">
      <c r="A1545" s="77" t="s">
        <v>2782</v>
      </c>
      <c r="B1545" s="78" t="s">
        <v>2783</v>
      </c>
      <c r="C1545" s="78" t="s">
        <v>2779</v>
      </c>
      <c r="D1545" s="73">
        <v>0</v>
      </c>
    </row>
    <row r="1546" spans="1:4" x14ac:dyDescent="0.25">
      <c r="A1546" s="77" t="s">
        <v>2784</v>
      </c>
      <c r="B1546" s="78" t="s">
        <v>2785</v>
      </c>
      <c r="C1546" s="78" t="s">
        <v>753</v>
      </c>
      <c r="D1546" s="73">
        <v>2707.5</v>
      </c>
    </row>
    <row r="1547" spans="1:4" x14ac:dyDescent="0.25">
      <c r="A1547" s="77" t="s">
        <v>2786</v>
      </c>
      <c r="B1547" s="78" t="s">
        <v>2785</v>
      </c>
      <c r="C1547" s="78" t="s">
        <v>753</v>
      </c>
      <c r="D1547" s="73">
        <v>2926</v>
      </c>
    </row>
    <row r="1548" spans="1:4" x14ac:dyDescent="0.25">
      <c r="A1548" s="77" t="s">
        <v>2787</v>
      </c>
      <c r="B1548" s="78" t="s">
        <v>2788</v>
      </c>
      <c r="C1548" s="78" t="s">
        <v>753</v>
      </c>
      <c r="D1548" s="73">
        <v>141.69</v>
      </c>
    </row>
    <row r="1549" spans="1:4" x14ac:dyDescent="0.25">
      <c r="A1549" s="77" t="s">
        <v>2789</v>
      </c>
      <c r="B1549" s="78" t="s">
        <v>2788</v>
      </c>
      <c r="C1549" s="78" t="s">
        <v>753</v>
      </c>
      <c r="D1549" s="73">
        <v>142.32</v>
      </c>
    </row>
    <row r="1550" spans="1:4" x14ac:dyDescent="0.25">
      <c r="A1550" s="77" t="s">
        <v>2790</v>
      </c>
      <c r="B1550" s="78" t="s">
        <v>2791</v>
      </c>
      <c r="C1550" s="78" t="s">
        <v>753</v>
      </c>
      <c r="D1550" s="73">
        <v>1106.3800000000001</v>
      </c>
    </row>
    <row r="1551" spans="1:4" x14ac:dyDescent="0.25">
      <c r="A1551" s="77" t="s">
        <v>2792</v>
      </c>
      <c r="B1551" s="78" t="s">
        <v>2791</v>
      </c>
      <c r="C1551" s="78" t="s">
        <v>753</v>
      </c>
      <c r="D1551" s="73">
        <v>1190.8699999999999</v>
      </c>
    </row>
    <row r="1552" spans="1:4" x14ac:dyDescent="0.25">
      <c r="A1552" s="77" t="s">
        <v>2793</v>
      </c>
      <c r="B1552" s="78" t="s">
        <v>2794</v>
      </c>
      <c r="C1552" s="78" t="s">
        <v>753</v>
      </c>
      <c r="D1552" s="73">
        <v>23.75</v>
      </c>
    </row>
    <row r="1553" spans="1:4" x14ac:dyDescent="0.25">
      <c r="A1553" s="77" t="s">
        <v>2795</v>
      </c>
      <c r="B1553" s="78" t="s">
        <v>2796</v>
      </c>
      <c r="C1553" s="78" t="s">
        <v>753</v>
      </c>
      <c r="D1553" s="73">
        <v>1</v>
      </c>
    </row>
    <row r="1554" spans="1:4" x14ac:dyDescent="0.25">
      <c r="A1554" s="77" t="s">
        <v>2797</v>
      </c>
      <c r="B1554" s="78" t="s">
        <v>2798</v>
      </c>
      <c r="C1554" s="78" t="s">
        <v>2799</v>
      </c>
      <c r="D1554" s="73">
        <v>6.81</v>
      </c>
    </row>
    <row r="1555" spans="1:4" x14ac:dyDescent="0.25">
      <c r="A1555" s="77" t="s">
        <v>2800</v>
      </c>
      <c r="B1555" s="78" t="s">
        <v>2801</v>
      </c>
      <c r="C1555" s="78" t="s">
        <v>2802</v>
      </c>
      <c r="D1555" s="73">
        <v>14.53</v>
      </c>
    </row>
    <row r="1556" spans="1:4" x14ac:dyDescent="0.25">
      <c r="A1556" s="77" t="s">
        <v>2803</v>
      </c>
      <c r="B1556" s="78" t="s">
        <v>2804</v>
      </c>
      <c r="C1556" s="78" t="s">
        <v>2805</v>
      </c>
      <c r="D1556" s="73">
        <v>220.33</v>
      </c>
    </row>
    <row r="1557" spans="1:4" x14ac:dyDescent="0.25">
      <c r="A1557" s="77" t="s">
        <v>2806</v>
      </c>
      <c r="B1557" s="78" t="s">
        <v>2807</v>
      </c>
      <c r="C1557" s="78" t="s">
        <v>2799</v>
      </c>
      <c r="D1557" s="73">
        <v>7.43</v>
      </c>
    </row>
    <row r="1558" spans="1:4" x14ac:dyDescent="0.25">
      <c r="A1558" s="77" t="s">
        <v>2808</v>
      </c>
      <c r="B1558" s="78" t="s">
        <v>2809</v>
      </c>
      <c r="C1558" s="78" t="s">
        <v>1193</v>
      </c>
      <c r="D1558" s="73">
        <v>90</v>
      </c>
    </row>
    <row r="1559" spans="1:4" x14ac:dyDescent="0.25">
      <c r="A1559" s="77" t="s">
        <v>2810</v>
      </c>
      <c r="B1559" s="78" t="s">
        <v>2811</v>
      </c>
      <c r="C1559" s="78" t="s">
        <v>1193</v>
      </c>
      <c r="D1559" s="73">
        <v>120</v>
      </c>
    </row>
    <row r="1560" spans="1:4" x14ac:dyDescent="0.25">
      <c r="A1560" s="77" t="s">
        <v>2812</v>
      </c>
      <c r="B1560" s="78" t="s">
        <v>2813</v>
      </c>
      <c r="C1560" s="78" t="s">
        <v>1193</v>
      </c>
      <c r="D1560" s="73">
        <v>60</v>
      </c>
    </row>
    <row r="1561" spans="1:4" x14ac:dyDescent="0.25">
      <c r="A1561" s="77" t="s">
        <v>2814</v>
      </c>
      <c r="B1561" s="78" t="s">
        <v>948</v>
      </c>
      <c r="C1561" s="78" t="s">
        <v>1193</v>
      </c>
      <c r="D1561" s="73">
        <v>120</v>
      </c>
    </row>
    <row r="1562" spans="1:4" x14ac:dyDescent="0.25">
      <c r="A1562" s="77" t="s">
        <v>2815</v>
      </c>
      <c r="B1562" s="78" t="s">
        <v>2816</v>
      </c>
      <c r="C1562" s="78" t="s">
        <v>2817</v>
      </c>
      <c r="D1562" s="73">
        <v>2.6</v>
      </c>
    </row>
    <row r="1563" spans="1:4" x14ac:dyDescent="0.25">
      <c r="A1563" s="77" t="s">
        <v>2818</v>
      </c>
      <c r="B1563" s="78" t="s">
        <v>2819</v>
      </c>
      <c r="C1563" s="78" t="s">
        <v>1193</v>
      </c>
      <c r="D1563" s="73">
        <v>60</v>
      </c>
    </row>
    <row r="1564" spans="1:4" x14ac:dyDescent="0.25">
      <c r="A1564" s="77" t="s">
        <v>2820</v>
      </c>
      <c r="B1564" s="78" t="s">
        <v>2821</v>
      </c>
      <c r="C1564" s="78" t="s">
        <v>1193</v>
      </c>
      <c r="D1564" s="73">
        <v>60</v>
      </c>
    </row>
    <row r="1565" spans="1:4" x14ac:dyDescent="0.25">
      <c r="A1565" s="77" t="s">
        <v>2822</v>
      </c>
      <c r="B1565" s="78" t="s">
        <v>2823</v>
      </c>
      <c r="C1565" s="78" t="s">
        <v>1193</v>
      </c>
      <c r="D1565" s="73">
        <v>60</v>
      </c>
    </row>
    <row r="1566" spans="1:4" x14ac:dyDescent="0.25">
      <c r="A1566" s="77" t="s">
        <v>2824</v>
      </c>
      <c r="B1566" s="78" t="s">
        <v>2825</v>
      </c>
      <c r="C1566" s="78" t="s">
        <v>1193</v>
      </c>
      <c r="D1566" s="73">
        <v>60</v>
      </c>
    </row>
    <row r="1567" spans="1:4" x14ac:dyDescent="0.25">
      <c r="A1567" s="77" t="s">
        <v>2826</v>
      </c>
      <c r="B1567" s="78" t="s">
        <v>2827</v>
      </c>
      <c r="C1567" s="78" t="s">
        <v>1193</v>
      </c>
      <c r="D1567" s="73">
        <v>60</v>
      </c>
    </row>
    <row r="1568" spans="1:4" x14ac:dyDescent="0.25">
      <c r="A1568" s="77" t="s">
        <v>2828</v>
      </c>
      <c r="B1568" s="78" t="s">
        <v>2829</v>
      </c>
      <c r="C1568" s="78" t="s">
        <v>1193</v>
      </c>
      <c r="D1568" s="73">
        <v>60</v>
      </c>
    </row>
    <row r="1569" spans="1:4" x14ac:dyDescent="0.25">
      <c r="A1569" s="77" t="s">
        <v>2830</v>
      </c>
      <c r="B1569" s="78" t="s">
        <v>2831</v>
      </c>
      <c r="C1569" s="78" t="s">
        <v>750</v>
      </c>
      <c r="D1569" s="73">
        <v>4.38</v>
      </c>
    </row>
    <row r="1570" spans="1:4" x14ac:dyDescent="0.25">
      <c r="A1570" s="77" t="s">
        <v>2832</v>
      </c>
      <c r="B1570" s="78" t="s">
        <v>2831</v>
      </c>
      <c r="C1570" s="78" t="s">
        <v>750</v>
      </c>
      <c r="D1570" s="73">
        <v>4.74</v>
      </c>
    </row>
    <row r="1571" spans="1:4" x14ac:dyDescent="0.25">
      <c r="A1571" s="77" t="s">
        <v>2833</v>
      </c>
      <c r="B1571" s="78" t="s">
        <v>2834</v>
      </c>
      <c r="C1571" s="78" t="s">
        <v>552</v>
      </c>
      <c r="D1571" s="73">
        <v>0</v>
      </c>
    </row>
    <row r="1572" spans="1:4" x14ac:dyDescent="0.25">
      <c r="A1572" s="77" t="s">
        <v>2835</v>
      </c>
      <c r="B1572" s="78" t="s">
        <v>2836</v>
      </c>
      <c r="C1572" s="78" t="s">
        <v>552</v>
      </c>
      <c r="D1572" s="73">
        <v>0</v>
      </c>
    </row>
    <row r="1573" spans="1:4" x14ac:dyDescent="0.25">
      <c r="A1573" s="77" t="s">
        <v>2837</v>
      </c>
      <c r="B1573" s="78" t="s">
        <v>2838</v>
      </c>
      <c r="C1573" s="78" t="s">
        <v>552</v>
      </c>
      <c r="D1573" s="73">
        <v>0</v>
      </c>
    </row>
    <row r="1574" spans="1:4" x14ac:dyDescent="0.25">
      <c r="A1574" s="77" t="s">
        <v>2839</v>
      </c>
      <c r="B1574" s="78" t="s">
        <v>2840</v>
      </c>
      <c r="C1574" s="78" t="s">
        <v>552</v>
      </c>
      <c r="D1574" s="73">
        <v>486.48</v>
      </c>
    </row>
    <row r="1575" spans="1:4" x14ac:dyDescent="0.25">
      <c r="A1575" s="77" t="s">
        <v>2841</v>
      </c>
      <c r="B1575" s="78" t="s">
        <v>2842</v>
      </c>
      <c r="C1575" s="78" t="s">
        <v>552</v>
      </c>
      <c r="D1575" s="73">
        <v>175.24</v>
      </c>
    </row>
    <row r="1576" spans="1:4" x14ac:dyDescent="0.25">
      <c r="A1576" s="77" t="s">
        <v>2843</v>
      </c>
      <c r="B1576" s="78" t="s">
        <v>2844</v>
      </c>
      <c r="C1576" s="78" t="s">
        <v>2845</v>
      </c>
      <c r="D1576" s="73">
        <v>16.079999999999998</v>
      </c>
    </row>
    <row r="1577" spans="1:4" x14ac:dyDescent="0.25">
      <c r="A1577" s="77" t="s">
        <v>2846</v>
      </c>
      <c r="B1577" s="78" t="s">
        <v>2847</v>
      </c>
      <c r="C1577" s="78" t="s">
        <v>2848</v>
      </c>
      <c r="D1577" s="73">
        <v>99.67</v>
      </c>
    </row>
    <row r="1578" spans="1:4" x14ac:dyDescent="0.25">
      <c r="A1578" s="77" t="s">
        <v>2849</v>
      </c>
      <c r="B1578" s="78" t="s">
        <v>2850</v>
      </c>
      <c r="C1578" s="78" t="s">
        <v>1014</v>
      </c>
      <c r="D1578" s="73">
        <v>178.11</v>
      </c>
    </row>
    <row r="1579" spans="1:4" x14ac:dyDescent="0.25">
      <c r="A1579" s="77" t="s">
        <v>2851</v>
      </c>
      <c r="B1579" s="78" t="s">
        <v>2852</v>
      </c>
      <c r="C1579" s="78" t="s">
        <v>1014</v>
      </c>
      <c r="D1579" s="73">
        <v>306.17</v>
      </c>
    </row>
    <row r="1580" spans="1:4" x14ac:dyDescent="0.25">
      <c r="A1580" s="77" t="s">
        <v>2853</v>
      </c>
      <c r="B1580" s="78" t="s">
        <v>2854</v>
      </c>
      <c r="C1580" s="78" t="s">
        <v>1014</v>
      </c>
      <c r="D1580" s="73">
        <v>510.19</v>
      </c>
    </row>
    <row r="1581" spans="1:4" x14ac:dyDescent="0.25">
      <c r="A1581" s="77" t="s">
        <v>2855</v>
      </c>
      <c r="B1581" s="78" t="s">
        <v>2856</v>
      </c>
      <c r="C1581" s="78" t="s">
        <v>1014</v>
      </c>
      <c r="D1581" s="73">
        <v>764.85</v>
      </c>
    </row>
    <row r="1582" spans="1:4" x14ac:dyDescent="0.25">
      <c r="A1582" s="77" t="s">
        <v>2857</v>
      </c>
      <c r="B1582" s="78" t="s">
        <v>2858</v>
      </c>
      <c r="C1582" s="78" t="s">
        <v>1014</v>
      </c>
      <c r="D1582" s="73">
        <v>152.59</v>
      </c>
    </row>
    <row r="1583" spans="1:4" x14ac:dyDescent="0.25">
      <c r="A1583" s="77" t="s">
        <v>2859</v>
      </c>
      <c r="B1583" s="78" t="s">
        <v>2860</v>
      </c>
      <c r="C1583" s="78" t="s">
        <v>935</v>
      </c>
      <c r="D1583" s="73">
        <v>0</v>
      </c>
    </row>
    <row r="1584" spans="1:4" x14ac:dyDescent="0.25">
      <c r="A1584" s="77" t="s">
        <v>2861</v>
      </c>
      <c r="B1584" s="78" t="s">
        <v>1218</v>
      </c>
      <c r="C1584" s="78" t="s">
        <v>1120</v>
      </c>
      <c r="D1584" s="73">
        <v>55</v>
      </c>
    </row>
    <row r="1585" spans="1:4" x14ac:dyDescent="0.25">
      <c r="A1585" s="77" t="s">
        <v>2862</v>
      </c>
      <c r="B1585" s="78" t="s">
        <v>1218</v>
      </c>
      <c r="C1585" s="78" t="s">
        <v>1120</v>
      </c>
      <c r="D1585" s="73">
        <v>56.38</v>
      </c>
    </row>
    <row r="1586" spans="1:4" x14ac:dyDescent="0.25">
      <c r="A1586" s="77" t="s">
        <v>2863</v>
      </c>
      <c r="B1586" s="78" t="s">
        <v>1218</v>
      </c>
      <c r="C1586" s="78" t="s">
        <v>1120</v>
      </c>
      <c r="D1586" s="73">
        <v>57.75</v>
      </c>
    </row>
    <row r="1587" spans="1:4" x14ac:dyDescent="0.25">
      <c r="A1587" s="77" t="s">
        <v>2864</v>
      </c>
      <c r="B1587" s="78" t="s">
        <v>1218</v>
      </c>
      <c r="C1587" s="78" t="s">
        <v>1120</v>
      </c>
      <c r="D1587" s="73">
        <v>60.5</v>
      </c>
    </row>
    <row r="1588" spans="1:4" x14ac:dyDescent="0.25">
      <c r="A1588" s="77" t="s">
        <v>2865</v>
      </c>
      <c r="B1588" s="78" t="s">
        <v>2866</v>
      </c>
      <c r="C1588" s="78" t="s">
        <v>1120</v>
      </c>
      <c r="D1588" s="73">
        <v>88.8</v>
      </c>
    </row>
    <row r="1589" spans="1:4" x14ac:dyDescent="0.25">
      <c r="A1589" s="77" t="s">
        <v>2867</v>
      </c>
      <c r="B1589" s="78" t="s">
        <v>2866</v>
      </c>
      <c r="C1589" s="78" t="s">
        <v>1120</v>
      </c>
      <c r="D1589" s="73">
        <v>91.02</v>
      </c>
    </row>
    <row r="1590" spans="1:4" x14ac:dyDescent="0.25">
      <c r="A1590" s="77" t="s">
        <v>2868</v>
      </c>
      <c r="B1590" s="78" t="s">
        <v>2866</v>
      </c>
      <c r="C1590" s="78" t="s">
        <v>1120</v>
      </c>
      <c r="D1590" s="73">
        <v>93.24</v>
      </c>
    </row>
    <row r="1591" spans="1:4" x14ac:dyDescent="0.25">
      <c r="A1591" s="77" t="s">
        <v>2869</v>
      </c>
      <c r="B1591" s="78" t="s">
        <v>2866</v>
      </c>
      <c r="C1591" s="78" t="s">
        <v>1120</v>
      </c>
      <c r="D1591" s="73">
        <v>97.68</v>
      </c>
    </row>
    <row r="1592" spans="1:4" x14ac:dyDescent="0.25">
      <c r="A1592" s="77" t="s">
        <v>2870</v>
      </c>
      <c r="B1592" s="78" t="s">
        <v>2871</v>
      </c>
      <c r="C1592" s="78" t="s">
        <v>1120</v>
      </c>
      <c r="D1592" s="73">
        <v>165</v>
      </c>
    </row>
    <row r="1593" spans="1:4" x14ac:dyDescent="0.25">
      <c r="A1593" s="77" t="s">
        <v>2872</v>
      </c>
      <c r="B1593" s="78" t="s">
        <v>2871</v>
      </c>
      <c r="C1593" s="78" t="s">
        <v>1120</v>
      </c>
      <c r="D1593" s="73">
        <v>169.13</v>
      </c>
    </row>
    <row r="1594" spans="1:4" x14ac:dyDescent="0.25">
      <c r="A1594" s="77" t="s">
        <v>2873</v>
      </c>
      <c r="B1594" s="78" t="s">
        <v>2871</v>
      </c>
      <c r="C1594" s="78" t="s">
        <v>1120</v>
      </c>
      <c r="D1594" s="73">
        <v>173.25</v>
      </c>
    </row>
    <row r="1595" spans="1:4" x14ac:dyDescent="0.25">
      <c r="A1595" s="77" t="s">
        <v>2874</v>
      </c>
      <c r="B1595" s="78" t="s">
        <v>2871</v>
      </c>
      <c r="C1595" s="78" t="s">
        <v>1120</v>
      </c>
      <c r="D1595" s="73">
        <v>181.5</v>
      </c>
    </row>
    <row r="1596" spans="1:4" x14ac:dyDescent="0.25">
      <c r="A1596" s="77" t="s">
        <v>2875</v>
      </c>
      <c r="B1596" s="78" t="s">
        <v>1239</v>
      </c>
      <c r="C1596" s="78" t="s">
        <v>1120</v>
      </c>
      <c r="D1596" s="73">
        <v>170</v>
      </c>
    </row>
    <row r="1597" spans="1:4" x14ac:dyDescent="0.25">
      <c r="A1597" s="77" t="s">
        <v>2876</v>
      </c>
      <c r="B1597" s="78" t="s">
        <v>1239</v>
      </c>
      <c r="C1597" s="78" t="s">
        <v>1120</v>
      </c>
      <c r="D1597" s="73">
        <v>174.25</v>
      </c>
    </row>
    <row r="1598" spans="1:4" x14ac:dyDescent="0.25">
      <c r="A1598" s="77" t="s">
        <v>2877</v>
      </c>
      <c r="B1598" s="78" t="s">
        <v>1239</v>
      </c>
      <c r="C1598" s="78" t="s">
        <v>1120</v>
      </c>
      <c r="D1598" s="73">
        <v>178.5</v>
      </c>
    </row>
    <row r="1599" spans="1:4" x14ac:dyDescent="0.25">
      <c r="A1599" s="77" t="s">
        <v>2878</v>
      </c>
      <c r="B1599" s="78" t="s">
        <v>1239</v>
      </c>
      <c r="C1599" s="78" t="s">
        <v>1120</v>
      </c>
      <c r="D1599" s="73">
        <v>187</v>
      </c>
    </row>
    <row r="1600" spans="1:4" x14ac:dyDescent="0.25">
      <c r="A1600" s="77" t="s">
        <v>2879</v>
      </c>
      <c r="B1600" s="78" t="s">
        <v>2880</v>
      </c>
      <c r="C1600" s="78" t="s">
        <v>1120</v>
      </c>
      <c r="D1600" s="73">
        <v>1370</v>
      </c>
    </row>
    <row r="1601" spans="1:4" x14ac:dyDescent="0.25">
      <c r="A1601" s="77" t="s">
        <v>2881</v>
      </c>
      <c r="B1601" s="78" t="s">
        <v>2880</v>
      </c>
      <c r="C1601" s="78" t="s">
        <v>1120</v>
      </c>
      <c r="D1601" s="73">
        <v>1370</v>
      </c>
    </row>
    <row r="1602" spans="1:4" x14ac:dyDescent="0.25">
      <c r="A1602" s="77" t="s">
        <v>2882</v>
      </c>
      <c r="B1602" s="78" t="s">
        <v>2880</v>
      </c>
      <c r="C1602" s="78" t="s">
        <v>1120</v>
      </c>
      <c r="D1602" s="73">
        <v>1370</v>
      </c>
    </row>
    <row r="1603" spans="1:4" x14ac:dyDescent="0.25">
      <c r="A1603" s="77" t="s">
        <v>2883</v>
      </c>
      <c r="B1603" s="78" t="s">
        <v>2880</v>
      </c>
      <c r="C1603" s="78" t="s">
        <v>1120</v>
      </c>
      <c r="D1603" s="73">
        <v>1370</v>
      </c>
    </row>
    <row r="1604" spans="1:4" x14ac:dyDescent="0.25">
      <c r="A1604" s="77" t="s">
        <v>2884</v>
      </c>
      <c r="B1604" s="78" t="s">
        <v>2885</v>
      </c>
      <c r="C1604" s="78" t="s">
        <v>1120</v>
      </c>
      <c r="D1604" s="73">
        <v>187</v>
      </c>
    </row>
    <row r="1605" spans="1:4" x14ac:dyDescent="0.25">
      <c r="A1605" s="77" t="s">
        <v>2886</v>
      </c>
      <c r="B1605" s="78" t="s">
        <v>2885</v>
      </c>
      <c r="C1605" s="78" t="s">
        <v>1120</v>
      </c>
      <c r="D1605" s="73">
        <v>187</v>
      </c>
    </row>
    <row r="1606" spans="1:4" x14ac:dyDescent="0.25">
      <c r="A1606" s="77" t="s">
        <v>2887</v>
      </c>
      <c r="B1606" s="78" t="s">
        <v>2885</v>
      </c>
      <c r="C1606" s="78" t="s">
        <v>1120</v>
      </c>
      <c r="D1606" s="73">
        <v>187</v>
      </c>
    </row>
    <row r="1607" spans="1:4" x14ac:dyDescent="0.25">
      <c r="A1607" s="77" t="s">
        <v>2888</v>
      </c>
      <c r="B1607" s="78" t="s">
        <v>2885</v>
      </c>
      <c r="C1607" s="78" t="s">
        <v>1120</v>
      </c>
      <c r="D1607" s="73">
        <v>187</v>
      </c>
    </row>
    <row r="1608" spans="1:4" x14ac:dyDescent="0.25">
      <c r="A1608" s="77" t="s">
        <v>2889</v>
      </c>
      <c r="B1608" s="78" t="s">
        <v>2890</v>
      </c>
      <c r="C1608" s="78" t="s">
        <v>935</v>
      </c>
      <c r="D1608" s="73">
        <v>5449.11</v>
      </c>
    </row>
    <row r="1609" spans="1:4" x14ac:dyDescent="0.25">
      <c r="A1609" s="77" t="s">
        <v>2891</v>
      </c>
      <c r="B1609" s="78" t="s">
        <v>2892</v>
      </c>
      <c r="C1609" s="78" t="s">
        <v>1120</v>
      </c>
      <c r="D1609" s="73">
        <v>55</v>
      </c>
    </row>
    <row r="1610" spans="1:4" x14ac:dyDescent="0.25">
      <c r="A1610" s="77" t="s">
        <v>2893</v>
      </c>
      <c r="B1610" s="78" t="s">
        <v>2892</v>
      </c>
      <c r="C1610" s="78" t="s">
        <v>1120</v>
      </c>
      <c r="D1610" s="73">
        <v>56.38</v>
      </c>
    </row>
    <row r="1611" spans="1:4" x14ac:dyDescent="0.25">
      <c r="A1611" s="77" t="s">
        <v>2894</v>
      </c>
      <c r="B1611" s="78" t="s">
        <v>2892</v>
      </c>
      <c r="C1611" s="78" t="s">
        <v>1120</v>
      </c>
      <c r="D1611" s="73">
        <v>57.75</v>
      </c>
    </row>
    <row r="1612" spans="1:4" x14ac:dyDescent="0.25">
      <c r="A1612" s="77" t="s">
        <v>2895</v>
      </c>
      <c r="B1612" s="78" t="s">
        <v>2892</v>
      </c>
      <c r="C1612" s="78" t="s">
        <v>1120</v>
      </c>
      <c r="D1612" s="73">
        <v>60.5</v>
      </c>
    </row>
    <row r="1613" spans="1:4" x14ac:dyDescent="0.25">
      <c r="A1613" s="77" t="s">
        <v>2896</v>
      </c>
      <c r="B1613" s="78" t="s">
        <v>2897</v>
      </c>
      <c r="C1613" s="78" t="s">
        <v>1120</v>
      </c>
      <c r="D1613" s="73">
        <v>88.8</v>
      </c>
    </row>
    <row r="1614" spans="1:4" x14ac:dyDescent="0.25">
      <c r="A1614" s="77" t="s">
        <v>2898</v>
      </c>
      <c r="B1614" s="78" t="s">
        <v>2897</v>
      </c>
      <c r="C1614" s="78" t="s">
        <v>1120</v>
      </c>
      <c r="D1614" s="73">
        <v>91.02</v>
      </c>
    </row>
    <row r="1615" spans="1:4" x14ac:dyDescent="0.25">
      <c r="A1615" s="77" t="s">
        <v>2899</v>
      </c>
      <c r="B1615" s="78" t="s">
        <v>2897</v>
      </c>
      <c r="C1615" s="78" t="s">
        <v>1120</v>
      </c>
      <c r="D1615" s="73">
        <v>93.24</v>
      </c>
    </row>
    <row r="1616" spans="1:4" x14ac:dyDescent="0.25">
      <c r="A1616" s="77" t="s">
        <v>2900</v>
      </c>
      <c r="B1616" s="78" t="s">
        <v>2897</v>
      </c>
      <c r="C1616" s="78" t="s">
        <v>1120</v>
      </c>
      <c r="D1616" s="73">
        <v>97.68</v>
      </c>
    </row>
    <row r="1617" spans="1:4" x14ac:dyDescent="0.25">
      <c r="A1617" s="77" t="s">
        <v>2901</v>
      </c>
      <c r="B1617" s="78" t="s">
        <v>2902</v>
      </c>
      <c r="C1617" s="78" t="s">
        <v>1120</v>
      </c>
      <c r="D1617" s="73">
        <v>165</v>
      </c>
    </row>
    <row r="1618" spans="1:4" x14ac:dyDescent="0.25">
      <c r="A1618" s="77" t="s">
        <v>2903</v>
      </c>
      <c r="B1618" s="78" t="s">
        <v>2902</v>
      </c>
      <c r="C1618" s="78" t="s">
        <v>1120</v>
      </c>
      <c r="D1618" s="73">
        <v>169.13</v>
      </c>
    </row>
    <row r="1619" spans="1:4" x14ac:dyDescent="0.25">
      <c r="A1619" s="77" t="s">
        <v>2904</v>
      </c>
      <c r="B1619" s="78" t="s">
        <v>2902</v>
      </c>
      <c r="C1619" s="78" t="s">
        <v>1120</v>
      </c>
      <c r="D1619" s="73">
        <v>173.25</v>
      </c>
    </row>
    <row r="1620" spans="1:4" x14ac:dyDescent="0.25">
      <c r="A1620" s="77" t="s">
        <v>2905</v>
      </c>
      <c r="B1620" s="78" t="s">
        <v>2902</v>
      </c>
      <c r="C1620" s="78" t="s">
        <v>1120</v>
      </c>
      <c r="D1620" s="73">
        <v>181.5</v>
      </c>
    </row>
    <row r="1621" spans="1:4" x14ac:dyDescent="0.25">
      <c r="A1621" s="77" t="s">
        <v>2906</v>
      </c>
      <c r="B1621" s="78" t="s">
        <v>2907</v>
      </c>
      <c r="C1621" s="78" t="s">
        <v>1120</v>
      </c>
      <c r="D1621" s="73">
        <v>170</v>
      </c>
    </row>
    <row r="1622" spans="1:4" x14ac:dyDescent="0.25">
      <c r="A1622" s="77" t="s">
        <v>2908</v>
      </c>
      <c r="B1622" s="78" t="s">
        <v>2907</v>
      </c>
      <c r="C1622" s="78" t="s">
        <v>1120</v>
      </c>
      <c r="D1622" s="73">
        <v>174.25</v>
      </c>
    </row>
    <row r="1623" spans="1:4" x14ac:dyDescent="0.25">
      <c r="A1623" s="77" t="s">
        <v>2909</v>
      </c>
      <c r="B1623" s="78" t="s">
        <v>2907</v>
      </c>
      <c r="C1623" s="78" t="s">
        <v>1120</v>
      </c>
      <c r="D1623" s="73">
        <v>178.5</v>
      </c>
    </row>
    <row r="1624" spans="1:4" x14ac:dyDescent="0.25">
      <c r="A1624" s="77" t="s">
        <v>2910</v>
      </c>
      <c r="B1624" s="78" t="s">
        <v>2907</v>
      </c>
      <c r="C1624" s="78" t="s">
        <v>1120</v>
      </c>
      <c r="D1624" s="73">
        <v>187</v>
      </c>
    </row>
    <row r="1625" spans="1:4" x14ac:dyDescent="0.25">
      <c r="A1625" s="77" t="s">
        <v>2911</v>
      </c>
      <c r="B1625" s="78" t="s">
        <v>2912</v>
      </c>
      <c r="C1625" s="78" t="s">
        <v>935</v>
      </c>
      <c r="D1625" s="73">
        <v>5191.2299999999996</v>
      </c>
    </row>
    <row r="1626" spans="1:4" x14ac:dyDescent="0.25">
      <c r="A1626" s="77" t="s">
        <v>2913</v>
      </c>
      <c r="B1626" s="78" t="s">
        <v>2914</v>
      </c>
      <c r="C1626" s="78" t="s">
        <v>1120</v>
      </c>
      <c r="D1626" s="73">
        <v>55</v>
      </c>
    </row>
    <row r="1627" spans="1:4" x14ac:dyDescent="0.25">
      <c r="A1627" s="77" t="s">
        <v>2915</v>
      </c>
      <c r="B1627" s="78" t="s">
        <v>2914</v>
      </c>
      <c r="C1627" s="78" t="s">
        <v>1120</v>
      </c>
      <c r="D1627" s="73">
        <v>56.38</v>
      </c>
    </row>
    <row r="1628" spans="1:4" x14ac:dyDescent="0.25">
      <c r="A1628" s="77" t="s">
        <v>2916</v>
      </c>
      <c r="B1628" s="78" t="s">
        <v>2914</v>
      </c>
      <c r="C1628" s="78" t="s">
        <v>1120</v>
      </c>
      <c r="D1628" s="73">
        <v>57.75</v>
      </c>
    </row>
    <row r="1629" spans="1:4" x14ac:dyDescent="0.25">
      <c r="A1629" s="77" t="s">
        <v>2917</v>
      </c>
      <c r="B1629" s="78" t="s">
        <v>2914</v>
      </c>
      <c r="C1629" s="78" t="s">
        <v>1120</v>
      </c>
      <c r="D1629" s="73">
        <v>60.5</v>
      </c>
    </row>
    <row r="1630" spans="1:4" x14ac:dyDescent="0.25">
      <c r="A1630" s="77" t="s">
        <v>2918</v>
      </c>
      <c r="B1630" s="78" t="s">
        <v>2919</v>
      </c>
      <c r="C1630" s="78" t="s">
        <v>1120</v>
      </c>
      <c r="D1630" s="73">
        <v>88.8</v>
      </c>
    </row>
    <row r="1631" spans="1:4" x14ac:dyDescent="0.25">
      <c r="A1631" s="77" t="s">
        <v>2920</v>
      </c>
      <c r="B1631" s="78" t="s">
        <v>2919</v>
      </c>
      <c r="C1631" s="78" t="s">
        <v>1120</v>
      </c>
      <c r="D1631" s="73">
        <v>91.02</v>
      </c>
    </row>
    <row r="1632" spans="1:4" x14ac:dyDescent="0.25">
      <c r="A1632" s="77" t="s">
        <v>2921</v>
      </c>
      <c r="B1632" s="78" t="s">
        <v>2919</v>
      </c>
      <c r="C1632" s="78" t="s">
        <v>1120</v>
      </c>
      <c r="D1632" s="73">
        <v>93.24</v>
      </c>
    </row>
    <row r="1633" spans="1:4" x14ac:dyDescent="0.25">
      <c r="A1633" s="77" t="s">
        <v>2922</v>
      </c>
      <c r="B1633" s="78" t="s">
        <v>2919</v>
      </c>
      <c r="C1633" s="78" t="s">
        <v>1120</v>
      </c>
      <c r="D1633" s="73">
        <v>97.68</v>
      </c>
    </row>
    <row r="1634" spans="1:4" x14ac:dyDescent="0.25">
      <c r="A1634" s="77" t="s">
        <v>2923</v>
      </c>
      <c r="B1634" s="78" t="s">
        <v>2924</v>
      </c>
      <c r="C1634" s="78" t="s">
        <v>1120</v>
      </c>
      <c r="D1634" s="73">
        <v>165</v>
      </c>
    </row>
    <row r="1635" spans="1:4" x14ac:dyDescent="0.25">
      <c r="A1635" s="77" t="s">
        <v>2925</v>
      </c>
      <c r="B1635" s="78" t="s">
        <v>2924</v>
      </c>
      <c r="C1635" s="78" t="s">
        <v>1120</v>
      </c>
      <c r="D1635" s="73">
        <v>169.13</v>
      </c>
    </row>
    <row r="1636" spans="1:4" x14ac:dyDescent="0.25">
      <c r="A1636" s="77" t="s">
        <v>2926</v>
      </c>
      <c r="B1636" s="78" t="s">
        <v>2924</v>
      </c>
      <c r="C1636" s="78" t="s">
        <v>1120</v>
      </c>
      <c r="D1636" s="73">
        <v>173.25</v>
      </c>
    </row>
    <row r="1637" spans="1:4" x14ac:dyDescent="0.25">
      <c r="A1637" s="77" t="s">
        <v>2927</v>
      </c>
      <c r="B1637" s="78" t="s">
        <v>2924</v>
      </c>
      <c r="C1637" s="78" t="s">
        <v>1120</v>
      </c>
      <c r="D1637" s="73">
        <v>181.5</v>
      </c>
    </row>
    <row r="1638" spans="1:4" x14ac:dyDescent="0.25">
      <c r="A1638" s="77" t="s">
        <v>2928</v>
      </c>
      <c r="B1638" s="78" t="s">
        <v>2929</v>
      </c>
      <c r="C1638" s="78" t="s">
        <v>1120</v>
      </c>
      <c r="D1638" s="73">
        <v>170</v>
      </c>
    </row>
    <row r="1639" spans="1:4" x14ac:dyDescent="0.25">
      <c r="A1639" s="77" t="s">
        <v>2930</v>
      </c>
      <c r="B1639" s="78" t="s">
        <v>2929</v>
      </c>
      <c r="C1639" s="78" t="s">
        <v>1120</v>
      </c>
      <c r="D1639" s="73">
        <v>174.25</v>
      </c>
    </row>
    <row r="1640" spans="1:4" x14ac:dyDescent="0.25">
      <c r="A1640" s="77" t="s">
        <v>2931</v>
      </c>
      <c r="B1640" s="78" t="s">
        <v>2929</v>
      </c>
      <c r="C1640" s="78" t="s">
        <v>1120</v>
      </c>
      <c r="D1640" s="73">
        <v>178.5</v>
      </c>
    </row>
    <row r="1641" spans="1:4" x14ac:dyDescent="0.25">
      <c r="A1641" s="77" t="s">
        <v>2932</v>
      </c>
      <c r="B1641" s="78" t="s">
        <v>2929</v>
      </c>
      <c r="C1641" s="78" t="s">
        <v>1120</v>
      </c>
      <c r="D1641" s="73">
        <v>187</v>
      </c>
    </row>
    <row r="1642" spans="1:4" x14ac:dyDescent="0.25">
      <c r="A1642" s="77" t="s">
        <v>2933</v>
      </c>
      <c r="B1642" s="78" t="s">
        <v>2934</v>
      </c>
      <c r="C1642" s="78" t="s">
        <v>935</v>
      </c>
      <c r="D1642" s="73">
        <v>2229.14</v>
      </c>
    </row>
    <row r="1643" spans="1:4" x14ac:dyDescent="0.25">
      <c r="A1643" s="77" t="s">
        <v>2935</v>
      </c>
      <c r="B1643" s="78" t="s">
        <v>2936</v>
      </c>
      <c r="C1643" s="78" t="s">
        <v>1120</v>
      </c>
      <c r="D1643" s="73">
        <v>45</v>
      </c>
    </row>
    <row r="1644" spans="1:4" x14ac:dyDescent="0.25">
      <c r="A1644" s="77" t="s">
        <v>2937</v>
      </c>
      <c r="B1644" s="78" t="s">
        <v>2936</v>
      </c>
      <c r="C1644" s="78" t="s">
        <v>1120</v>
      </c>
      <c r="D1644" s="73">
        <v>46.13</v>
      </c>
    </row>
    <row r="1645" spans="1:4" x14ac:dyDescent="0.25">
      <c r="A1645" s="77" t="s">
        <v>2938</v>
      </c>
      <c r="B1645" s="78" t="s">
        <v>2936</v>
      </c>
      <c r="C1645" s="78" t="s">
        <v>1120</v>
      </c>
      <c r="D1645" s="73">
        <v>47.25</v>
      </c>
    </row>
    <row r="1646" spans="1:4" x14ac:dyDescent="0.25">
      <c r="A1646" s="77" t="s">
        <v>2939</v>
      </c>
      <c r="B1646" s="78" t="s">
        <v>2936</v>
      </c>
      <c r="C1646" s="78" t="s">
        <v>1120</v>
      </c>
      <c r="D1646" s="73">
        <v>49.5</v>
      </c>
    </row>
    <row r="1647" spans="1:4" x14ac:dyDescent="0.25">
      <c r="A1647" s="77" t="s">
        <v>2940</v>
      </c>
      <c r="B1647" s="78" t="s">
        <v>2941</v>
      </c>
      <c r="C1647" s="78" t="s">
        <v>935</v>
      </c>
      <c r="D1647" s="73">
        <v>3147.57</v>
      </c>
    </row>
    <row r="1648" spans="1:4" x14ac:dyDescent="0.25">
      <c r="A1648" s="77" t="s">
        <v>2942</v>
      </c>
      <c r="B1648" s="78" t="s">
        <v>1229</v>
      </c>
      <c r="C1648" s="78" t="s">
        <v>1120</v>
      </c>
      <c r="D1648" s="73">
        <v>33</v>
      </c>
    </row>
    <row r="1649" spans="1:4" x14ac:dyDescent="0.25">
      <c r="A1649" s="77" t="s">
        <v>2943</v>
      </c>
      <c r="B1649" s="78" t="s">
        <v>1229</v>
      </c>
      <c r="C1649" s="78" t="s">
        <v>1120</v>
      </c>
      <c r="D1649" s="73">
        <v>33.83</v>
      </c>
    </row>
    <row r="1650" spans="1:4" x14ac:dyDescent="0.25">
      <c r="A1650" s="77" t="s">
        <v>2944</v>
      </c>
      <c r="B1650" s="78" t="s">
        <v>1229</v>
      </c>
      <c r="C1650" s="78" t="s">
        <v>1120</v>
      </c>
      <c r="D1650" s="73">
        <v>34.65</v>
      </c>
    </row>
    <row r="1651" spans="1:4" x14ac:dyDescent="0.25">
      <c r="A1651" s="77" t="s">
        <v>2945</v>
      </c>
      <c r="B1651" s="78" t="s">
        <v>1229</v>
      </c>
      <c r="C1651" s="78" t="s">
        <v>1120</v>
      </c>
      <c r="D1651" s="73">
        <v>36.299999999999997</v>
      </c>
    </row>
    <row r="1652" spans="1:4" x14ac:dyDescent="0.25">
      <c r="A1652" s="77" t="s">
        <v>2946</v>
      </c>
      <c r="B1652" s="78" t="s">
        <v>1231</v>
      </c>
      <c r="C1652" s="78" t="s">
        <v>1120</v>
      </c>
      <c r="D1652" s="73">
        <v>44</v>
      </c>
    </row>
    <row r="1653" spans="1:4" x14ac:dyDescent="0.25">
      <c r="A1653" s="77" t="s">
        <v>2947</v>
      </c>
      <c r="B1653" s="78" t="s">
        <v>1231</v>
      </c>
      <c r="C1653" s="78" t="s">
        <v>1120</v>
      </c>
      <c r="D1653" s="73">
        <v>45.1</v>
      </c>
    </row>
    <row r="1654" spans="1:4" x14ac:dyDescent="0.25">
      <c r="A1654" s="77" t="s">
        <v>2948</v>
      </c>
      <c r="B1654" s="78" t="s">
        <v>1231</v>
      </c>
      <c r="C1654" s="78" t="s">
        <v>1120</v>
      </c>
      <c r="D1654" s="73">
        <v>46.2</v>
      </c>
    </row>
    <row r="1655" spans="1:4" x14ac:dyDescent="0.25">
      <c r="A1655" s="77" t="s">
        <v>2949</v>
      </c>
      <c r="B1655" s="78" t="s">
        <v>1231</v>
      </c>
      <c r="C1655" s="78" t="s">
        <v>1120</v>
      </c>
      <c r="D1655" s="73">
        <v>48.4</v>
      </c>
    </row>
    <row r="1656" spans="1:4" x14ac:dyDescent="0.25">
      <c r="A1656" s="77" t="s">
        <v>2950</v>
      </c>
      <c r="B1656" s="78" t="s">
        <v>1233</v>
      </c>
      <c r="C1656" s="78" t="s">
        <v>1120</v>
      </c>
      <c r="D1656" s="73">
        <v>26</v>
      </c>
    </row>
    <row r="1657" spans="1:4" x14ac:dyDescent="0.25">
      <c r="A1657" s="77" t="s">
        <v>2951</v>
      </c>
      <c r="B1657" s="78" t="s">
        <v>1233</v>
      </c>
      <c r="C1657" s="78" t="s">
        <v>1120</v>
      </c>
      <c r="D1657" s="73">
        <v>26.65</v>
      </c>
    </row>
    <row r="1658" spans="1:4" x14ac:dyDescent="0.25">
      <c r="A1658" s="77" t="s">
        <v>2952</v>
      </c>
      <c r="B1658" s="78" t="s">
        <v>1233</v>
      </c>
      <c r="C1658" s="78" t="s">
        <v>1120</v>
      </c>
      <c r="D1658" s="73">
        <v>27.3</v>
      </c>
    </row>
    <row r="1659" spans="1:4" x14ac:dyDescent="0.25">
      <c r="A1659" s="77" t="s">
        <v>2953</v>
      </c>
      <c r="B1659" s="78" t="s">
        <v>1233</v>
      </c>
      <c r="C1659" s="78" t="s">
        <v>1120</v>
      </c>
      <c r="D1659" s="73">
        <v>28.6</v>
      </c>
    </row>
    <row r="1660" spans="1:4" x14ac:dyDescent="0.25">
      <c r="A1660" s="77" t="s">
        <v>2954</v>
      </c>
      <c r="B1660" s="78" t="s">
        <v>1221</v>
      </c>
      <c r="C1660" s="78" t="s">
        <v>1120</v>
      </c>
      <c r="D1660" s="73">
        <v>6.2</v>
      </c>
    </row>
    <row r="1661" spans="1:4" x14ac:dyDescent="0.25">
      <c r="A1661" s="77" t="s">
        <v>2955</v>
      </c>
      <c r="B1661" s="78" t="s">
        <v>1221</v>
      </c>
      <c r="C1661" s="78" t="s">
        <v>1120</v>
      </c>
      <c r="D1661" s="73">
        <v>6.36</v>
      </c>
    </row>
    <row r="1662" spans="1:4" x14ac:dyDescent="0.25">
      <c r="A1662" s="77" t="s">
        <v>2956</v>
      </c>
      <c r="B1662" s="78" t="s">
        <v>1221</v>
      </c>
      <c r="C1662" s="78" t="s">
        <v>1120</v>
      </c>
      <c r="D1662" s="73">
        <v>6.51</v>
      </c>
    </row>
    <row r="1663" spans="1:4" x14ac:dyDescent="0.25">
      <c r="A1663" s="77" t="s">
        <v>2957</v>
      </c>
      <c r="B1663" s="78" t="s">
        <v>1221</v>
      </c>
      <c r="C1663" s="78" t="s">
        <v>1120</v>
      </c>
      <c r="D1663" s="73">
        <v>6.82</v>
      </c>
    </row>
    <row r="1664" spans="1:4" x14ac:dyDescent="0.25">
      <c r="A1664" s="77" t="s">
        <v>2958</v>
      </c>
      <c r="B1664" s="78" t="s">
        <v>1223</v>
      </c>
      <c r="C1664" s="78" t="s">
        <v>1120</v>
      </c>
      <c r="D1664" s="73">
        <v>29.2</v>
      </c>
    </row>
    <row r="1665" spans="1:4" x14ac:dyDescent="0.25">
      <c r="A1665" s="77" t="s">
        <v>2959</v>
      </c>
      <c r="B1665" s="78" t="s">
        <v>1223</v>
      </c>
      <c r="C1665" s="78" t="s">
        <v>1120</v>
      </c>
      <c r="D1665" s="73">
        <v>29.93</v>
      </c>
    </row>
    <row r="1666" spans="1:4" x14ac:dyDescent="0.25">
      <c r="A1666" s="77" t="s">
        <v>2960</v>
      </c>
      <c r="B1666" s="78" t="s">
        <v>1223</v>
      </c>
      <c r="C1666" s="78" t="s">
        <v>1120</v>
      </c>
      <c r="D1666" s="73">
        <v>30.66</v>
      </c>
    </row>
    <row r="1667" spans="1:4" x14ac:dyDescent="0.25">
      <c r="A1667" s="77" t="s">
        <v>2961</v>
      </c>
      <c r="B1667" s="78" t="s">
        <v>1223</v>
      </c>
      <c r="C1667" s="78" t="s">
        <v>1120</v>
      </c>
      <c r="D1667" s="73">
        <v>32.119999999999997</v>
      </c>
    </row>
    <row r="1668" spans="1:4" x14ac:dyDescent="0.25">
      <c r="A1668" s="77" t="s">
        <v>2962</v>
      </c>
      <c r="B1668" s="78" t="s">
        <v>2963</v>
      </c>
      <c r="C1668" s="78" t="s">
        <v>2964</v>
      </c>
      <c r="D1668" s="73">
        <v>35</v>
      </c>
    </row>
    <row r="1669" spans="1:4" x14ac:dyDescent="0.25">
      <c r="A1669" s="77" t="s">
        <v>2965</v>
      </c>
      <c r="B1669" s="78" t="s">
        <v>2963</v>
      </c>
      <c r="C1669" s="78" t="s">
        <v>2964</v>
      </c>
      <c r="D1669" s="73">
        <v>35.880000000000003</v>
      </c>
    </row>
    <row r="1670" spans="1:4" x14ac:dyDescent="0.25">
      <c r="A1670" s="77" t="s">
        <v>2966</v>
      </c>
      <c r="B1670" s="78" t="s">
        <v>2963</v>
      </c>
      <c r="C1670" s="78" t="s">
        <v>2964</v>
      </c>
      <c r="D1670" s="73">
        <v>36.75</v>
      </c>
    </row>
    <row r="1671" spans="1:4" x14ac:dyDescent="0.25">
      <c r="A1671" s="77" t="s">
        <v>2967</v>
      </c>
      <c r="B1671" s="78" t="s">
        <v>2963</v>
      </c>
      <c r="C1671" s="78" t="s">
        <v>2964</v>
      </c>
      <c r="D1671" s="73">
        <v>38.5</v>
      </c>
    </row>
    <row r="1672" spans="1:4" x14ac:dyDescent="0.25">
      <c r="A1672" s="77" t="s">
        <v>2968</v>
      </c>
      <c r="B1672" s="78" t="s">
        <v>2969</v>
      </c>
      <c r="C1672" s="78" t="s">
        <v>2970</v>
      </c>
      <c r="D1672" s="73">
        <v>25</v>
      </c>
    </row>
    <row r="1673" spans="1:4" x14ac:dyDescent="0.25">
      <c r="A1673" s="77" t="s">
        <v>2971</v>
      </c>
      <c r="B1673" s="78" t="s">
        <v>2969</v>
      </c>
      <c r="C1673" s="78" t="s">
        <v>2970</v>
      </c>
      <c r="D1673" s="73">
        <v>25.62</v>
      </c>
    </row>
    <row r="1674" spans="1:4" x14ac:dyDescent="0.25">
      <c r="A1674" s="77" t="s">
        <v>2972</v>
      </c>
      <c r="B1674" s="78" t="s">
        <v>2969</v>
      </c>
      <c r="C1674" s="78" t="s">
        <v>2970</v>
      </c>
      <c r="D1674" s="73">
        <v>26.25</v>
      </c>
    </row>
    <row r="1675" spans="1:4" x14ac:dyDescent="0.25">
      <c r="A1675" s="77" t="s">
        <v>2973</v>
      </c>
      <c r="B1675" s="78" t="s">
        <v>2969</v>
      </c>
      <c r="C1675" s="78" t="s">
        <v>2970</v>
      </c>
      <c r="D1675" s="73">
        <v>27.5</v>
      </c>
    </row>
    <row r="1676" spans="1:4" x14ac:dyDescent="0.25">
      <c r="A1676" s="77" t="s">
        <v>2974</v>
      </c>
      <c r="B1676" s="78" t="s">
        <v>2975</v>
      </c>
      <c r="C1676" s="78" t="s">
        <v>2976</v>
      </c>
      <c r="D1676" s="73">
        <v>1</v>
      </c>
    </row>
    <row r="1677" spans="1:4" x14ac:dyDescent="0.25">
      <c r="A1677" s="77" t="s">
        <v>2977</v>
      </c>
      <c r="B1677" s="78" t="s">
        <v>2978</v>
      </c>
      <c r="C1677" s="78" t="s">
        <v>750</v>
      </c>
      <c r="D1677" s="73">
        <v>28.26</v>
      </c>
    </row>
    <row r="1678" spans="1:4" x14ac:dyDescent="0.25">
      <c r="A1678" s="77" t="s">
        <v>2979</v>
      </c>
      <c r="B1678" s="78" t="s">
        <v>2978</v>
      </c>
      <c r="C1678" s="78" t="s">
        <v>750</v>
      </c>
      <c r="D1678" s="73">
        <v>31.5</v>
      </c>
    </row>
    <row r="1679" spans="1:4" x14ac:dyDescent="0.25">
      <c r="A1679" s="77" t="s">
        <v>2980</v>
      </c>
      <c r="B1679" s="78" t="s">
        <v>2981</v>
      </c>
      <c r="C1679" s="78" t="s">
        <v>750</v>
      </c>
      <c r="D1679" s="73">
        <v>56.09</v>
      </c>
    </row>
    <row r="1680" spans="1:4" x14ac:dyDescent="0.25">
      <c r="A1680" s="77" t="s">
        <v>2982</v>
      </c>
      <c r="B1680" s="78" t="s">
        <v>2981</v>
      </c>
      <c r="C1680" s="78" t="s">
        <v>750</v>
      </c>
      <c r="D1680" s="73">
        <v>63.49</v>
      </c>
    </row>
    <row r="1681" spans="1:4" x14ac:dyDescent="0.25">
      <c r="A1681" s="77" t="s">
        <v>2983</v>
      </c>
      <c r="B1681" s="78" t="s">
        <v>2984</v>
      </c>
      <c r="C1681" s="78" t="s">
        <v>2976</v>
      </c>
      <c r="D1681" s="73">
        <v>169.97</v>
      </c>
    </row>
    <row r="1682" spans="1:4" x14ac:dyDescent="0.25">
      <c r="A1682" s="77" t="s">
        <v>2985</v>
      </c>
      <c r="B1682" s="78" t="s">
        <v>2984</v>
      </c>
      <c r="C1682" s="78" t="s">
        <v>2976</v>
      </c>
      <c r="D1682" s="73">
        <v>179.09</v>
      </c>
    </row>
    <row r="1683" spans="1:4" x14ac:dyDescent="0.25">
      <c r="A1683" s="77" t="s">
        <v>2986</v>
      </c>
      <c r="B1683" s="78" t="s">
        <v>2987</v>
      </c>
      <c r="C1683" s="78" t="s">
        <v>2976</v>
      </c>
      <c r="D1683" s="73">
        <v>102.1</v>
      </c>
    </row>
    <row r="1684" spans="1:4" x14ac:dyDescent="0.25">
      <c r="A1684" s="77" t="s">
        <v>2988</v>
      </c>
      <c r="B1684" s="78" t="s">
        <v>2987</v>
      </c>
      <c r="C1684" s="78" t="s">
        <v>2976</v>
      </c>
      <c r="D1684" s="73">
        <v>107.7</v>
      </c>
    </row>
    <row r="1685" spans="1:4" x14ac:dyDescent="0.25">
      <c r="A1685" s="77" t="s">
        <v>2989</v>
      </c>
      <c r="B1685" s="78" t="s">
        <v>2990</v>
      </c>
      <c r="C1685" s="78" t="s">
        <v>2976</v>
      </c>
      <c r="D1685" s="73">
        <v>87.81</v>
      </c>
    </row>
    <row r="1686" spans="1:4" x14ac:dyDescent="0.25">
      <c r="A1686" s="77" t="s">
        <v>2991</v>
      </c>
      <c r="B1686" s="78" t="s">
        <v>2990</v>
      </c>
      <c r="C1686" s="78" t="s">
        <v>2976</v>
      </c>
      <c r="D1686" s="73">
        <v>91.78</v>
      </c>
    </row>
    <row r="1687" spans="1:4" x14ac:dyDescent="0.25">
      <c r="A1687" s="77" t="s">
        <v>2992</v>
      </c>
      <c r="B1687" s="78" t="s">
        <v>2993</v>
      </c>
      <c r="C1687" s="78" t="s">
        <v>2976</v>
      </c>
      <c r="D1687" s="73">
        <v>32.97</v>
      </c>
    </row>
    <row r="1688" spans="1:4" x14ac:dyDescent="0.25">
      <c r="A1688" s="77" t="s">
        <v>2994</v>
      </c>
      <c r="B1688" s="78" t="s">
        <v>2993</v>
      </c>
      <c r="C1688" s="78" t="s">
        <v>2976</v>
      </c>
      <c r="D1688" s="73">
        <v>34.409999999999997</v>
      </c>
    </row>
    <row r="1689" spans="1:4" x14ac:dyDescent="0.25">
      <c r="A1689" s="77" t="s">
        <v>2995</v>
      </c>
      <c r="B1689" s="78" t="s">
        <v>2996</v>
      </c>
      <c r="C1689" s="78" t="s">
        <v>2976</v>
      </c>
      <c r="D1689" s="73">
        <v>44.02</v>
      </c>
    </row>
    <row r="1690" spans="1:4" x14ac:dyDescent="0.25">
      <c r="A1690" s="77" t="s">
        <v>2997</v>
      </c>
      <c r="B1690" s="78" t="s">
        <v>2996</v>
      </c>
      <c r="C1690" s="78" t="s">
        <v>2976</v>
      </c>
      <c r="D1690" s="73">
        <v>46.38</v>
      </c>
    </row>
    <row r="1691" spans="1:4" x14ac:dyDescent="0.25">
      <c r="A1691" s="77" t="s">
        <v>2998</v>
      </c>
      <c r="B1691" s="78" t="s">
        <v>2999</v>
      </c>
      <c r="C1691" s="78" t="s">
        <v>2976</v>
      </c>
      <c r="D1691" s="73">
        <v>164.2</v>
      </c>
    </row>
    <row r="1692" spans="1:4" x14ac:dyDescent="0.25">
      <c r="A1692" s="77" t="s">
        <v>3000</v>
      </c>
      <c r="B1692" s="78" t="s">
        <v>2999</v>
      </c>
      <c r="C1692" s="78" t="s">
        <v>2976</v>
      </c>
      <c r="D1692" s="73">
        <v>170.9</v>
      </c>
    </row>
    <row r="1693" spans="1:4" x14ac:dyDescent="0.25">
      <c r="A1693" s="77" t="s">
        <v>3001</v>
      </c>
      <c r="B1693" s="78" t="s">
        <v>3002</v>
      </c>
      <c r="C1693" s="78" t="s">
        <v>3003</v>
      </c>
      <c r="D1693" s="73">
        <v>35</v>
      </c>
    </row>
    <row r="1694" spans="1:4" x14ac:dyDescent="0.25">
      <c r="A1694" s="77" t="s">
        <v>3004</v>
      </c>
      <c r="B1694" s="78" t="s">
        <v>3002</v>
      </c>
      <c r="C1694" s="78" t="s">
        <v>3003</v>
      </c>
      <c r="D1694" s="73">
        <v>36.75</v>
      </c>
    </row>
    <row r="1695" spans="1:4" x14ac:dyDescent="0.25">
      <c r="A1695" s="77" t="s">
        <v>3005</v>
      </c>
      <c r="B1695" s="78" t="s">
        <v>3006</v>
      </c>
      <c r="C1695" s="78" t="s">
        <v>753</v>
      </c>
      <c r="D1695" s="73">
        <v>372.81</v>
      </c>
    </row>
    <row r="1696" spans="1:4" x14ac:dyDescent="0.25">
      <c r="A1696" s="77" t="s">
        <v>3007</v>
      </c>
      <c r="B1696" s="78" t="s">
        <v>3006</v>
      </c>
      <c r="C1696" s="78" t="s">
        <v>753</v>
      </c>
      <c r="D1696" s="73">
        <v>428.83</v>
      </c>
    </row>
    <row r="1697" spans="1:4" x14ac:dyDescent="0.25">
      <c r="A1697" s="77" t="s">
        <v>3008</v>
      </c>
      <c r="B1697" s="78" t="s">
        <v>3009</v>
      </c>
      <c r="C1697" s="78" t="s">
        <v>3010</v>
      </c>
      <c r="D1697" s="73">
        <v>197.86</v>
      </c>
    </row>
    <row r="1698" spans="1:4" x14ac:dyDescent="0.25">
      <c r="A1698" s="77" t="s">
        <v>3011</v>
      </c>
      <c r="B1698" s="78" t="s">
        <v>3012</v>
      </c>
      <c r="C1698" s="78" t="s">
        <v>753</v>
      </c>
      <c r="D1698" s="73">
        <v>419.93</v>
      </c>
    </row>
    <row r="1699" spans="1:4" x14ac:dyDescent="0.25">
      <c r="A1699" s="77" t="s">
        <v>3013</v>
      </c>
      <c r="B1699" s="78" t="s">
        <v>3012</v>
      </c>
      <c r="C1699" s="78" t="s">
        <v>753</v>
      </c>
      <c r="D1699" s="73">
        <v>456.23</v>
      </c>
    </row>
    <row r="1700" spans="1:4" x14ac:dyDescent="0.25">
      <c r="A1700" s="77" t="s">
        <v>3014</v>
      </c>
      <c r="B1700" s="78" t="s">
        <v>3015</v>
      </c>
      <c r="C1700" s="78" t="s">
        <v>750</v>
      </c>
      <c r="D1700" s="73">
        <v>23.6</v>
      </c>
    </row>
    <row r="1701" spans="1:4" x14ac:dyDescent="0.25">
      <c r="A1701" s="77" t="s">
        <v>3016</v>
      </c>
      <c r="B1701" s="78" t="s">
        <v>3015</v>
      </c>
      <c r="C1701" s="78" t="s">
        <v>750</v>
      </c>
      <c r="D1701" s="73">
        <v>29.22</v>
      </c>
    </row>
    <row r="1702" spans="1:4" x14ac:dyDescent="0.25">
      <c r="A1702" s="77" t="s">
        <v>3017</v>
      </c>
      <c r="B1702" s="78" t="s">
        <v>3018</v>
      </c>
      <c r="C1702" s="78" t="s">
        <v>3010</v>
      </c>
      <c r="D1702" s="73">
        <v>200</v>
      </c>
    </row>
    <row r="1703" spans="1:4" x14ac:dyDescent="0.25">
      <c r="A1703" s="77" t="s">
        <v>3019</v>
      </c>
      <c r="B1703" s="78" t="s">
        <v>3020</v>
      </c>
      <c r="C1703" s="78" t="s">
        <v>3010</v>
      </c>
      <c r="D1703" s="73">
        <v>264.76</v>
      </c>
    </row>
    <row r="1704" spans="1:4" x14ac:dyDescent="0.25">
      <c r="A1704" s="77" t="s">
        <v>3021</v>
      </c>
      <c r="B1704" s="78" t="s">
        <v>3022</v>
      </c>
      <c r="C1704" s="78" t="s">
        <v>3010</v>
      </c>
      <c r="D1704" s="73">
        <v>357.14</v>
      </c>
    </row>
    <row r="1705" spans="1:4" x14ac:dyDescent="0.25">
      <c r="A1705" s="77" t="s">
        <v>3023</v>
      </c>
      <c r="B1705" s="78" t="s">
        <v>3024</v>
      </c>
      <c r="C1705" s="78" t="s">
        <v>2976</v>
      </c>
      <c r="D1705" s="73">
        <v>55.06</v>
      </c>
    </row>
    <row r="1706" spans="1:4" x14ac:dyDescent="0.25">
      <c r="A1706" s="77" t="s">
        <v>3025</v>
      </c>
      <c r="B1706" s="78" t="s">
        <v>3024</v>
      </c>
      <c r="C1706" s="78" t="s">
        <v>2976</v>
      </c>
      <c r="D1706" s="73">
        <v>57.69</v>
      </c>
    </row>
    <row r="1707" spans="1:4" x14ac:dyDescent="0.25">
      <c r="A1707" s="77" t="s">
        <v>3026</v>
      </c>
      <c r="B1707" s="78" t="s">
        <v>3027</v>
      </c>
      <c r="C1707" s="78" t="s">
        <v>2976</v>
      </c>
      <c r="D1707" s="73">
        <v>6.19</v>
      </c>
    </row>
    <row r="1708" spans="1:4" x14ac:dyDescent="0.25">
      <c r="A1708" s="77" t="s">
        <v>3028</v>
      </c>
      <c r="B1708" s="78" t="s">
        <v>3027</v>
      </c>
      <c r="C1708" s="78" t="s">
        <v>2976</v>
      </c>
      <c r="D1708" s="73">
        <v>6.47</v>
      </c>
    </row>
    <row r="1709" spans="1:4" x14ac:dyDescent="0.25">
      <c r="A1709" s="77" t="s">
        <v>3029</v>
      </c>
      <c r="B1709" s="78" t="s">
        <v>3030</v>
      </c>
      <c r="C1709" s="78" t="s">
        <v>2976</v>
      </c>
      <c r="D1709" s="73">
        <v>29.18</v>
      </c>
    </row>
    <row r="1710" spans="1:4" x14ac:dyDescent="0.25">
      <c r="A1710" s="77" t="s">
        <v>3031</v>
      </c>
      <c r="B1710" s="78" t="s">
        <v>3030</v>
      </c>
      <c r="C1710" s="78" t="s">
        <v>2976</v>
      </c>
      <c r="D1710" s="73">
        <v>30.51</v>
      </c>
    </row>
    <row r="1711" spans="1:4" x14ac:dyDescent="0.25">
      <c r="A1711" s="77" t="s">
        <v>3032</v>
      </c>
      <c r="B1711" s="78" t="s">
        <v>3033</v>
      </c>
      <c r="C1711" s="78" t="s">
        <v>3010</v>
      </c>
      <c r="D1711" s="73">
        <v>429.05</v>
      </c>
    </row>
    <row r="1712" spans="1:4" x14ac:dyDescent="0.25">
      <c r="A1712" s="77" t="s">
        <v>3034</v>
      </c>
      <c r="B1712" s="78" t="s">
        <v>3035</v>
      </c>
      <c r="C1712" s="78" t="s">
        <v>2976</v>
      </c>
      <c r="D1712" s="73">
        <v>20.02</v>
      </c>
    </row>
    <row r="1713" spans="1:4" x14ac:dyDescent="0.25">
      <c r="A1713" s="77" t="s">
        <v>3036</v>
      </c>
      <c r="B1713" s="78" t="s">
        <v>3035</v>
      </c>
      <c r="C1713" s="78" t="s">
        <v>2976</v>
      </c>
      <c r="D1713" s="73">
        <v>20.92</v>
      </c>
    </row>
    <row r="1714" spans="1:4" x14ac:dyDescent="0.25">
      <c r="A1714" s="77" t="s">
        <v>3037</v>
      </c>
      <c r="B1714" s="78" t="s">
        <v>3038</v>
      </c>
      <c r="C1714" s="78" t="s">
        <v>3039</v>
      </c>
      <c r="D1714" s="73">
        <v>0</v>
      </c>
    </row>
    <row r="1715" spans="1:4" x14ac:dyDescent="0.25">
      <c r="A1715" s="77" t="s">
        <v>3040</v>
      </c>
      <c r="B1715" s="78" t="s">
        <v>3041</v>
      </c>
      <c r="C1715" s="78" t="s">
        <v>935</v>
      </c>
      <c r="D1715" s="73">
        <v>0</v>
      </c>
    </row>
    <row r="1716" spans="1:4" x14ac:dyDescent="0.25">
      <c r="A1716" s="77" t="s">
        <v>3042</v>
      </c>
      <c r="B1716" s="78" t="s">
        <v>3043</v>
      </c>
      <c r="C1716" s="78" t="s">
        <v>935</v>
      </c>
      <c r="D1716" s="73">
        <v>0.95</v>
      </c>
    </row>
    <row r="1717" spans="1:4" x14ac:dyDescent="0.25">
      <c r="A1717" s="77" t="s">
        <v>3044</v>
      </c>
      <c r="B1717" s="78" t="s">
        <v>3045</v>
      </c>
      <c r="C1717" s="78" t="s">
        <v>935</v>
      </c>
      <c r="D1717" s="73">
        <v>0.95</v>
      </c>
    </row>
    <row r="1718" spans="1:4" x14ac:dyDescent="0.25">
      <c r="A1718" s="77" t="s">
        <v>3046</v>
      </c>
      <c r="B1718" s="78" t="s">
        <v>3047</v>
      </c>
      <c r="C1718" s="78" t="s">
        <v>935</v>
      </c>
      <c r="D1718" s="73">
        <v>5946.03</v>
      </c>
    </row>
    <row r="1719" spans="1:4" x14ac:dyDescent="0.25">
      <c r="A1719" s="77" t="s">
        <v>3048</v>
      </c>
      <c r="B1719" s="78" t="s">
        <v>3049</v>
      </c>
      <c r="C1719" s="78" t="s">
        <v>745</v>
      </c>
      <c r="D1719" s="73">
        <v>4658.58</v>
      </c>
    </row>
    <row r="1720" spans="1:4" x14ac:dyDescent="0.25">
      <c r="A1720" s="77" t="s">
        <v>3050</v>
      </c>
      <c r="B1720" s="78" t="s">
        <v>3051</v>
      </c>
      <c r="C1720" s="78" t="s">
        <v>595</v>
      </c>
      <c r="D1720" s="73">
        <v>7390.33</v>
      </c>
    </row>
    <row r="1721" spans="1:4" x14ac:dyDescent="0.25">
      <c r="A1721" s="77" t="s">
        <v>3052</v>
      </c>
      <c r="B1721" s="78" t="s">
        <v>3053</v>
      </c>
      <c r="C1721" s="78" t="s">
        <v>595</v>
      </c>
      <c r="D1721" s="73">
        <v>1327.19</v>
      </c>
    </row>
    <row r="1722" spans="1:4" x14ac:dyDescent="0.25">
      <c r="A1722" s="77" t="s">
        <v>3054</v>
      </c>
      <c r="B1722" s="78" t="s">
        <v>3055</v>
      </c>
      <c r="C1722" s="78" t="s">
        <v>595</v>
      </c>
      <c r="D1722" s="73">
        <v>1837.47</v>
      </c>
    </row>
    <row r="1723" spans="1:4" x14ac:dyDescent="0.25">
      <c r="A1723" s="77" t="s">
        <v>3056</v>
      </c>
      <c r="B1723" s="78" t="s">
        <v>3057</v>
      </c>
      <c r="C1723" s="78" t="s">
        <v>595</v>
      </c>
      <c r="D1723" s="73">
        <v>650.99</v>
      </c>
    </row>
    <row r="1724" spans="1:4" x14ac:dyDescent="0.25">
      <c r="A1724" s="77" t="s">
        <v>3058</v>
      </c>
      <c r="B1724" s="78" t="s">
        <v>3059</v>
      </c>
      <c r="C1724" s="78" t="s">
        <v>595</v>
      </c>
      <c r="D1724" s="73">
        <v>367.49</v>
      </c>
    </row>
    <row r="1725" spans="1:4" x14ac:dyDescent="0.25">
      <c r="A1725" s="77" t="s">
        <v>3060</v>
      </c>
      <c r="B1725" s="78" t="s">
        <v>3061</v>
      </c>
      <c r="C1725" s="78" t="s">
        <v>595</v>
      </c>
      <c r="D1725" s="73">
        <v>220.5</v>
      </c>
    </row>
    <row r="1726" spans="1:4" x14ac:dyDescent="0.25">
      <c r="A1726" s="77" t="s">
        <v>3062</v>
      </c>
      <c r="B1726" s="78" t="s">
        <v>3063</v>
      </c>
      <c r="C1726" s="78" t="s">
        <v>935</v>
      </c>
      <c r="D1726" s="73">
        <v>1679.97</v>
      </c>
    </row>
    <row r="1727" spans="1:4" x14ac:dyDescent="0.25">
      <c r="A1727" s="77" t="s">
        <v>3064</v>
      </c>
      <c r="B1727" s="78" t="s">
        <v>3065</v>
      </c>
      <c r="C1727" s="78" t="s">
        <v>595</v>
      </c>
      <c r="D1727" s="73">
        <v>5197.51</v>
      </c>
    </row>
    <row r="1728" spans="1:4" x14ac:dyDescent="0.25">
      <c r="A1728" s="77" t="s">
        <v>3066</v>
      </c>
      <c r="B1728" s="78" t="s">
        <v>3067</v>
      </c>
      <c r="C1728" s="78" t="s">
        <v>595</v>
      </c>
      <c r="D1728" s="73">
        <v>1328.02</v>
      </c>
    </row>
    <row r="1729" spans="1:4" x14ac:dyDescent="0.25">
      <c r="A1729" s="77" t="s">
        <v>3068</v>
      </c>
      <c r="B1729" s="78" t="s">
        <v>3069</v>
      </c>
      <c r="C1729" s="78" t="s">
        <v>595</v>
      </c>
      <c r="D1729" s="73">
        <v>2311.38</v>
      </c>
    </row>
    <row r="1730" spans="1:4" x14ac:dyDescent="0.25">
      <c r="A1730" s="77" t="s">
        <v>3070</v>
      </c>
      <c r="B1730" s="78" t="s">
        <v>3071</v>
      </c>
      <c r="C1730" s="78" t="s">
        <v>595</v>
      </c>
      <c r="D1730" s="73">
        <v>651.39</v>
      </c>
    </row>
    <row r="1731" spans="1:4" x14ac:dyDescent="0.25">
      <c r="A1731" s="77" t="s">
        <v>3072</v>
      </c>
      <c r="B1731" s="78" t="s">
        <v>3073</v>
      </c>
      <c r="C1731" s="78" t="s">
        <v>595</v>
      </c>
      <c r="D1731" s="73">
        <v>404.48</v>
      </c>
    </row>
    <row r="1732" spans="1:4" x14ac:dyDescent="0.25">
      <c r="A1732" s="77" t="s">
        <v>3074</v>
      </c>
      <c r="B1732" s="78" t="s">
        <v>3075</v>
      </c>
      <c r="C1732" s="78" t="s">
        <v>595</v>
      </c>
      <c r="D1732" s="73">
        <v>220.64</v>
      </c>
    </row>
    <row r="1733" spans="1:4" x14ac:dyDescent="0.25">
      <c r="A1733" s="77" t="s">
        <v>3076</v>
      </c>
      <c r="B1733" s="78" t="s">
        <v>3077</v>
      </c>
      <c r="C1733" s="78" t="s">
        <v>595</v>
      </c>
      <c r="D1733" s="73">
        <v>170.72</v>
      </c>
    </row>
    <row r="1734" spans="1:4" x14ac:dyDescent="0.25">
      <c r="A1734" s="77" t="s">
        <v>3078</v>
      </c>
      <c r="B1734" s="78" t="s">
        <v>3079</v>
      </c>
      <c r="C1734" s="78" t="s">
        <v>935</v>
      </c>
      <c r="D1734" s="73">
        <v>1681.01</v>
      </c>
    </row>
    <row r="1735" spans="1:4" x14ac:dyDescent="0.25">
      <c r="A1735" s="77" t="s">
        <v>3080</v>
      </c>
      <c r="B1735" s="78" t="s">
        <v>3081</v>
      </c>
      <c r="C1735" s="78" t="s">
        <v>595</v>
      </c>
      <c r="D1735" s="73">
        <v>6201.61</v>
      </c>
    </row>
    <row r="1736" spans="1:4" x14ac:dyDescent="0.25">
      <c r="A1736" s="77" t="s">
        <v>3082</v>
      </c>
      <c r="B1736" s="78" t="s">
        <v>3083</v>
      </c>
      <c r="C1736" s="78" t="s">
        <v>595</v>
      </c>
      <c r="D1736" s="73">
        <v>1328.01</v>
      </c>
    </row>
    <row r="1737" spans="1:4" x14ac:dyDescent="0.25">
      <c r="A1737" s="77" t="s">
        <v>3084</v>
      </c>
      <c r="B1737" s="78" t="s">
        <v>3085</v>
      </c>
      <c r="C1737" s="78" t="s">
        <v>595</v>
      </c>
      <c r="D1737" s="73">
        <v>1838.6</v>
      </c>
    </row>
    <row r="1738" spans="1:4" x14ac:dyDescent="0.25">
      <c r="A1738" s="77" t="s">
        <v>3086</v>
      </c>
      <c r="B1738" s="78" t="s">
        <v>3087</v>
      </c>
      <c r="C1738" s="78" t="s">
        <v>595</v>
      </c>
      <c r="D1738" s="73">
        <v>651.39</v>
      </c>
    </row>
    <row r="1739" spans="1:4" x14ac:dyDescent="0.25">
      <c r="A1739" s="77" t="s">
        <v>3088</v>
      </c>
      <c r="B1739" s="78" t="s">
        <v>3089</v>
      </c>
      <c r="C1739" s="78" t="s">
        <v>595</v>
      </c>
      <c r="D1739" s="73">
        <v>367.72</v>
      </c>
    </row>
    <row r="1740" spans="1:4" x14ac:dyDescent="0.25">
      <c r="A1740" s="77" t="s">
        <v>3090</v>
      </c>
      <c r="B1740" s="78" t="s">
        <v>3091</v>
      </c>
      <c r="C1740" s="78" t="s">
        <v>935</v>
      </c>
      <c r="D1740" s="73">
        <v>1681</v>
      </c>
    </row>
    <row r="1741" spans="1:4" x14ac:dyDescent="0.25">
      <c r="A1741" s="77" t="s">
        <v>3092</v>
      </c>
      <c r="B1741" s="78" t="s">
        <v>3093</v>
      </c>
      <c r="C1741" s="78" t="s">
        <v>595</v>
      </c>
      <c r="D1741" s="73">
        <v>6186.86</v>
      </c>
    </row>
    <row r="1742" spans="1:4" x14ac:dyDescent="0.25">
      <c r="A1742" s="77" t="s">
        <v>3094</v>
      </c>
      <c r="B1742" s="78" t="s">
        <v>3095</v>
      </c>
      <c r="C1742" s="78" t="s">
        <v>595</v>
      </c>
      <c r="D1742" s="73">
        <v>1324.86</v>
      </c>
    </row>
    <row r="1743" spans="1:4" x14ac:dyDescent="0.25">
      <c r="A1743" s="77" t="s">
        <v>3096</v>
      </c>
      <c r="B1743" s="78" t="s">
        <v>3097</v>
      </c>
      <c r="C1743" s="78" t="s">
        <v>595</v>
      </c>
      <c r="D1743" s="73">
        <v>2305.88</v>
      </c>
    </row>
    <row r="1744" spans="1:4" x14ac:dyDescent="0.25">
      <c r="A1744" s="77" t="s">
        <v>3098</v>
      </c>
      <c r="B1744" s="78" t="s">
        <v>3099</v>
      </c>
      <c r="C1744" s="78" t="s">
        <v>595</v>
      </c>
      <c r="D1744" s="73">
        <v>649.84</v>
      </c>
    </row>
    <row r="1745" spans="1:4" x14ac:dyDescent="0.25">
      <c r="A1745" s="77" t="s">
        <v>3100</v>
      </c>
      <c r="B1745" s="78" t="s">
        <v>3101</v>
      </c>
      <c r="C1745" s="78" t="s">
        <v>595</v>
      </c>
      <c r="D1745" s="73">
        <v>403.55</v>
      </c>
    </row>
    <row r="1746" spans="1:4" x14ac:dyDescent="0.25">
      <c r="A1746" s="77" t="s">
        <v>3102</v>
      </c>
      <c r="B1746" s="78" t="s">
        <v>3103</v>
      </c>
      <c r="C1746" s="78" t="s">
        <v>935</v>
      </c>
      <c r="D1746" s="73">
        <v>1677.01</v>
      </c>
    </row>
    <row r="1747" spans="1:4" x14ac:dyDescent="0.25">
      <c r="A1747" s="77" t="s">
        <v>3104</v>
      </c>
      <c r="B1747" s="78" t="s">
        <v>3105</v>
      </c>
      <c r="C1747" s="78" t="s">
        <v>745</v>
      </c>
      <c r="D1747" s="73">
        <v>10771.35</v>
      </c>
    </row>
    <row r="1748" spans="1:4" x14ac:dyDescent="0.25">
      <c r="A1748" s="77" t="s">
        <v>3106</v>
      </c>
      <c r="B1748" s="78" t="s">
        <v>3107</v>
      </c>
      <c r="C1748" s="78" t="s">
        <v>745</v>
      </c>
      <c r="D1748" s="73">
        <v>405.05</v>
      </c>
    </row>
    <row r="1749" spans="1:4" x14ac:dyDescent="0.25">
      <c r="A1749" s="77" t="s">
        <v>3108</v>
      </c>
      <c r="B1749" s="78" t="s">
        <v>3109</v>
      </c>
      <c r="C1749" s="78" t="s">
        <v>745</v>
      </c>
      <c r="D1749" s="73">
        <v>455.68</v>
      </c>
    </row>
    <row r="1750" spans="1:4" x14ac:dyDescent="0.25">
      <c r="A1750" s="77" t="s">
        <v>3110</v>
      </c>
      <c r="B1750" s="78" t="s">
        <v>3111</v>
      </c>
      <c r="C1750" s="78" t="s">
        <v>745</v>
      </c>
      <c r="D1750" s="73">
        <v>921.49</v>
      </c>
    </row>
    <row r="1751" spans="1:4" x14ac:dyDescent="0.25">
      <c r="A1751" s="77" t="s">
        <v>3112</v>
      </c>
      <c r="B1751" s="78" t="s">
        <v>3113</v>
      </c>
      <c r="C1751" s="78" t="s">
        <v>745</v>
      </c>
      <c r="D1751" s="73">
        <v>3413.06</v>
      </c>
    </row>
    <row r="1752" spans="1:4" x14ac:dyDescent="0.25">
      <c r="A1752" s="77" t="s">
        <v>3114</v>
      </c>
      <c r="B1752" s="78" t="s">
        <v>3115</v>
      </c>
      <c r="C1752" s="78" t="s">
        <v>745</v>
      </c>
      <c r="D1752" s="73">
        <v>0</v>
      </c>
    </row>
    <row r="1753" spans="1:4" x14ac:dyDescent="0.25">
      <c r="A1753" s="77" t="s">
        <v>3116</v>
      </c>
      <c r="B1753" s="78" t="s">
        <v>3117</v>
      </c>
      <c r="C1753" s="78" t="s">
        <v>745</v>
      </c>
      <c r="D1753" s="73">
        <v>1088.58</v>
      </c>
    </row>
    <row r="1754" spans="1:4" x14ac:dyDescent="0.25">
      <c r="A1754" s="77" t="s">
        <v>3118</v>
      </c>
      <c r="B1754" s="78" t="s">
        <v>3119</v>
      </c>
      <c r="C1754" s="78" t="s">
        <v>745</v>
      </c>
      <c r="D1754" s="73">
        <v>1291.0999999999999</v>
      </c>
    </row>
    <row r="1755" spans="1:4" x14ac:dyDescent="0.25">
      <c r="A1755" s="77" t="s">
        <v>3120</v>
      </c>
      <c r="B1755" s="78" t="s">
        <v>3121</v>
      </c>
      <c r="C1755" s="78" t="s">
        <v>745</v>
      </c>
      <c r="D1755" s="73">
        <v>447.58</v>
      </c>
    </row>
    <row r="1756" spans="1:4" x14ac:dyDescent="0.25">
      <c r="A1756" s="77" t="s">
        <v>3122</v>
      </c>
      <c r="B1756" s="78" t="s">
        <v>3123</v>
      </c>
      <c r="C1756" s="78" t="s">
        <v>745</v>
      </c>
      <c r="D1756" s="73">
        <v>4534.68</v>
      </c>
    </row>
    <row r="1757" spans="1:4" x14ac:dyDescent="0.25">
      <c r="A1757" s="77" t="s">
        <v>3124</v>
      </c>
      <c r="B1757" s="78" t="s">
        <v>3111</v>
      </c>
      <c r="C1757" s="78" t="s">
        <v>745</v>
      </c>
      <c r="D1757" s="73">
        <v>922.23</v>
      </c>
    </row>
    <row r="1758" spans="1:4" x14ac:dyDescent="0.25">
      <c r="A1758" s="77" t="s">
        <v>3125</v>
      </c>
      <c r="B1758" s="78" t="s">
        <v>3126</v>
      </c>
      <c r="C1758" s="78" t="s">
        <v>745</v>
      </c>
      <c r="D1758" s="73">
        <v>374.97</v>
      </c>
    </row>
    <row r="1759" spans="1:4" x14ac:dyDescent="0.25">
      <c r="A1759" s="77" t="s">
        <v>3127</v>
      </c>
      <c r="B1759" s="78" t="s">
        <v>3117</v>
      </c>
      <c r="C1759" s="78" t="s">
        <v>745</v>
      </c>
      <c r="D1759" s="73">
        <v>1089.44</v>
      </c>
    </row>
    <row r="1760" spans="1:4" x14ac:dyDescent="0.25">
      <c r="A1760" s="77" t="s">
        <v>3128</v>
      </c>
      <c r="B1760" s="78" t="s">
        <v>3119</v>
      </c>
      <c r="C1760" s="78" t="s">
        <v>745</v>
      </c>
      <c r="D1760" s="73">
        <v>1292.1300000000001</v>
      </c>
    </row>
    <row r="1761" spans="1:4" x14ac:dyDescent="0.25">
      <c r="A1761" s="77" t="s">
        <v>3129</v>
      </c>
      <c r="B1761" s="78" t="s">
        <v>3130</v>
      </c>
      <c r="C1761" s="78" t="s">
        <v>935</v>
      </c>
      <c r="D1761" s="73">
        <v>3093.63</v>
      </c>
    </row>
    <row r="1762" spans="1:4" x14ac:dyDescent="0.25">
      <c r="A1762" s="77" t="s">
        <v>3131</v>
      </c>
      <c r="B1762" s="78" t="s">
        <v>3132</v>
      </c>
      <c r="C1762" s="78" t="s">
        <v>935</v>
      </c>
      <c r="D1762" s="73">
        <v>3629.76</v>
      </c>
    </row>
    <row r="1763" spans="1:4" x14ac:dyDescent="0.25">
      <c r="A1763" s="77" t="s">
        <v>3133</v>
      </c>
      <c r="B1763" s="78" t="s">
        <v>3134</v>
      </c>
      <c r="C1763" s="78" t="s">
        <v>935</v>
      </c>
      <c r="D1763" s="73">
        <v>773.07</v>
      </c>
    </row>
    <row r="1764" spans="1:4" x14ac:dyDescent="0.25">
      <c r="A1764" s="77" t="s">
        <v>3135</v>
      </c>
      <c r="B1764" s="78" t="s">
        <v>3136</v>
      </c>
      <c r="C1764" s="78" t="s">
        <v>745</v>
      </c>
      <c r="D1764" s="73">
        <v>1290</v>
      </c>
    </row>
    <row r="1765" spans="1:4" x14ac:dyDescent="0.25">
      <c r="A1765" s="77" t="s">
        <v>3137</v>
      </c>
      <c r="B1765" s="78" t="s">
        <v>3138</v>
      </c>
      <c r="C1765" s="78" t="s">
        <v>745</v>
      </c>
      <c r="D1765" s="73">
        <v>687</v>
      </c>
    </row>
    <row r="1766" spans="1:4" x14ac:dyDescent="0.25">
      <c r="A1766" s="77" t="s">
        <v>3139</v>
      </c>
      <c r="B1766" s="78" t="s">
        <v>3140</v>
      </c>
      <c r="C1766" s="78" t="s">
        <v>3141</v>
      </c>
      <c r="D1766" s="73">
        <v>887.61</v>
      </c>
    </row>
    <row r="1767" spans="1:4" x14ac:dyDescent="0.25">
      <c r="A1767" s="77" t="s">
        <v>3142</v>
      </c>
      <c r="B1767" s="78" t="s">
        <v>3143</v>
      </c>
      <c r="C1767" s="78" t="s">
        <v>3141</v>
      </c>
      <c r="D1767" s="73">
        <v>405.25</v>
      </c>
    </row>
    <row r="1768" spans="1:4" x14ac:dyDescent="0.25">
      <c r="A1768" s="77" t="s">
        <v>3144</v>
      </c>
      <c r="B1768" s="78" t="s">
        <v>3145</v>
      </c>
      <c r="C1768" s="78" t="s">
        <v>3141</v>
      </c>
      <c r="D1768" s="73">
        <v>0</v>
      </c>
    </row>
    <row r="1769" spans="1:4" x14ac:dyDescent="0.25">
      <c r="A1769" s="77" t="s">
        <v>3146</v>
      </c>
      <c r="B1769" s="78" t="s">
        <v>3147</v>
      </c>
      <c r="C1769" s="78" t="s">
        <v>3141</v>
      </c>
      <c r="D1769" s="73">
        <v>180</v>
      </c>
    </row>
    <row r="1770" spans="1:4" x14ac:dyDescent="0.25">
      <c r="A1770" s="77" t="s">
        <v>3148</v>
      </c>
      <c r="B1770" s="78" t="s">
        <v>3149</v>
      </c>
      <c r="C1770" s="78" t="s">
        <v>3141</v>
      </c>
      <c r="D1770" s="73">
        <v>122.36</v>
      </c>
    </row>
    <row r="1771" spans="1:4" x14ac:dyDescent="0.25">
      <c r="A1771" s="77" t="s">
        <v>3150</v>
      </c>
      <c r="B1771" s="78" t="s">
        <v>3151</v>
      </c>
      <c r="C1771" s="78" t="s">
        <v>3141</v>
      </c>
      <c r="D1771" s="73">
        <v>180</v>
      </c>
    </row>
    <row r="1772" spans="1:4" x14ac:dyDescent="0.25">
      <c r="A1772" s="77" t="s">
        <v>3152</v>
      </c>
      <c r="B1772" s="78" t="s">
        <v>3153</v>
      </c>
      <c r="C1772" s="78" t="s">
        <v>3154</v>
      </c>
      <c r="D1772" s="73">
        <v>287.89</v>
      </c>
    </row>
    <row r="1773" spans="1:4" x14ac:dyDescent="0.25">
      <c r="A1773" s="77" t="s">
        <v>3155</v>
      </c>
      <c r="B1773" s="78" t="s">
        <v>3156</v>
      </c>
      <c r="C1773" s="78" t="s">
        <v>3154</v>
      </c>
      <c r="D1773" s="73">
        <v>45</v>
      </c>
    </row>
    <row r="1774" spans="1:4" x14ac:dyDescent="0.25">
      <c r="A1774" s="77" t="s">
        <v>3157</v>
      </c>
      <c r="B1774" s="78" t="s">
        <v>3158</v>
      </c>
      <c r="C1774" s="78" t="s">
        <v>3154</v>
      </c>
      <c r="D1774" s="73">
        <v>45</v>
      </c>
    </row>
    <row r="1775" spans="1:4" x14ac:dyDescent="0.25">
      <c r="A1775" s="77" t="s">
        <v>3159</v>
      </c>
      <c r="B1775" s="78" t="s">
        <v>3160</v>
      </c>
      <c r="C1775" s="78" t="s">
        <v>3154</v>
      </c>
      <c r="D1775" s="73">
        <v>90</v>
      </c>
    </row>
    <row r="1776" spans="1:4" x14ac:dyDescent="0.25">
      <c r="A1776" s="77" t="s">
        <v>3161</v>
      </c>
      <c r="B1776" s="78" t="s">
        <v>3149</v>
      </c>
      <c r="C1776" s="78" t="s">
        <v>3154</v>
      </c>
      <c r="D1776" s="73">
        <v>107.89</v>
      </c>
    </row>
    <row r="1777" spans="1:4" x14ac:dyDescent="0.25">
      <c r="A1777" s="77" t="s">
        <v>3162</v>
      </c>
      <c r="B1777" s="78" t="s">
        <v>3163</v>
      </c>
      <c r="C1777" s="78" t="s">
        <v>2976</v>
      </c>
      <c r="D1777" s="73">
        <v>34.130000000000003</v>
      </c>
    </row>
    <row r="1778" spans="1:4" x14ac:dyDescent="0.25">
      <c r="A1778" s="77" t="s">
        <v>3164</v>
      </c>
      <c r="B1778" s="78" t="s">
        <v>3163</v>
      </c>
      <c r="C1778" s="78" t="s">
        <v>2976</v>
      </c>
      <c r="D1778" s="73">
        <v>40.65</v>
      </c>
    </row>
    <row r="1779" spans="1:4" x14ac:dyDescent="0.25">
      <c r="A1779" s="77" t="s">
        <v>3165</v>
      </c>
      <c r="B1779" s="78" t="s">
        <v>3166</v>
      </c>
      <c r="C1779" s="78" t="s">
        <v>745</v>
      </c>
      <c r="D1779" s="73">
        <v>3979.95</v>
      </c>
    </row>
    <row r="1780" spans="1:4" x14ac:dyDescent="0.25">
      <c r="A1780" s="77" t="s">
        <v>3167</v>
      </c>
      <c r="B1780" s="78" t="s">
        <v>3168</v>
      </c>
      <c r="C1780" s="78" t="s">
        <v>745</v>
      </c>
      <c r="D1780" s="73">
        <v>1373.15</v>
      </c>
    </row>
    <row r="1781" spans="1:4" x14ac:dyDescent="0.25">
      <c r="A1781" s="77" t="s">
        <v>3169</v>
      </c>
      <c r="B1781" s="78" t="s">
        <v>3170</v>
      </c>
      <c r="C1781" s="78" t="s">
        <v>745</v>
      </c>
      <c r="D1781" s="73">
        <v>543.15</v>
      </c>
    </row>
    <row r="1782" spans="1:4" x14ac:dyDescent="0.25">
      <c r="A1782" s="77" t="s">
        <v>3171</v>
      </c>
      <c r="B1782" s="78" t="s">
        <v>3172</v>
      </c>
      <c r="C1782" s="78" t="s">
        <v>745</v>
      </c>
      <c r="D1782" s="73">
        <v>305.25</v>
      </c>
    </row>
    <row r="1783" spans="1:4" x14ac:dyDescent="0.25">
      <c r="A1783" s="77" t="s">
        <v>3173</v>
      </c>
      <c r="B1783" s="78" t="s">
        <v>3174</v>
      </c>
      <c r="C1783" s="78" t="s">
        <v>745</v>
      </c>
      <c r="D1783" s="73">
        <v>326.31</v>
      </c>
    </row>
    <row r="1784" spans="1:4" x14ac:dyDescent="0.25">
      <c r="A1784" s="77" t="s">
        <v>3175</v>
      </c>
      <c r="B1784" s="78" t="s">
        <v>3176</v>
      </c>
      <c r="C1784" s="78" t="s">
        <v>745</v>
      </c>
      <c r="D1784" s="73">
        <v>902.63</v>
      </c>
    </row>
    <row r="1785" spans="1:4" x14ac:dyDescent="0.25">
      <c r="A1785" s="77" t="s">
        <v>3177</v>
      </c>
      <c r="B1785" s="78" t="s">
        <v>3178</v>
      </c>
      <c r="C1785" s="78" t="s">
        <v>745</v>
      </c>
      <c r="D1785" s="73">
        <v>303.14999999999998</v>
      </c>
    </row>
    <row r="1786" spans="1:4" x14ac:dyDescent="0.25">
      <c r="A1786" s="77" t="s">
        <v>3179</v>
      </c>
      <c r="B1786" s="78" t="s">
        <v>3180</v>
      </c>
      <c r="C1786" s="78" t="s">
        <v>745</v>
      </c>
      <c r="D1786" s="73">
        <v>226.31</v>
      </c>
    </row>
    <row r="1787" spans="1:4" x14ac:dyDescent="0.25">
      <c r="A1787" s="77" t="s">
        <v>3181</v>
      </c>
      <c r="B1787" s="78" t="s">
        <v>3182</v>
      </c>
      <c r="C1787" s="78" t="s">
        <v>745</v>
      </c>
      <c r="D1787" s="73">
        <v>1373.15</v>
      </c>
    </row>
    <row r="1788" spans="1:4" x14ac:dyDescent="0.25">
      <c r="A1788" s="77" t="s">
        <v>3183</v>
      </c>
      <c r="B1788" s="78" t="s">
        <v>3184</v>
      </c>
      <c r="C1788" s="78" t="s">
        <v>3185</v>
      </c>
      <c r="D1788" s="73">
        <v>0</v>
      </c>
    </row>
    <row r="1789" spans="1:4" x14ac:dyDescent="0.25">
      <c r="A1789" s="77" t="s">
        <v>3186</v>
      </c>
      <c r="B1789" s="78" t="s">
        <v>3187</v>
      </c>
      <c r="C1789" s="78" t="s">
        <v>3185</v>
      </c>
      <c r="D1789" s="73">
        <v>0</v>
      </c>
    </row>
    <row r="1790" spans="1:4" x14ac:dyDescent="0.25">
      <c r="A1790" s="77" t="s">
        <v>3188</v>
      </c>
      <c r="B1790" s="78" t="s">
        <v>3189</v>
      </c>
      <c r="C1790" s="78" t="s">
        <v>3185</v>
      </c>
      <c r="D1790" s="73">
        <v>0</v>
      </c>
    </row>
    <row r="1791" spans="1:4" x14ac:dyDescent="0.25">
      <c r="A1791" s="77" t="s">
        <v>3190</v>
      </c>
      <c r="B1791" s="78" t="s">
        <v>3191</v>
      </c>
      <c r="C1791" s="78" t="s">
        <v>3185</v>
      </c>
      <c r="D1791" s="73">
        <v>0</v>
      </c>
    </row>
    <row r="1792" spans="1:4" x14ac:dyDescent="0.25">
      <c r="A1792" s="77" t="s">
        <v>3192</v>
      </c>
      <c r="B1792" s="78" t="s">
        <v>3193</v>
      </c>
      <c r="C1792" s="78" t="s">
        <v>3185</v>
      </c>
      <c r="D1792" s="73">
        <v>0</v>
      </c>
    </row>
    <row r="1793" spans="1:4" x14ac:dyDescent="0.25">
      <c r="A1793" s="77" t="s">
        <v>3194</v>
      </c>
      <c r="B1793" s="78" t="s">
        <v>3195</v>
      </c>
      <c r="C1793" s="78" t="s">
        <v>567</v>
      </c>
      <c r="D1793" s="73">
        <v>0</v>
      </c>
    </row>
    <row r="1794" spans="1:4" x14ac:dyDescent="0.25">
      <c r="A1794" s="77" t="s">
        <v>3196</v>
      </c>
      <c r="B1794" s="78" t="s">
        <v>3197</v>
      </c>
      <c r="C1794" s="78" t="s">
        <v>567</v>
      </c>
      <c r="D1794" s="73">
        <v>0</v>
      </c>
    </row>
    <row r="1795" spans="1:4" x14ac:dyDescent="0.25">
      <c r="A1795" s="77" t="s">
        <v>3198</v>
      </c>
      <c r="B1795" s="78" t="s">
        <v>3199</v>
      </c>
      <c r="C1795" s="78" t="s">
        <v>2976</v>
      </c>
      <c r="D1795" s="73">
        <v>43.99</v>
      </c>
    </row>
    <row r="1796" spans="1:4" x14ac:dyDescent="0.25">
      <c r="A1796" s="77" t="s">
        <v>3200</v>
      </c>
      <c r="B1796" s="78" t="s">
        <v>3199</v>
      </c>
      <c r="C1796" s="78" t="s">
        <v>2976</v>
      </c>
      <c r="D1796" s="73">
        <v>50.55</v>
      </c>
    </row>
    <row r="1797" spans="1:4" x14ac:dyDescent="0.25">
      <c r="A1797" s="77" t="s">
        <v>3201</v>
      </c>
      <c r="B1797" s="78" t="s">
        <v>3202</v>
      </c>
      <c r="C1797" s="78" t="s">
        <v>2976</v>
      </c>
      <c r="D1797" s="73">
        <v>90.81</v>
      </c>
    </row>
    <row r="1798" spans="1:4" x14ac:dyDescent="0.25">
      <c r="A1798" s="77" t="s">
        <v>3203</v>
      </c>
      <c r="B1798" s="78" t="s">
        <v>3202</v>
      </c>
      <c r="C1798" s="78" t="s">
        <v>2976</v>
      </c>
      <c r="D1798" s="73">
        <v>115.77</v>
      </c>
    </row>
    <row r="1799" spans="1:4" x14ac:dyDescent="0.25">
      <c r="A1799" s="77" t="s">
        <v>3204</v>
      </c>
      <c r="B1799" s="78" t="s">
        <v>3205</v>
      </c>
      <c r="C1799" s="78" t="s">
        <v>2976</v>
      </c>
      <c r="D1799" s="73">
        <v>120.59</v>
      </c>
    </row>
    <row r="1800" spans="1:4" x14ac:dyDescent="0.25">
      <c r="A1800" s="77" t="s">
        <v>3206</v>
      </c>
      <c r="B1800" s="78" t="s">
        <v>3205</v>
      </c>
      <c r="C1800" s="78" t="s">
        <v>2976</v>
      </c>
      <c r="D1800" s="73">
        <v>140.32</v>
      </c>
    </row>
    <row r="1801" spans="1:4" x14ac:dyDescent="0.25">
      <c r="A1801" s="77" t="s">
        <v>3207</v>
      </c>
      <c r="B1801" s="78" t="s">
        <v>3208</v>
      </c>
      <c r="C1801" s="78" t="s">
        <v>745</v>
      </c>
      <c r="D1801" s="73">
        <v>3000</v>
      </c>
    </row>
    <row r="1802" spans="1:4" x14ac:dyDescent="0.25">
      <c r="A1802" s="77" t="s">
        <v>3209</v>
      </c>
      <c r="B1802" s="78" t="s">
        <v>3210</v>
      </c>
      <c r="C1802" s="78" t="s">
        <v>745</v>
      </c>
      <c r="D1802" s="73">
        <v>758.58</v>
      </c>
    </row>
    <row r="1803" spans="1:4" x14ac:dyDescent="0.25">
      <c r="A1803" s="77" t="s">
        <v>3211</v>
      </c>
      <c r="B1803" s="78" t="s">
        <v>3212</v>
      </c>
      <c r="C1803" s="78" t="s">
        <v>745</v>
      </c>
      <c r="D1803" s="73">
        <v>900</v>
      </c>
    </row>
    <row r="1804" spans="1:4" x14ac:dyDescent="0.25">
      <c r="A1804" s="77" t="s">
        <v>3213</v>
      </c>
      <c r="B1804" s="78" t="s">
        <v>3107</v>
      </c>
      <c r="C1804" s="78" t="s">
        <v>745</v>
      </c>
      <c r="D1804" s="73">
        <v>411.04</v>
      </c>
    </row>
    <row r="1805" spans="1:4" x14ac:dyDescent="0.25">
      <c r="A1805" s="77" t="s">
        <v>3214</v>
      </c>
      <c r="B1805" s="78" t="s">
        <v>3109</v>
      </c>
      <c r="C1805" s="78" t="s">
        <v>745</v>
      </c>
      <c r="D1805" s="73">
        <v>960.1</v>
      </c>
    </row>
    <row r="1806" spans="1:4" x14ac:dyDescent="0.25">
      <c r="A1806" s="77" t="s">
        <v>3215</v>
      </c>
      <c r="B1806" s="78" t="s">
        <v>3111</v>
      </c>
      <c r="C1806" s="78" t="s">
        <v>745</v>
      </c>
      <c r="D1806" s="73">
        <v>927.55</v>
      </c>
    </row>
    <row r="1807" spans="1:4" x14ac:dyDescent="0.25">
      <c r="A1807" s="77" t="s">
        <v>3216</v>
      </c>
      <c r="B1807" s="78" t="s">
        <v>3217</v>
      </c>
      <c r="C1807" s="78" t="s">
        <v>745</v>
      </c>
      <c r="D1807" s="73">
        <v>3880.82</v>
      </c>
    </row>
    <row r="1808" spans="1:4" x14ac:dyDescent="0.25">
      <c r="A1808" s="77" t="s">
        <v>3218</v>
      </c>
      <c r="B1808" s="78" t="s">
        <v>3115</v>
      </c>
      <c r="C1808" s="78" t="s">
        <v>745</v>
      </c>
      <c r="D1808" s="73">
        <v>216.31</v>
      </c>
    </row>
    <row r="1809" spans="1:4" x14ac:dyDescent="0.25">
      <c r="A1809" s="77" t="s">
        <v>3219</v>
      </c>
      <c r="B1809" s="78" t="s">
        <v>3117</v>
      </c>
      <c r="C1809" s="78" t="s">
        <v>745</v>
      </c>
      <c r="D1809" s="73">
        <v>1084.3599999999999</v>
      </c>
    </row>
    <row r="1810" spans="1:4" x14ac:dyDescent="0.25">
      <c r="A1810" s="77" t="s">
        <v>3220</v>
      </c>
      <c r="B1810" s="78" t="s">
        <v>3221</v>
      </c>
      <c r="C1810" s="78" t="s">
        <v>745</v>
      </c>
      <c r="D1810" s="73">
        <v>1497.05</v>
      </c>
    </row>
    <row r="1811" spans="1:4" x14ac:dyDescent="0.25">
      <c r="A1811" s="77" t="s">
        <v>3222</v>
      </c>
      <c r="B1811" s="78" t="s">
        <v>3121</v>
      </c>
      <c r="C1811" s="78" t="s">
        <v>745</v>
      </c>
      <c r="D1811" s="73">
        <v>454.3</v>
      </c>
    </row>
    <row r="1812" spans="1:4" x14ac:dyDescent="0.25">
      <c r="A1812" s="77" t="s">
        <v>3223</v>
      </c>
      <c r="B1812" s="78" t="s">
        <v>3111</v>
      </c>
      <c r="C1812" s="78" t="s">
        <v>745</v>
      </c>
      <c r="D1812" s="73">
        <v>928.01</v>
      </c>
    </row>
    <row r="1813" spans="1:4" x14ac:dyDescent="0.25">
      <c r="A1813" s="77" t="s">
        <v>3224</v>
      </c>
      <c r="B1813" s="78" t="s">
        <v>3225</v>
      </c>
      <c r="C1813" s="78" t="s">
        <v>745</v>
      </c>
      <c r="D1813" s="73">
        <v>1084.8900000000001</v>
      </c>
    </row>
    <row r="1814" spans="1:4" x14ac:dyDescent="0.25">
      <c r="A1814" s="77" t="s">
        <v>3226</v>
      </c>
      <c r="B1814" s="78" t="s">
        <v>3227</v>
      </c>
      <c r="C1814" s="78" t="s">
        <v>745</v>
      </c>
      <c r="D1814" s="73">
        <v>1497.79</v>
      </c>
    </row>
    <row r="1815" spans="1:4" x14ac:dyDescent="0.25">
      <c r="A1815" s="77" t="s">
        <v>3228</v>
      </c>
      <c r="B1815" s="78" t="s">
        <v>3229</v>
      </c>
      <c r="C1815" s="78" t="s">
        <v>745</v>
      </c>
      <c r="D1815" s="73">
        <v>270</v>
      </c>
    </row>
    <row r="1816" spans="1:4" x14ac:dyDescent="0.25">
      <c r="A1816" s="77" t="s">
        <v>3230</v>
      </c>
      <c r="B1816" s="78" t="s">
        <v>3231</v>
      </c>
      <c r="C1816" s="78" t="s">
        <v>745</v>
      </c>
      <c r="D1816" s="73">
        <v>750</v>
      </c>
    </row>
    <row r="1817" spans="1:4" x14ac:dyDescent="0.25">
      <c r="A1817" s="77" t="s">
        <v>3232</v>
      </c>
      <c r="B1817" s="78" t="s">
        <v>3233</v>
      </c>
      <c r="C1817" s="78" t="s">
        <v>745</v>
      </c>
      <c r="D1817" s="73">
        <v>270</v>
      </c>
    </row>
    <row r="1818" spans="1:4" x14ac:dyDescent="0.25">
      <c r="A1818" s="77" t="s">
        <v>3234</v>
      </c>
      <c r="B1818" s="78" t="s">
        <v>3235</v>
      </c>
      <c r="C1818" s="78" t="s">
        <v>745</v>
      </c>
      <c r="D1818" s="73">
        <v>0</v>
      </c>
    </row>
    <row r="1819" spans="1:4" x14ac:dyDescent="0.25">
      <c r="A1819" s="77" t="s">
        <v>3236</v>
      </c>
      <c r="B1819" s="78" t="s">
        <v>3237</v>
      </c>
      <c r="C1819" s="78" t="s">
        <v>745</v>
      </c>
      <c r="D1819" s="73">
        <v>148.5</v>
      </c>
    </row>
    <row r="1820" spans="1:4" x14ac:dyDescent="0.25">
      <c r="A1820" s="77" t="s">
        <v>3238</v>
      </c>
      <c r="B1820" s="78" t="s">
        <v>3239</v>
      </c>
      <c r="C1820" s="78" t="s">
        <v>745</v>
      </c>
      <c r="D1820" s="73">
        <v>390</v>
      </c>
    </row>
    <row r="1821" spans="1:4" x14ac:dyDescent="0.25">
      <c r="A1821" s="77" t="s">
        <v>3240</v>
      </c>
      <c r="B1821" s="78" t="s">
        <v>3241</v>
      </c>
      <c r="C1821" s="78" t="s">
        <v>745</v>
      </c>
      <c r="D1821" s="73">
        <v>148.5</v>
      </c>
    </row>
    <row r="1822" spans="1:4" x14ac:dyDescent="0.25">
      <c r="A1822" s="77" t="s">
        <v>3242</v>
      </c>
      <c r="B1822" s="78" t="s">
        <v>3243</v>
      </c>
      <c r="C1822" s="78" t="s">
        <v>745</v>
      </c>
      <c r="D1822" s="73">
        <v>0</v>
      </c>
    </row>
    <row r="1823" spans="1:4" x14ac:dyDescent="0.25">
      <c r="A1823" s="77" t="s">
        <v>3244</v>
      </c>
      <c r="B1823" s="78" t="s">
        <v>3245</v>
      </c>
      <c r="C1823" s="78" t="s">
        <v>3246</v>
      </c>
      <c r="D1823" s="73">
        <v>118.46</v>
      </c>
    </row>
    <row r="1824" spans="1:4" x14ac:dyDescent="0.25">
      <c r="A1824" s="77" t="s">
        <v>3247</v>
      </c>
      <c r="B1824" s="78" t="s">
        <v>3248</v>
      </c>
      <c r="C1824" s="78" t="s">
        <v>3249</v>
      </c>
      <c r="D1824" s="73">
        <v>63.24</v>
      </c>
    </row>
    <row r="1825" spans="1:4" x14ac:dyDescent="0.25">
      <c r="A1825" s="77" t="s">
        <v>3250</v>
      </c>
      <c r="B1825" s="78" t="s">
        <v>3251</v>
      </c>
      <c r="C1825" s="78" t="s">
        <v>3252</v>
      </c>
      <c r="D1825" s="73">
        <v>162.08000000000001</v>
      </c>
    </row>
    <row r="1826" spans="1:4" x14ac:dyDescent="0.25">
      <c r="A1826" s="77" t="s">
        <v>3253</v>
      </c>
      <c r="B1826" s="78" t="s">
        <v>3254</v>
      </c>
      <c r="C1826" s="78" t="s">
        <v>3255</v>
      </c>
      <c r="D1826" s="73">
        <v>53.22</v>
      </c>
    </row>
    <row r="1827" spans="1:4" x14ac:dyDescent="0.25">
      <c r="A1827" s="77" t="s">
        <v>3256</v>
      </c>
      <c r="B1827" s="78" t="s">
        <v>3257</v>
      </c>
      <c r="C1827" s="78" t="s">
        <v>3252</v>
      </c>
      <c r="D1827" s="73">
        <v>36.11</v>
      </c>
    </row>
    <row r="1828" spans="1:4" x14ac:dyDescent="0.25">
      <c r="A1828" s="77" t="s">
        <v>3258</v>
      </c>
      <c r="B1828" s="78" t="s">
        <v>3259</v>
      </c>
      <c r="C1828" s="78" t="s">
        <v>3252</v>
      </c>
      <c r="D1828" s="73">
        <v>58.62</v>
      </c>
    </row>
    <row r="1829" spans="1:4" x14ac:dyDescent="0.25">
      <c r="A1829" s="77" t="s">
        <v>3260</v>
      </c>
      <c r="B1829" s="78" t="s">
        <v>3261</v>
      </c>
      <c r="C1829" s="78" t="s">
        <v>3252</v>
      </c>
      <c r="D1829" s="73">
        <v>119.59</v>
      </c>
    </row>
    <row r="1830" spans="1:4" x14ac:dyDescent="0.25">
      <c r="A1830" s="77" t="s">
        <v>3262</v>
      </c>
      <c r="B1830" s="78" t="s">
        <v>3263</v>
      </c>
      <c r="C1830" s="78" t="s">
        <v>3252</v>
      </c>
      <c r="D1830" s="73">
        <v>222.46</v>
      </c>
    </row>
    <row r="1831" spans="1:4" x14ac:dyDescent="0.25">
      <c r="A1831" s="77" t="s">
        <v>3264</v>
      </c>
      <c r="B1831" s="78" t="s">
        <v>3265</v>
      </c>
      <c r="C1831" s="78" t="s">
        <v>3266</v>
      </c>
      <c r="D1831" s="73">
        <v>69.739999999999995</v>
      </c>
    </row>
    <row r="1832" spans="1:4" x14ac:dyDescent="0.25">
      <c r="A1832" s="77" t="s">
        <v>3267</v>
      </c>
      <c r="B1832" s="78" t="s">
        <v>3268</v>
      </c>
      <c r="C1832" s="78" t="s">
        <v>3269</v>
      </c>
      <c r="D1832" s="73">
        <v>17.37</v>
      </c>
    </row>
    <row r="1833" spans="1:4" x14ac:dyDescent="0.25">
      <c r="A1833" s="77" t="s">
        <v>3270</v>
      </c>
      <c r="B1833" s="78" t="s">
        <v>3271</v>
      </c>
      <c r="C1833" s="78" t="s">
        <v>3272</v>
      </c>
      <c r="D1833" s="73">
        <v>28.73</v>
      </c>
    </row>
    <row r="1834" spans="1:4" x14ac:dyDescent="0.25">
      <c r="A1834" s="77" t="s">
        <v>3273</v>
      </c>
      <c r="B1834" s="78" t="s">
        <v>3274</v>
      </c>
      <c r="C1834" s="78" t="s">
        <v>3275</v>
      </c>
      <c r="D1834" s="73">
        <v>35.03</v>
      </c>
    </row>
    <row r="1835" spans="1:4" x14ac:dyDescent="0.25">
      <c r="A1835" s="77" t="s">
        <v>3276</v>
      </c>
      <c r="B1835" s="78" t="s">
        <v>3277</v>
      </c>
      <c r="C1835" s="78" t="s">
        <v>3278</v>
      </c>
      <c r="D1835" s="73">
        <v>44.18</v>
      </c>
    </row>
    <row r="1836" spans="1:4" x14ac:dyDescent="0.25">
      <c r="A1836" s="77" t="s">
        <v>3279</v>
      </c>
      <c r="B1836" s="78" t="s">
        <v>3280</v>
      </c>
      <c r="C1836" s="78" t="s">
        <v>3252</v>
      </c>
      <c r="D1836" s="73">
        <v>596.69000000000005</v>
      </c>
    </row>
    <row r="1837" spans="1:4" x14ac:dyDescent="0.25">
      <c r="A1837" s="77" t="s">
        <v>3281</v>
      </c>
      <c r="B1837" s="78" t="s">
        <v>3282</v>
      </c>
      <c r="C1837" s="78" t="s">
        <v>3283</v>
      </c>
      <c r="D1837" s="73">
        <v>160.13999999999999</v>
      </c>
    </row>
    <row r="1838" spans="1:4" x14ac:dyDescent="0.25">
      <c r="A1838" s="77" t="s">
        <v>3284</v>
      </c>
      <c r="B1838" s="78" t="s">
        <v>3285</v>
      </c>
      <c r="C1838" s="78" t="s">
        <v>3286</v>
      </c>
      <c r="D1838" s="73">
        <v>273.48</v>
      </c>
    </row>
    <row r="1839" spans="1:4" x14ac:dyDescent="0.25">
      <c r="A1839" s="77" t="s">
        <v>3287</v>
      </c>
      <c r="B1839" s="78" t="s">
        <v>3288</v>
      </c>
      <c r="C1839" s="78" t="s">
        <v>3289</v>
      </c>
      <c r="D1839" s="73">
        <v>350.08</v>
      </c>
    </row>
    <row r="1840" spans="1:4" x14ac:dyDescent="0.25">
      <c r="A1840" s="77" t="s">
        <v>3290</v>
      </c>
      <c r="B1840" s="78" t="s">
        <v>3291</v>
      </c>
      <c r="C1840" s="78" t="s">
        <v>3289</v>
      </c>
      <c r="D1840" s="73">
        <v>86.45</v>
      </c>
    </row>
    <row r="1841" spans="1:4" x14ac:dyDescent="0.25">
      <c r="A1841" s="77" t="s">
        <v>3292</v>
      </c>
      <c r="B1841" s="78" t="s">
        <v>3293</v>
      </c>
      <c r="C1841" s="78" t="s">
        <v>3289</v>
      </c>
      <c r="D1841" s="73">
        <v>389.06</v>
      </c>
    </row>
    <row r="1842" spans="1:4" x14ac:dyDescent="0.25">
      <c r="A1842" s="77" t="s">
        <v>3294</v>
      </c>
      <c r="B1842" s="78" t="s">
        <v>3295</v>
      </c>
      <c r="C1842" s="78" t="s">
        <v>3296</v>
      </c>
      <c r="D1842" s="73">
        <v>355.7</v>
      </c>
    </row>
    <row r="1843" spans="1:4" x14ac:dyDescent="0.25">
      <c r="A1843" s="77" t="s">
        <v>3297</v>
      </c>
      <c r="B1843" s="78" t="s">
        <v>3298</v>
      </c>
      <c r="C1843" s="78" t="s">
        <v>3296</v>
      </c>
      <c r="D1843" s="73">
        <v>77.34</v>
      </c>
    </row>
    <row r="1844" spans="1:4" x14ac:dyDescent="0.25">
      <c r="A1844" s="77" t="s">
        <v>3299</v>
      </c>
      <c r="B1844" s="78" t="s">
        <v>3300</v>
      </c>
      <c r="C1844" s="78" t="s">
        <v>3301</v>
      </c>
      <c r="D1844" s="73">
        <v>17.29</v>
      </c>
    </row>
    <row r="1845" spans="1:4" x14ac:dyDescent="0.25">
      <c r="A1845" s="77" t="s">
        <v>3302</v>
      </c>
      <c r="B1845" s="78" t="s">
        <v>3303</v>
      </c>
      <c r="C1845" s="78" t="s">
        <v>3301</v>
      </c>
      <c r="D1845" s="73">
        <v>16.29</v>
      </c>
    </row>
    <row r="1846" spans="1:4" x14ac:dyDescent="0.25">
      <c r="A1846" s="77" t="s">
        <v>3304</v>
      </c>
      <c r="B1846" s="78" t="s">
        <v>3305</v>
      </c>
      <c r="C1846" s="78" t="s">
        <v>1527</v>
      </c>
      <c r="D1846" s="73">
        <v>84.69</v>
      </c>
    </row>
    <row r="1847" spans="1:4" x14ac:dyDescent="0.25">
      <c r="A1847" s="77" t="s">
        <v>3306</v>
      </c>
      <c r="B1847" s="78" t="s">
        <v>3307</v>
      </c>
      <c r="C1847" s="78" t="s">
        <v>3308</v>
      </c>
      <c r="D1847" s="73">
        <v>0</v>
      </c>
    </row>
    <row r="1848" spans="1:4" x14ac:dyDescent="0.25">
      <c r="A1848" s="77" t="s">
        <v>3309</v>
      </c>
      <c r="B1848" s="78" t="s">
        <v>3310</v>
      </c>
      <c r="C1848" s="78" t="s">
        <v>552</v>
      </c>
      <c r="D1848" s="73">
        <v>0</v>
      </c>
    </row>
    <row r="1849" spans="1:4" x14ac:dyDescent="0.25">
      <c r="A1849" s="77" t="s">
        <v>3311</v>
      </c>
      <c r="B1849" s="78" t="s">
        <v>3312</v>
      </c>
      <c r="C1849" s="78" t="s">
        <v>784</v>
      </c>
      <c r="D1849" s="73">
        <v>0</v>
      </c>
    </row>
    <row r="1850" spans="1:4" x14ac:dyDescent="0.25">
      <c r="A1850" s="77" t="s">
        <v>3313</v>
      </c>
      <c r="B1850" s="78" t="s">
        <v>3312</v>
      </c>
      <c r="C1850" s="78" t="s">
        <v>784</v>
      </c>
      <c r="D1850" s="73">
        <v>0</v>
      </c>
    </row>
    <row r="1851" spans="1:4" x14ac:dyDescent="0.25">
      <c r="A1851" s="77" t="s">
        <v>3314</v>
      </c>
      <c r="B1851" s="78" t="s">
        <v>3312</v>
      </c>
      <c r="C1851" s="78" t="s">
        <v>784</v>
      </c>
      <c r="D1851" s="73">
        <v>0</v>
      </c>
    </row>
    <row r="1852" spans="1:4" x14ac:dyDescent="0.25">
      <c r="A1852" s="77" t="s">
        <v>3315</v>
      </c>
      <c r="B1852" s="78" t="s">
        <v>3312</v>
      </c>
      <c r="C1852" s="78" t="s">
        <v>784</v>
      </c>
      <c r="D1852" s="73">
        <v>0</v>
      </c>
    </row>
    <row r="1853" spans="1:4" x14ac:dyDescent="0.25">
      <c r="A1853" s="77" t="s">
        <v>3316</v>
      </c>
      <c r="B1853" s="78" t="s">
        <v>3317</v>
      </c>
      <c r="C1853" s="78" t="s">
        <v>784</v>
      </c>
      <c r="D1853" s="73">
        <v>35.4</v>
      </c>
    </row>
    <row r="1854" spans="1:4" x14ac:dyDescent="0.25">
      <c r="A1854" s="77" t="s">
        <v>3318</v>
      </c>
      <c r="B1854" s="78" t="s">
        <v>3317</v>
      </c>
      <c r="C1854" s="78" t="s">
        <v>784</v>
      </c>
      <c r="D1854" s="73">
        <v>40.71</v>
      </c>
    </row>
    <row r="1855" spans="1:4" x14ac:dyDescent="0.25">
      <c r="A1855" s="77" t="s">
        <v>3319</v>
      </c>
      <c r="B1855" s="78" t="s">
        <v>3317</v>
      </c>
      <c r="C1855" s="78" t="s">
        <v>784</v>
      </c>
      <c r="D1855" s="73">
        <v>43.37</v>
      </c>
    </row>
    <row r="1856" spans="1:4" x14ac:dyDescent="0.25">
      <c r="A1856" s="77" t="s">
        <v>3320</v>
      </c>
      <c r="B1856" s="78" t="s">
        <v>3317</v>
      </c>
      <c r="C1856" s="78" t="s">
        <v>784</v>
      </c>
      <c r="D1856" s="73">
        <v>51.33</v>
      </c>
    </row>
    <row r="1857" spans="1:4" x14ac:dyDescent="0.25">
      <c r="A1857" s="77" t="s">
        <v>3321</v>
      </c>
      <c r="B1857" s="78" t="s">
        <v>3322</v>
      </c>
      <c r="C1857" s="78" t="s">
        <v>784</v>
      </c>
      <c r="D1857" s="73">
        <v>37.76</v>
      </c>
    </row>
    <row r="1858" spans="1:4" x14ac:dyDescent="0.25">
      <c r="A1858" s="77" t="s">
        <v>3323</v>
      </c>
      <c r="B1858" s="78" t="s">
        <v>3322</v>
      </c>
      <c r="C1858" s="78" t="s">
        <v>784</v>
      </c>
      <c r="D1858" s="73">
        <v>43.42</v>
      </c>
    </row>
    <row r="1859" spans="1:4" x14ac:dyDescent="0.25">
      <c r="A1859" s="77" t="s">
        <v>3324</v>
      </c>
      <c r="B1859" s="78" t="s">
        <v>3322</v>
      </c>
      <c r="C1859" s="78" t="s">
        <v>784</v>
      </c>
      <c r="D1859" s="73">
        <v>46.26</v>
      </c>
    </row>
    <row r="1860" spans="1:4" x14ac:dyDescent="0.25">
      <c r="A1860" s="77" t="s">
        <v>3325</v>
      </c>
      <c r="B1860" s="78" t="s">
        <v>3322</v>
      </c>
      <c r="C1860" s="78" t="s">
        <v>784</v>
      </c>
      <c r="D1860" s="73">
        <v>54.75</v>
      </c>
    </row>
    <row r="1861" spans="1:4" x14ac:dyDescent="0.25">
      <c r="A1861" s="77" t="s">
        <v>3326</v>
      </c>
      <c r="B1861" s="78" t="s">
        <v>3327</v>
      </c>
      <c r="C1861" s="78" t="s">
        <v>784</v>
      </c>
      <c r="D1861" s="73">
        <v>0</v>
      </c>
    </row>
    <row r="1862" spans="1:4" x14ac:dyDescent="0.25">
      <c r="A1862" s="77" t="s">
        <v>3328</v>
      </c>
      <c r="B1862" s="78" t="s">
        <v>3327</v>
      </c>
      <c r="C1862" s="78" t="s">
        <v>784</v>
      </c>
      <c r="D1862" s="73">
        <v>0</v>
      </c>
    </row>
    <row r="1863" spans="1:4" x14ac:dyDescent="0.25">
      <c r="A1863" s="77" t="s">
        <v>3329</v>
      </c>
      <c r="B1863" s="78" t="s">
        <v>3327</v>
      </c>
      <c r="C1863" s="78" t="s">
        <v>784</v>
      </c>
      <c r="D1863" s="73">
        <v>0</v>
      </c>
    </row>
    <row r="1864" spans="1:4" x14ac:dyDescent="0.25">
      <c r="A1864" s="77" t="s">
        <v>3330</v>
      </c>
      <c r="B1864" s="78" t="s">
        <v>3327</v>
      </c>
      <c r="C1864" s="78" t="s">
        <v>784</v>
      </c>
      <c r="D1864" s="73">
        <v>0</v>
      </c>
    </row>
    <row r="1865" spans="1:4" x14ac:dyDescent="0.25">
      <c r="A1865" s="77" t="s">
        <v>3331</v>
      </c>
      <c r="B1865" s="78" t="s">
        <v>3332</v>
      </c>
      <c r="C1865" s="78" t="s">
        <v>784</v>
      </c>
      <c r="D1865" s="73">
        <v>35.4</v>
      </c>
    </row>
    <row r="1866" spans="1:4" x14ac:dyDescent="0.25">
      <c r="A1866" s="77" t="s">
        <v>3333</v>
      </c>
      <c r="B1866" s="78" t="s">
        <v>3332</v>
      </c>
      <c r="C1866" s="78" t="s">
        <v>784</v>
      </c>
      <c r="D1866" s="73">
        <v>40.71</v>
      </c>
    </row>
    <row r="1867" spans="1:4" x14ac:dyDescent="0.25">
      <c r="A1867" s="77" t="s">
        <v>3334</v>
      </c>
      <c r="B1867" s="78" t="s">
        <v>3332</v>
      </c>
      <c r="C1867" s="78" t="s">
        <v>784</v>
      </c>
      <c r="D1867" s="73">
        <v>43.37</v>
      </c>
    </row>
    <row r="1868" spans="1:4" x14ac:dyDescent="0.25">
      <c r="A1868" s="77" t="s">
        <v>3335</v>
      </c>
      <c r="B1868" s="78" t="s">
        <v>3332</v>
      </c>
      <c r="C1868" s="78" t="s">
        <v>784</v>
      </c>
      <c r="D1868" s="73">
        <v>51.33</v>
      </c>
    </row>
    <row r="1869" spans="1:4" x14ac:dyDescent="0.25">
      <c r="A1869" s="77" t="s">
        <v>3336</v>
      </c>
      <c r="B1869" s="78" t="s">
        <v>3337</v>
      </c>
      <c r="C1869" s="78" t="s">
        <v>784</v>
      </c>
      <c r="D1869" s="73">
        <v>37.76</v>
      </c>
    </row>
    <row r="1870" spans="1:4" x14ac:dyDescent="0.25">
      <c r="A1870" s="77" t="s">
        <v>3338</v>
      </c>
      <c r="B1870" s="78" t="s">
        <v>3337</v>
      </c>
      <c r="C1870" s="78" t="s">
        <v>784</v>
      </c>
      <c r="D1870" s="73">
        <v>43.42</v>
      </c>
    </row>
    <row r="1871" spans="1:4" x14ac:dyDescent="0.25">
      <c r="A1871" s="77" t="s">
        <v>3339</v>
      </c>
      <c r="B1871" s="78" t="s">
        <v>3337</v>
      </c>
      <c r="C1871" s="78" t="s">
        <v>784</v>
      </c>
      <c r="D1871" s="73">
        <v>46.26</v>
      </c>
    </row>
    <row r="1872" spans="1:4" x14ac:dyDescent="0.25">
      <c r="A1872" s="77" t="s">
        <v>3340</v>
      </c>
      <c r="B1872" s="78" t="s">
        <v>3337</v>
      </c>
      <c r="C1872" s="78" t="s">
        <v>784</v>
      </c>
      <c r="D1872" s="73">
        <v>54.75</v>
      </c>
    </row>
    <row r="1873" spans="1:4" x14ac:dyDescent="0.25">
      <c r="A1873" s="77" t="s">
        <v>3341</v>
      </c>
      <c r="B1873" s="78" t="s">
        <v>3342</v>
      </c>
      <c r="C1873" s="78" t="s">
        <v>750</v>
      </c>
      <c r="D1873" s="73">
        <v>39.08</v>
      </c>
    </row>
    <row r="1874" spans="1:4" x14ac:dyDescent="0.25">
      <c r="A1874" s="77" t="s">
        <v>3343</v>
      </c>
      <c r="B1874" s="78" t="s">
        <v>3342</v>
      </c>
      <c r="C1874" s="78" t="s">
        <v>750</v>
      </c>
      <c r="D1874" s="73">
        <v>44.31</v>
      </c>
    </row>
    <row r="1875" spans="1:4" x14ac:dyDescent="0.25">
      <c r="A1875" s="77" t="s">
        <v>3344</v>
      </c>
      <c r="B1875" s="78" t="s">
        <v>3345</v>
      </c>
      <c r="C1875" s="78" t="s">
        <v>750</v>
      </c>
      <c r="D1875" s="73">
        <v>1</v>
      </c>
    </row>
    <row r="1876" spans="1:4" x14ac:dyDescent="0.25">
      <c r="A1876" s="77" t="s">
        <v>3346</v>
      </c>
      <c r="B1876" s="78" t="s">
        <v>3347</v>
      </c>
      <c r="C1876" s="78" t="s">
        <v>784</v>
      </c>
      <c r="D1876" s="73">
        <v>2</v>
      </c>
    </row>
    <row r="1877" spans="1:4" x14ac:dyDescent="0.25">
      <c r="A1877" s="77" t="s">
        <v>3348</v>
      </c>
      <c r="B1877" s="78" t="s">
        <v>3347</v>
      </c>
      <c r="C1877" s="78" t="s">
        <v>784</v>
      </c>
      <c r="D1877" s="73">
        <v>2.2999999999999998</v>
      </c>
    </row>
    <row r="1878" spans="1:4" x14ac:dyDescent="0.25">
      <c r="A1878" s="77" t="s">
        <v>3349</v>
      </c>
      <c r="B1878" s="78" t="s">
        <v>3347</v>
      </c>
      <c r="C1878" s="78" t="s">
        <v>784</v>
      </c>
      <c r="D1878" s="73">
        <v>2.4500000000000002</v>
      </c>
    </row>
    <row r="1879" spans="1:4" x14ac:dyDescent="0.25">
      <c r="A1879" s="77" t="s">
        <v>3350</v>
      </c>
      <c r="B1879" s="78" t="s">
        <v>3347</v>
      </c>
      <c r="C1879" s="78" t="s">
        <v>784</v>
      </c>
      <c r="D1879" s="73">
        <v>2.9</v>
      </c>
    </row>
    <row r="1880" spans="1:4" x14ac:dyDescent="0.25">
      <c r="A1880" s="77" t="s">
        <v>3351</v>
      </c>
      <c r="B1880" s="78" t="s">
        <v>3352</v>
      </c>
      <c r="C1880" s="78" t="s">
        <v>784</v>
      </c>
      <c r="D1880" s="73">
        <v>2.2000000000000002</v>
      </c>
    </row>
    <row r="1881" spans="1:4" x14ac:dyDescent="0.25">
      <c r="A1881" s="77" t="s">
        <v>3353</v>
      </c>
      <c r="B1881" s="78" t="s">
        <v>3352</v>
      </c>
      <c r="C1881" s="78" t="s">
        <v>784</v>
      </c>
      <c r="D1881" s="73">
        <v>2.5299999999999998</v>
      </c>
    </row>
    <row r="1882" spans="1:4" x14ac:dyDescent="0.25">
      <c r="A1882" s="77" t="s">
        <v>3354</v>
      </c>
      <c r="B1882" s="78" t="s">
        <v>3352</v>
      </c>
      <c r="C1882" s="78" t="s">
        <v>784</v>
      </c>
      <c r="D1882" s="73">
        <v>2.7</v>
      </c>
    </row>
    <row r="1883" spans="1:4" x14ac:dyDescent="0.25">
      <c r="A1883" s="77" t="s">
        <v>3355</v>
      </c>
      <c r="B1883" s="78" t="s">
        <v>3352</v>
      </c>
      <c r="C1883" s="78" t="s">
        <v>784</v>
      </c>
      <c r="D1883" s="73">
        <v>3.19</v>
      </c>
    </row>
    <row r="1884" spans="1:4" x14ac:dyDescent="0.25">
      <c r="A1884" s="77" t="s">
        <v>3356</v>
      </c>
      <c r="B1884" s="78" t="s">
        <v>3357</v>
      </c>
      <c r="C1884" s="78" t="s">
        <v>784</v>
      </c>
      <c r="D1884" s="73">
        <v>4</v>
      </c>
    </row>
    <row r="1885" spans="1:4" x14ac:dyDescent="0.25">
      <c r="A1885" s="77" t="s">
        <v>3358</v>
      </c>
      <c r="B1885" s="78" t="s">
        <v>3357</v>
      </c>
      <c r="C1885" s="78" t="s">
        <v>784</v>
      </c>
      <c r="D1885" s="73">
        <v>4.5999999999999996</v>
      </c>
    </row>
    <row r="1886" spans="1:4" x14ac:dyDescent="0.25">
      <c r="A1886" s="77" t="s">
        <v>3359</v>
      </c>
      <c r="B1886" s="78" t="s">
        <v>3357</v>
      </c>
      <c r="C1886" s="78" t="s">
        <v>784</v>
      </c>
      <c r="D1886" s="73">
        <v>4.9000000000000004</v>
      </c>
    </row>
    <row r="1887" spans="1:4" x14ac:dyDescent="0.25">
      <c r="A1887" s="77" t="s">
        <v>3360</v>
      </c>
      <c r="B1887" s="78" t="s">
        <v>3357</v>
      </c>
      <c r="C1887" s="78" t="s">
        <v>784</v>
      </c>
      <c r="D1887" s="73">
        <v>5.8</v>
      </c>
    </row>
    <row r="1888" spans="1:4" x14ac:dyDescent="0.25">
      <c r="A1888" s="77" t="s">
        <v>3361</v>
      </c>
      <c r="B1888" s="78" t="s">
        <v>3362</v>
      </c>
      <c r="C1888" s="78" t="s">
        <v>784</v>
      </c>
      <c r="D1888" s="73">
        <v>2.2000000000000002</v>
      </c>
    </row>
    <row r="1889" spans="1:4" x14ac:dyDescent="0.25">
      <c r="A1889" s="77" t="s">
        <v>3363</v>
      </c>
      <c r="B1889" s="78" t="s">
        <v>3362</v>
      </c>
      <c r="C1889" s="78" t="s">
        <v>784</v>
      </c>
      <c r="D1889" s="73">
        <v>2.5299999999999998</v>
      </c>
    </row>
    <row r="1890" spans="1:4" x14ac:dyDescent="0.25">
      <c r="A1890" s="77" t="s">
        <v>3364</v>
      </c>
      <c r="B1890" s="78" t="s">
        <v>3362</v>
      </c>
      <c r="C1890" s="78" t="s">
        <v>784</v>
      </c>
      <c r="D1890" s="73">
        <v>2.7</v>
      </c>
    </row>
    <row r="1891" spans="1:4" x14ac:dyDescent="0.25">
      <c r="A1891" s="77" t="s">
        <v>3365</v>
      </c>
      <c r="B1891" s="78" t="s">
        <v>3362</v>
      </c>
      <c r="C1891" s="78" t="s">
        <v>784</v>
      </c>
      <c r="D1891" s="73">
        <v>3.19</v>
      </c>
    </row>
    <row r="1892" spans="1:4" x14ac:dyDescent="0.25">
      <c r="A1892" s="77" t="s">
        <v>3366</v>
      </c>
      <c r="B1892" s="78" t="s">
        <v>1119</v>
      </c>
      <c r="C1892" s="78" t="s">
        <v>784</v>
      </c>
      <c r="D1892" s="73">
        <v>36</v>
      </c>
    </row>
    <row r="1893" spans="1:4" x14ac:dyDescent="0.25">
      <c r="A1893" s="77" t="s">
        <v>3367</v>
      </c>
      <c r="B1893" s="78" t="s">
        <v>1119</v>
      </c>
      <c r="C1893" s="78" t="s">
        <v>784</v>
      </c>
      <c r="D1893" s="73">
        <v>41.4</v>
      </c>
    </row>
    <row r="1894" spans="1:4" x14ac:dyDescent="0.25">
      <c r="A1894" s="77" t="s">
        <v>3368</v>
      </c>
      <c r="B1894" s="78" t="s">
        <v>1119</v>
      </c>
      <c r="C1894" s="78" t="s">
        <v>784</v>
      </c>
      <c r="D1894" s="73">
        <v>44.1</v>
      </c>
    </row>
    <row r="1895" spans="1:4" x14ac:dyDescent="0.25">
      <c r="A1895" s="77" t="s">
        <v>3369</v>
      </c>
      <c r="B1895" s="78" t="s">
        <v>1119</v>
      </c>
      <c r="C1895" s="78" t="s">
        <v>784</v>
      </c>
      <c r="D1895" s="73">
        <v>52.2</v>
      </c>
    </row>
    <row r="1896" spans="1:4" x14ac:dyDescent="0.25">
      <c r="A1896" s="77" t="s">
        <v>3370</v>
      </c>
      <c r="B1896" s="78" t="s">
        <v>1125</v>
      </c>
      <c r="C1896" s="78" t="s">
        <v>784</v>
      </c>
      <c r="D1896" s="73">
        <v>51</v>
      </c>
    </row>
    <row r="1897" spans="1:4" x14ac:dyDescent="0.25">
      <c r="A1897" s="77" t="s">
        <v>3371</v>
      </c>
      <c r="B1897" s="78" t="s">
        <v>1125</v>
      </c>
      <c r="C1897" s="78" t="s">
        <v>784</v>
      </c>
      <c r="D1897" s="73">
        <v>58.65</v>
      </c>
    </row>
    <row r="1898" spans="1:4" x14ac:dyDescent="0.25">
      <c r="A1898" s="77" t="s">
        <v>3372</v>
      </c>
      <c r="B1898" s="78" t="s">
        <v>1125</v>
      </c>
      <c r="C1898" s="78" t="s">
        <v>784</v>
      </c>
      <c r="D1898" s="73">
        <v>62.48</v>
      </c>
    </row>
    <row r="1899" spans="1:4" x14ac:dyDescent="0.25">
      <c r="A1899" s="77" t="s">
        <v>3373</v>
      </c>
      <c r="B1899" s="78" t="s">
        <v>1125</v>
      </c>
      <c r="C1899" s="78" t="s">
        <v>784</v>
      </c>
      <c r="D1899" s="73">
        <v>73.95</v>
      </c>
    </row>
    <row r="1900" spans="1:4" x14ac:dyDescent="0.25">
      <c r="A1900" s="77" t="s">
        <v>3374</v>
      </c>
      <c r="B1900" s="78" t="s">
        <v>1130</v>
      </c>
      <c r="C1900" s="78" t="s">
        <v>784</v>
      </c>
      <c r="D1900" s="73">
        <v>51</v>
      </c>
    </row>
    <row r="1901" spans="1:4" x14ac:dyDescent="0.25">
      <c r="A1901" s="77" t="s">
        <v>3375</v>
      </c>
      <c r="B1901" s="78" t="s">
        <v>1130</v>
      </c>
      <c r="C1901" s="78" t="s">
        <v>784</v>
      </c>
      <c r="D1901" s="73">
        <v>58.65</v>
      </c>
    </row>
    <row r="1902" spans="1:4" x14ac:dyDescent="0.25">
      <c r="A1902" s="77" t="s">
        <v>3376</v>
      </c>
      <c r="B1902" s="78" t="s">
        <v>1130</v>
      </c>
      <c r="C1902" s="78" t="s">
        <v>784</v>
      </c>
      <c r="D1902" s="73">
        <v>62.48</v>
      </c>
    </row>
    <row r="1903" spans="1:4" x14ac:dyDescent="0.25">
      <c r="A1903" s="77" t="s">
        <v>3377</v>
      </c>
      <c r="B1903" s="78" t="s">
        <v>1130</v>
      </c>
      <c r="C1903" s="78" t="s">
        <v>784</v>
      </c>
      <c r="D1903" s="73">
        <v>73.95</v>
      </c>
    </row>
    <row r="1904" spans="1:4" x14ac:dyDescent="0.25">
      <c r="A1904" s="77" t="s">
        <v>3378</v>
      </c>
      <c r="B1904" s="78" t="s">
        <v>1135</v>
      </c>
      <c r="C1904" s="78" t="s">
        <v>784</v>
      </c>
      <c r="D1904" s="73">
        <v>92</v>
      </c>
    </row>
    <row r="1905" spans="1:4" x14ac:dyDescent="0.25">
      <c r="A1905" s="77" t="s">
        <v>3379</v>
      </c>
      <c r="B1905" s="78" t="s">
        <v>1135</v>
      </c>
      <c r="C1905" s="78" t="s">
        <v>784</v>
      </c>
      <c r="D1905" s="73">
        <v>105.8</v>
      </c>
    </row>
    <row r="1906" spans="1:4" x14ac:dyDescent="0.25">
      <c r="A1906" s="77" t="s">
        <v>3380</v>
      </c>
      <c r="B1906" s="78" t="s">
        <v>1135</v>
      </c>
      <c r="C1906" s="78" t="s">
        <v>784</v>
      </c>
      <c r="D1906" s="73">
        <v>112.7</v>
      </c>
    </row>
    <row r="1907" spans="1:4" x14ac:dyDescent="0.25">
      <c r="A1907" s="77" t="s">
        <v>3381</v>
      </c>
      <c r="B1907" s="78" t="s">
        <v>1135</v>
      </c>
      <c r="C1907" s="78" t="s">
        <v>784</v>
      </c>
      <c r="D1907" s="73">
        <v>133.4</v>
      </c>
    </row>
    <row r="1908" spans="1:4" x14ac:dyDescent="0.25">
      <c r="A1908" s="77" t="s">
        <v>3382</v>
      </c>
      <c r="B1908" s="78" t="s">
        <v>1140</v>
      </c>
      <c r="C1908" s="78" t="s">
        <v>784</v>
      </c>
      <c r="D1908" s="73">
        <v>124</v>
      </c>
    </row>
    <row r="1909" spans="1:4" x14ac:dyDescent="0.25">
      <c r="A1909" s="77" t="s">
        <v>3383</v>
      </c>
      <c r="B1909" s="78" t="s">
        <v>1140</v>
      </c>
      <c r="C1909" s="78" t="s">
        <v>784</v>
      </c>
      <c r="D1909" s="73">
        <v>142.6</v>
      </c>
    </row>
    <row r="1910" spans="1:4" x14ac:dyDescent="0.25">
      <c r="A1910" s="77" t="s">
        <v>3384</v>
      </c>
      <c r="B1910" s="78" t="s">
        <v>1140</v>
      </c>
      <c r="C1910" s="78" t="s">
        <v>784</v>
      </c>
      <c r="D1910" s="73">
        <v>151.9</v>
      </c>
    </row>
    <row r="1911" spans="1:4" x14ac:dyDescent="0.25">
      <c r="A1911" s="77" t="s">
        <v>3385</v>
      </c>
      <c r="B1911" s="78" t="s">
        <v>1140</v>
      </c>
      <c r="C1911" s="78" t="s">
        <v>784</v>
      </c>
      <c r="D1911" s="73">
        <v>179.8</v>
      </c>
    </row>
    <row r="1912" spans="1:4" x14ac:dyDescent="0.25">
      <c r="A1912" s="77" t="s">
        <v>3386</v>
      </c>
      <c r="B1912" s="78" t="s">
        <v>1148</v>
      </c>
      <c r="C1912" s="78" t="s">
        <v>784</v>
      </c>
      <c r="D1912" s="73">
        <v>30</v>
      </c>
    </row>
    <row r="1913" spans="1:4" x14ac:dyDescent="0.25">
      <c r="A1913" s="77" t="s">
        <v>3387</v>
      </c>
      <c r="B1913" s="78" t="s">
        <v>1148</v>
      </c>
      <c r="C1913" s="78" t="s">
        <v>784</v>
      </c>
      <c r="D1913" s="73">
        <v>34.5</v>
      </c>
    </row>
    <row r="1914" spans="1:4" x14ac:dyDescent="0.25">
      <c r="A1914" s="77" t="s">
        <v>3388</v>
      </c>
      <c r="B1914" s="78" t="s">
        <v>1148</v>
      </c>
      <c r="C1914" s="78" t="s">
        <v>784</v>
      </c>
      <c r="D1914" s="73">
        <v>36.75</v>
      </c>
    </row>
    <row r="1915" spans="1:4" x14ac:dyDescent="0.25">
      <c r="A1915" s="77" t="s">
        <v>3389</v>
      </c>
      <c r="B1915" s="78" t="s">
        <v>1148</v>
      </c>
      <c r="C1915" s="78" t="s">
        <v>784</v>
      </c>
      <c r="D1915" s="73">
        <v>43.5</v>
      </c>
    </row>
    <row r="1916" spans="1:4" x14ac:dyDescent="0.25">
      <c r="A1916" s="77" t="s">
        <v>3390</v>
      </c>
      <c r="B1916" s="78" t="s">
        <v>1153</v>
      </c>
      <c r="C1916" s="78" t="s">
        <v>784</v>
      </c>
      <c r="D1916" s="73">
        <v>60</v>
      </c>
    </row>
    <row r="1917" spans="1:4" x14ac:dyDescent="0.25">
      <c r="A1917" s="77" t="s">
        <v>3391</v>
      </c>
      <c r="B1917" s="78" t="s">
        <v>1153</v>
      </c>
      <c r="C1917" s="78" t="s">
        <v>784</v>
      </c>
      <c r="D1917" s="73">
        <v>69</v>
      </c>
    </row>
    <row r="1918" spans="1:4" x14ac:dyDescent="0.25">
      <c r="A1918" s="77" t="s">
        <v>3392</v>
      </c>
      <c r="B1918" s="78" t="s">
        <v>1153</v>
      </c>
      <c r="C1918" s="78" t="s">
        <v>784</v>
      </c>
      <c r="D1918" s="73">
        <v>73.5</v>
      </c>
    </row>
    <row r="1919" spans="1:4" x14ac:dyDescent="0.25">
      <c r="A1919" s="77" t="s">
        <v>3393</v>
      </c>
      <c r="B1919" s="78" t="s">
        <v>1153</v>
      </c>
      <c r="C1919" s="78" t="s">
        <v>784</v>
      </c>
      <c r="D1919" s="73">
        <v>87</v>
      </c>
    </row>
    <row r="1920" spans="1:4" x14ac:dyDescent="0.25">
      <c r="A1920" s="77" t="s">
        <v>3394</v>
      </c>
      <c r="B1920" s="78" t="s">
        <v>3395</v>
      </c>
      <c r="C1920" s="78" t="s">
        <v>784</v>
      </c>
      <c r="D1920" s="73">
        <v>59</v>
      </c>
    </row>
    <row r="1921" spans="1:4" x14ac:dyDescent="0.25">
      <c r="A1921" s="77" t="s">
        <v>3396</v>
      </c>
      <c r="B1921" s="78" t="s">
        <v>3395</v>
      </c>
      <c r="C1921" s="78" t="s">
        <v>784</v>
      </c>
      <c r="D1921" s="73">
        <v>67.849999999999994</v>
      </c>
    </row>
    <row r="1922" spans="1:4" x14ac:dyDescent="0.25">
      <c r="A1922" s="77" t="s">
        <v>3397</v>
      </c>
      <c r="B1922" s="78" t="s">
        <v>3395</v>
      </c>
      <c r="C1922" s="78" t="s">
        <v>784</v>
      </c>
      <c r="D1922" s="73">
        <v>72.28</v>
      </c>
    </row>
    <row r="1923" spans="1:4" x14ac:dyDescent="0.25">
      <c r="A1923" s="77" t="s">
        <v>3398</v>
      </c>
      <c r="B1923" s="78" t="s">
        <v>3395</v>
      </c>
      <c r="C1923" s="78" t="s">
        <v>784</v>
      </c>
      <c r="D1923" s="73">
        <v>85.55</v>
      </c>
    </row>
    <row r="1924" spans="1:4" x14ac:dyDescent="0.25">
      <c r="A1924" s="77" t="s">
        <v>3399</v>
      </c>
      <c r="B1924" s="78" t="s">
        <v>3400</v>
      </c>
      <c r="C1924" s="78" t="s">
        <v>784</v>
      </c>
      <c r="D1924" s="73">
        <v>0</v>
      </c>
    </row>
    <row r="1925" spans="1:4" x14ac:dyDescent="0.25">
      <c r="A1925" s="77" t="s">
        <v>3401</v>
      </c>
      <c r="B1925" s="78" t="s">
        <v>3400</v>
      </c>
      <c r="C1925" s="78" t="s">
        <v>784</v>
      </c>
      <c r="D1925" s="73">
        <v>0</v>
      </c>
    </row>
    <row r="1926" spans="1:4" x14ac:dyDescent="0.25">
      <c r="A1926" s="77" t="s">
        <v>3402</v>
      </c>
      <c r="B1926" s="78" t="s">
        <v>3400</v>
      </c>
      <c r="C1926" s="78" t="s">
        <v>784</v>
      </c>
      <c r="D1926" s="73">
        <v>0</v>
      </c>
    </row>
    <row r="1927" spans="1:4" x14ac:dyDescent="0.25">
      <c r="A1927" s="77" t="s">
        <v>3403</v>
      </c>
      <c r="B1927" s="78" t="s">
        <v>3400</v>
      </c>
      <c r="C1927" s="78" t="s">
        <v>784</v>
      </c>
      <c r="D1927" s="73">
        <v>0</v>
      </c>
    </row>
    <row r="1928" spans="1:4" x14ac:dyDescent="0.25">
      <c r="A1928" s="77" t="s">
        <v>3404</v>
      </c>
      <c r="B1928" s="78" t="s">
        <v>1158</v>
      </c>
      <c r="C1928" s="78" t="s">
        <v>784</v>
      </c>
      <c r="D1928" s="73">
        <v>30</v>
      </c>
    </row>
    <row r="1929" spans="1:4" x14ac:dyDescent="0.25">
      <c r="A1929" s="77" t="s">
        <v>3405</v>
      </c>
      <c r="B1929" s="78" t="s">
        <v>1158</v>
      </c>
      <c r="C1929" s="78" t="s">
        <v>784</v>
      </c>
      <c r="D1929" s="73">
        <v>34.5</v>
      </c>
    </row>
    <row r="1930" spans="1:4" x14ac:dyDescent="0.25">
      <c r="A1930" s="77" t="s">
        <v>3406</v>
      </c>
      <c r="B1930" s="78" t="s">
        <v>1158</v>
      </c>
      <c r="C1930" s="78" t="s">
        <v>784</v>
      </c>
      <c r="D1930" s="73">
        <v>36.75</v>
      </c>
    </row>
    <row r="1931" spans="1:4" x14ac:dyDescent="0.25">
      <c r="A1931" s="77" t="s">
        <v>3407</v>
      </c>
      <c r="B1931" s="78" t="s">
        <v>1158</v>
      </c>
      <c r="C1931" s="78" t="s">
        <v>784</v>
      </c>
      <c r="D1931" s="73">
        <v>43.5</v>
      </c>
    </row>
    <row r="1932" spans="1:4" x14ac:dyDescent="0.25">
      <c r="A1932" s="77" t="s">
        <v>3408</v>
      </c>
      <c r="B1932" s="78" t="s">
        <v>3409</v>
      </c>
      <c r="C1932" s="78" t="s">
        <v>3410</v>
      </c>
      <c r="D1932" s="73">
        <v>110</v>
      </c>
    </row>
    <row r="1933" spans="1:4" x14ac:dyDescent="0.25">
      <c r="A1933" s="77" t="s">
        <v>3411</v>
      </c>
      <c r="B1933" s="78" t="s">
        <v>3409</v>
      </c>
      <c r="C1933" s="78" t="s">
        <v>3410</v>
      </c>
      <c r="D1933" s="73">
        <v>126.5</v>
      </c>
    </row>
    <row r="1934" spans="1:4" x14ac:dyDescent="0.25">
      <c r="A1934" s="77" t="s">
        <v>3412</v>
      </c>
      <c r="B1934" s="78" t="s">
        <v>3409</v>
      </c>
      <c r="C1934" s="78" t="s">
        <v>3410</v>
      </c>
      <c r="D1934" s="73">
        <v>134.75</v>
      </c>
    </row>
    <row r="1935" spans="1:4" x14ac:dyDescent="0.25">
      <c r="A1935" s="77" t="s">
        <v>3413</v>
      </c>
      <c r="B1935" s="78" t="s">
        <v>3409</v>
      </c>
      <c r="C1935" s="78" t="s">
        <v>3410</v>
      </c>
      <c r="D1935" s="73">
        <v>159.5</v>
      </c>
    </row>
    <row r="1936" spans="1:4" x14ac:dyDescent="0.25">
      <c r="A1936" s="77" t="s">
        <v>3414</v>
      </c>
      <c r="B1936" s="78" t="s">
        <v>3415</v>
      </c>
      <c r="C1936" s="78" t="s">
        <v>784</v>
      </c>
      <c r="D1936" s="73">
        <v>25</v>
      </c>
    </row>
    <row r="1937" spans="1:4" x14ac:dyDescent="0.25">
      <c r="A1937" s="77" t="s">
        <v>3416</v>
      </c>
      <c r="B1937" s="78" t="s">
        <v>3415</v>
      </c>
      <c r="C1937" s="78" t="s">
        <v>784</v>
      </c>
      <c r="D1937" s="73">
        <v>28.75</v>
      </c>
    </row>
    <row r="1938" spans="1:4" x14ac:dyDescent="0.25">
      <c r="A1938" s="77" t="s">
        <v>3417</v>
      </c>
      <c r="B1938" s="78" t="s">
        <v>3415</v>
      </c>
      <c r="C1938" s="78" t="s">
        <v>784</v>
      </c>
      <c r="D1938" s="73">
        <v>30.63</v>
      </c>
    </row>
    <row r="1939" spans="1:4" x14ac:dyDescent="0.25">
      <c r="A1939" s="77" t="s">
        <v>3418</v>
      </c>
      <c r="B1939" s="78" t="s">
        <v>3415</v>
      </c>
      <c r="C1939" s="78" t="s">
        <v>784</v>
      </c>
      <c r="D1939" s="73">
        <v>36.25</v>
      </c>
    </row>
    <row r="1940" spans="1:4" x14ac:dyDescent="0.25">
      <c r="A1940" s="77" t="s">
        <v>3419</v>
      </c>
      <c r="B1940" s="78" t="s">
        <v>3420</v>
      </c>
      <c r="C1940" s="78" t="s">
        <v>784</v>
      </c>
      <c r="D1940" s="73">
        <v>10</v>
      </c>
    </row>
    <row r="1941" spans="1:4" x14ac:dyDescent="0.25">
      <c r="A1941" s="77" t="s">
        <v>3421</v>
      </c>
      <c r="B1941" s="78" t="s">
        <v>3420</v>
      </c>
      <c r="C1941" s="78" t="s">
        <v>784</v>
      </c>
      <c r="D1941" s="73">
        <v>11.5</v>
      </c>
    </row>
    <row r="1942" spans="1:4" x14ac:dyDescent="0.25">
      <c r="A1942" s="77" t="s">
        <v>3422</v>
      </c>
      <c r="B1942" s="78" t="s">
        <v>3420</v>
      </c>
      <c r="C1942" s="78" t="s">
        <v>784</v>
      </c>
      <c r="D1942" s="73">
        <v>12.25</v>
      </c>
    </row>
    <row r="1943" spans="1:4" x14ac:dyDescent="0.25">
      <c r="A1943" s="77" t="s">
        <v>3423</v>
      </c>
      <c r="B1943" s="78" t="s">
        <v>3420</v>
      </c>
      <c r="C1943" s="78" t="s">
        <v>784</v>
      </c>
      <c r="D1943" s="73">
        <v>14.5</v>
      </c>
    </row>
    <row r="1944" spans="1:4" x14ac:dyDescent="0.25">
      <c r="A1944" s="77" t="s">
        <v>3424</v>
      </c>
      <c r="B1944" s="78" t="s">
        <v>3425</v>
      </c>
      <c r="C1944" s="78" t="s">
        <v>784</v>
      </c>
      <c r="D1944" s="73">
        <v>0</v>
      </c>
    </row>
    <row r="1945" spans="1:4" x14ac:dyDescent="0.25">
      <c r="A1945" s="77" t="s">
        <v>3426</v>
      </c>
      <c r="B1945" s="78" t="s">
        <v>3425</v>
      </c>
      <c r="C1945" s="78" t="s">
        <v>784</v>
      </c>
      <c r="D1945" s="73">
        <v>0</v>
      </c>
    </row>
    <row r="1946" spans="1:4" x14ac:dyDescent="0.25">
      <c r="A1946" s="77" t="s">
        <v>3427</v>
      </c>
      <c r="B1946" s="78" t="s">
        <v>3425</v>
      </c>
      <c r="C1946" s="78" t="s">
        <v>784</v>
      </c>
      <c r="D1946" s="73">
        <v>0</v>
      </c>
    </row>
    <row r="1947" spans="1:4" x14ac:dyDescent="0.25">
      <c r="A1947" s="77" t="s">
        <v>3428</v>
      </c>
      <c r="B1947" s="78" t="s">
        <v>3425</v>
      </c>
      <c r="C1947" s="78" t="s">
        <v>784</v>
      </c>
      <c r="D1947" s="73">
        <v>0</v>
      </c>
    </row>
    <row r="1948" spans="1:4" x14ac:dyDescent="0.25">
      <c r="A1948" s="77" t="s">
        <v>3429</v>
      </c>
      <c r="B1948" s="78" t="s">
        <v>3430</v>
      </c>
      <c r="C1948" s="78" t="s">
        <v>3431</v>
      </c>
      <c r="D1948" s="73">
        <v>14.53</v>
      </c>
    </row>
    <row r="1949" spans="1:4" x14ac:dyDescent="0.25">
      <c r="A1949" s="77" t="s">
        <v>3432</v>
      </c>
      <c r="B1949" s="78" t="s">
        <v>3433</v>
      </c>
      <c r="C1949" s="78" t="s">
        <v>595</v>
      </c>
      <c r="D1949" s="73">
        <v>30</v>
      </c>
    </row>
    <row r="1950" spans="1:4" x14ac:dyDescent="0.25">
      <c r="A1950" s="77" t="s">
        <v>3434</v>
      </c>
      <c r="B1950" s="78" t="s">
        <v>3435</v>
      </c>
      <c r="C1950" s="78" t="s">
        <v>595</v>
      </c>
      <c r="D1950" s="73">
        <v>30</v>
      </c>
    </row>
    <row r="1951" spans="1:4" x14ac:dyDescent="0.25">
      <c r="A1951" s="77" t="s">
        <v>3436</v>
      </c>
      <c r="B1951" s="78" t="s">
        <v>3437</v>
      </c>
      <c r="C1951" s="78" t="s">
        <v>595</v>
      </c>
      <c r="D1951" s="73">
        <v>1</v>
      </c>
    </row>
    <row r="1952" spans="1:4" x14ac:dyDescent="0.25">
      <c r="A1952" s="77" t="s">
        <v>3438</v>
      </c>
      <c r="B1952" s="78" t="s">
        <v>3439</v>
      </c>
      <c r="C1952" s="78" t="s">
        <v>3440</v>
      </c>
      <c r="D1952" s="73">
        <v>0</v>
      </c>
    </row>
    <row r="1953" spans="1:4" x14ac:dyDescent="0.25">
      <c r="A1953" s="77" t="s">
        <v>3441</v>
      </c>
      <c r="B1953" s="78" t="s">
        <v>3442</v>
      </c>
      <c r="C1953" s="78" t="s">
        <v>3440</v>
      </c>
      <c r="D1953" s="73">
        <v>0</v>
      </c>
    </row>
    <row r="1954" spans="1:4" x14ac:dyDescent="0.25">
      <c r="A1954" s="77" t="s">
        <v>3443</v>
      </c>
      <c r="B1954" s="78" t="s">
        <v>3444</v>
      </c>
      <c r="C1954" s="78" t="s">
        <v>971</v>
      </c>
      <c r="D1954" s="73">
        <v>1</v>
      </c>
    </row>
    <row r="1955" spans="1:4" x14ac:dyDescent="0.25">
      <c r="A1955" s="77" t="s">
        <v>3445</v>
      </c>
      <c r="B1955" s="78" t="s">
        <v>3446</v>
      </c>
      <c r="C1955" s="78" t="s">
        <v>971</v>
      </c>
      <c r="D1955" s="73">
        <v>1</v>
      </c>
    </row>
    <row r="1956" spans="1:4" x14ac:dyDescent="0.25">
      <c r="A1956" s="77" t="s">
        <v>3447</v>
      </c>
      <c r="B1956" s="78" t="s">
        <v>3448</v>
      </c>
      <c r="C1956" s="78" t="s">
        <v>971</v>
      </c>
      <c r="D1956" s="73">
        <v>0</v>
      </c>
    </row>
    <row r="1957" spans="1:4" x14ac:dyDescent="0.25">
      <c r="A1957" s="77" t="s">
        <v>3449</v>
      </c>
      <c r="B1957" s="78" t="s">
        <v>3450</v>
      </c>
      <c r="C1957" s="78" t="s">
        <v>971</v>
      </c>
      <c r="D1957" s="73">
        <v>0</v>
      </c>
    </row>
    <row r="1958" spans="1:4" x14ac:dyDescent="0.25">
      <c r="A1958" s="77" t="s">
        <v>3451</v>
      </c>
      <c r="B1958" s="78" t="s">
        <v>3452</v>
      </c>
      <c r="C1958" s="78" t="s">
        <v>971</v>
      </c>
      <c r="D1958" s="73">
        <v>1</v>
      </c>
    </row>
    <row r="1959" spans="1:4" x14ac:dyDescent="0.25">
      <c r="A1959" s="77" t="s">
        <v>3453</v>
      </c>
      <c r="B1959" s="78" t="s">
        <v>3454</v>
      </c>
      <c r="C1959" s="78" t="s">
        <v>971</v>
      </c>
      <c r="D1959" s="73">
        <v>0</v>
      </c>
    </row>
    <row r="1960" spans="1:4" x14ac:dyDescent="0.25">
      <c r="A1960" s="77" t="s">
        <v>3455</v>
      </c>
      <c r="B1960" s="78" t="s">
        <v>3456</v>
      </c>
      <c r="C1960" s="78" t="s">
        <v>971</v>
      </c>
      <c r="D1960" s="73">
        <v>0</v>
      </c>
    </row>
    <row r="1961" spans="1:4" x14ac:dyDescent="0.25">
      <c r="A1961" s="77" t="s">
        <v>3457</v>
      </c>
      <c r="B1961" s="78" t="s">
        <v>3458</v>
      </c>
      <c r="C1961" s="78" t="s">
        <v>3459</v>
      </c>
      <c r="D1961" s="73">
        <v>100</v>
      </c>
    </row>
    <row r="1962" spans="1:4" x14ac:dyDescent="0.25">
      <c r="A1962" s="77" t="s">
        <v>3460</v>
      </c>
      <c r="B1962" s="78" t="s">
        <v>3461</v>
      </c>
      <c r="C1962" s="78" t="s">
        <v>3459</v>
      </c>
      <c r="D1962" s="73">
        <v>200</v>
      </c>
    </row>
    <row r="1963" spans="1:4" x14ac:dyDescent="0.25">
      <c r="A1963" s="77" t="s">
        <v>3462</v>
      </c>
      <c r="B1963" s="78" t="s">
        <v>3463</v>
      </c>
      <c r="C1963" s="78" t="s">
        <v>3464</v>
      </c>
      <c r="D1963" s="73">
        <v>1</v>
      </c>
    </row>
    <row r="1964" spans="1:4" x14ac:dyDescent="0.25">
      <c r="A1964" s="77" t="s">
        <v>3465</v>
      </c>
      <c r="B1964" s="78" t="s">
        <v>3466</v>
      </c>
      <c r="C1964" s="78" t="s">
        <v>3464</v>
      </c>
      <c r="D1964" s="73">
        <v>1</v>
      </c>
    </row>
    <row r="1965" spans="1:4" x14ac:dyDescent="0.25">
      <c r="A1965" s="77" t="s">
        <v>3467</v>
      </c>
      <c r="B1965" s="78" t="s">
        <v>3468</v>
      </c>
      <c r="C1965" s="78" t="s">
        <v>3464</v>
      </c>
      <c r="D1965" s="73">
        <v>1</v>
      </c>
    </row>
    <row r="1966" spans="1:4" x14ac:dyDescent="0.25">
      <c r="A1966" s="77" t="s">
        <v>3469</v>
      </c>
      <c r="B1966" s="78" t="s">
        <v>3470</v>
      </c>
      <c r="C1966" s="78" t="s">
        <v>3464</v>
      </c>
      <c r="D1966" s="73">
        <v>1</v>
      </c>
    </row>
    <row r="1967" spans="1:4" x14ac:dyDescent="0.25">
      <c r="A1967" s="77" t="s">
        <v>3471</v>
      </c>
      <c r="B1967" s="78" t="s">
        <v>3472</v>
      </c>
      <c r="C1967" s="78" t="s">
        <v>3473</v>
      </c>
      <c r="D1967" s="73">
        <v>1</v>
      </c>
    </row>
    <row r="1968" spans="1:4" x14ac:dyDescent="0.25">
      <c r="A1968" s="77" t="s">
        <v>3474</v>
      </c>
      <c r="B1968" s="78" t="s">
        <v>3475</v>
      </c>
      <c r="C1968" s="78" t="s">
        <v>1169</v>
      </c>
      <c r="D1968" s="73">
        <v>0</v>
      </c>
    </row>
    <row r="1969" spans="1:4" x14ac:dyDescent="0.25">
      <c r="A1969" s="77" t="s">
        <v>3476</v>
      </c>
      <c r="B1969" s="78" t="s">
        <v>3477</v>
      </c>
      <c r="C1969" s="78" t="s">
        <v>3478</v>
      </c>
      <c r="D1969" s="73">
        <v>0</v>
      </c>
    </row>
    <row r="1970" spans="1:4" x14ac:dyDescent="0.25">
      <c r="A1970" s="77" t="s">
        <v>3479</v>
      </c>
      <c r="B1970" s="78" t="s">
        <v>3480</v>
      </c>
      <c r="C1970" s="78" t="s">
        <v>3473</v>
      </c>
      <c r="D1970" s="73">
        <v>1</v>
      </c>
    </row>
    <row r="1971" spans="1:4" x14ac:dyDescent="0.25">
      <c r="A1971" s="77" t="s">
        <v>3481</v>
      </c>
      <c r="B1971" s="78" t="s">
        <v>3482</v>
      </c>
      <c r="C1971" s="78" t="s">
        <v>2131</v>
      </c>
      <c r="D1971" s="73">
        <v>1</v>
      </c>
    </row>
    <row r="1972" spans="1:4" x14ac:dyDescent="0.25">
      <c r="A1972" s="77" t="s">
        <v>3483</v>
      </c>
      <c r="B1972" s="78" t="s">
        <v>3484</v>
      </c>
      <c r="C1972" s="78" t="s">
        <v>2131</v>
      </c>
      <c r="D1972" s="73">
        <v>1.5</v>
      </c>
    </row>
    <row r="1973" spans="1:4" x14ac:dyDescent="0.25">
      <c r="A1973" s="77" t="s">
        <v>3485</v>
      </c>
      <c r="B1973" s="78" t="s">
        <v>3486</v>
      </c>
      <c r="C1973" s="78" t="s">
        <v>991</v>
      </c>
      <c r="D1973" s="73">
        <v>675</v>
      </c>
    </row>
    <row r="1974" spans="1:4" x14ac:dyDescent="0.25">
      <c r="A1974" s="77" t="s">
        <v>3487</v>
      </c>
      <c r="B1974" s="78" t="s">
        <v>3488</v>
      </c>
      <c r="C1974" s="78" t="s">
        <v>991</v>
      </c>
      <c r="D1974" s="73">
        <v>1195</v>
      </c>
    </row>
    <row r="1975" spans="1:4" x14ac:dyDescent="0.25">
      <c r="A1975" s="77" t="s">
        <v>3489</v>
      </c>
      <c r="B1975" s="78" t="s">
        <v>3490</v>
      </c>
      <c r="C1975" s="78" t="s">
        <v>991</v>
      </c>
      <c r="D1975" s="73">
        <v>1495</v>
      </c>
    </row>
    <row r="1976" spans="1:4" x14ac:dyDescent="0.25">
      <c r="A1976" s="77" t="s">
        <v>3491</v>
      </c>
      <c r="B1976" s="78" t="s">
        <v>3492</v>
      </c>
      <c r="C1976" s="78" t="s">
        <v>991</v>
      </c>
      <c r="D1976" s="73">
        <v>535</v>
      </c>
    </row>
    <row r="1977" spans="1:4" x14ac:dyDescent="0.25">
      <c r="A1977" s="77" t="s">
        <v>3493</v>
      </c>
      <c r="B1977" s="78" t="s">
        <v>3494</v>
      </c>
      <c r="C1977" s="78" t="s">
        <v>991</v>
      </c>
      <c r="D1977" s="73">
        <v>0</v>
      </c>
    </row>
    <row r="1978" spans="1:4" x14ac:dyDescent="0.25">
      <c r="A1978" s="77" t="s">
        <v>3495</v>
      </c>
      <c r="B1978" s="78" t="s">
        <v>3496</v>
      </c>
      <c r="C1978" s="78" t="s">
        <v>991</v>
      </c>
      <c r="D1978" s="73">
        <v>0</v>
      </c>
    </row>
    <row r="1979" spans="1:4" x14ac:dyDescent="0.25">
      <c r="A1979" s="77" t="s">
        <v>3497</v>
      </c>
      <c r="B1979" s="78" t="s">
        <v>3498</v>
      </c>
      <c r="C1979" s="78" t="s">
        <v>2131</v>
      </c>
      <c r="D1979" s="73">
        <v>6.38</v>
      </c>
    </row>
    <row r="1980" spans="1:4" x14ac:dyDescent="0.25">
      <c r="A1980" s="77" t="s">
        <v>3499</v>
      </c>
      <c r="B1980" s="78" t="s">
        <v>3500</v>
      </c>
      <c r="C1980" s="78" t="s">
        <v>2131</v>
      </c>
      <c r="D1980" s="73">
        <v>14.01</v>
      </c>
    </row>
    <row r="1981" spans="1:4" x14ac:dyDescent="0.25">
      <c r="A1981" s="77" t="s">
        <v>3501</v>
      </c>
      <c r="B1981" s="78" t="s">
        <v>3502</v>
      </c>
      <c r="C1981" s="78" t="s">
        <v>2131</v>
      </c>
      <c r="D1981" s="73">
        <v>1.44</v>
      </c>
    </row>
    <row r="1982" spans="1:4" x14ac:dyDescent="0.25">
      <c r="A1982" s="77" t="s">
        <v>3503</v>
      </c>
      <c r="B1982" s="78" t="s">
        <v>3504</v>
      </c>
      <c r="C1982" s="78" t="s">
        <v>2131</v>
      </c>
      <c r="D1982" s="73">
        <v>2.31</v>
      </c>
    </row>
    <row r="1983" spans="1:4" x14ac:dyDescent="0.25">
      <c r="A1983" s="77" t="s">
        <v>3505</v>
      </c>
      <c r="B1983" s="78" t="s">
        <v>3506</v>
      </c>
      <c r="C1983" s="78" t="s">
        <v>2131</v>
      </c>
      <c r="D1983" s="73">
        <v>3.97</v>
      </c>
    </row>
    <row r="1984" spans="1:4" x14ac:dyDescent="0.25">
      <c r="A1984" s="77" t="s">
        <v>3507</v>
      </c>
      <c r="B1984" s="78" t="s">
        <v>3508</v>
      </c>
      <c r="C1984" s="78" t="s">
        <v>2131</v>
      </c>
      <c r="D1984" s="73">
        <v>13.68</v>
      </c>
    </row>
    <row r="1985" spans="1:4" x14ac:dyDescent="0.25">
      <c r="A1985" s="77" t="s">
        <v>3509</v>
      </c>
      <c r="B1985" s="78" t="s">
        <v>3510</v>
      </c>
      <c r="C1985" s="78" t="s">
        <v>2131</v>
      </c>
      <c r="D1985" s="73">
        <v>3.71</v>
      </c>
    </row>
    <row r="1986" spans="1:4" x14ac:dyDescent="0.25">
      <c r="A1986" s="77" t="s">
        <v>3511</v>
      </c>
      <c r="B1986" s="78" t="s">
        <v>3512</v>
      </c>
      <c r="C1986" s="78" t="s">
        <v>2131</v>
      </c>
      <c r="D1986" s="73">
        <v>5.61</v>
      </c>
    </row>
    <row r="1987" spans="1:4" x14ac:dyDescent="0.25">
      <c r="A1987" s="77" t="s">
        <v>3513</v>
      </c>
      <c r="B1987" s="78" t="s">
        <v>3514</v>
      </c>
      <c r="C1987" s="78" t="s">
        <v>3515</v>
      </c>
      <c r="D1987" s="73">
        <v>535</v>
      </c>
    </row>
    <row r="1988" spans="1:4" x14ac:dyDescent="0.25">
      <c r="A1988" s="77" t="s">
        <v>3516</v>
      </c>
      <c r="B1988" s="78" t="s">
        <v>3517</v>
      </c>
      <c r="C1988" s="78" t="s">
        <v>3515</v>
      </c>
      <c r="D1988" s="73">
        <v>1195</v>
      </c>
    </row>
    <row r="1989" spans="1:4" x14ac:dyDescent="0.25">
      <c r="A1989" s="77" t="s">
        <v>3518</v>
      </c>
      <c r="B1989" s="78" t="s">
        <v>3519</v>
      </c>
      <c r="C1989" s="78" t="s">
        <v>3515</v>
      </c>
      <c r="D1989" s="73">
        <v>1495</v>
      </c>
    </row>
    <row r="1990" spans="1:4" x14ac:dyDescent="0.25">
      <c r="A1990" s="77" t="s">
        <v>3520</v>
      </c>
      <c r="B1990" s="78" t="s">
        <v>3521</v>
      </c>
      <c r="C1990" s="78" t="s">
        <v>3515</v>
      </c>
      <c r="D1990" s="73">
        <v>675</v>
      </c>
    </row>
    <row r="1991" spans="1:4" x14ac:dyDescent="0.25">
      <c r="A1991" s="77" t="s">
        <v>3522</v>
      </c>
      <c r="B1991" s="78" t="s">
        <v>3523</v>
      </c>
      <c r="C1991" s="78" t="s">
        <v>3515</v>
      </c>
      <c r="D1991" s="73">
        <v>1</v>
      </c>
    </row>
    <row r="1992" spans="1:4" x14ac:dyDescent="0.25">
      <c r="A1992" s="77" t="s">
        <v>3524</v>
      </c>
      <c r="B1992" s="78" t="s">
        <v>3525</v>
      </c>
      <c r="C1992" s="78" t="s">
        <v>3515</v>
      </c>
      <c r="D1992" s="73">
        <v>1</v>
      </c>
    </row>
    <row r="1993" spans="1:4" x14ac:dyDescent="0.25">
      <c r="A1993" s="77" t="s">
        <v>3526</v>
      </c>
      <c r="B1993" s="78" t="s">
        <v>3527</v>
      </c>
      <c r="C1993" s="78" t="s">
        <v>2131</v>
      </c>
      <c r="D1993" s="73">
        <v>3.42</v>
      </c>
    </row>
    <row r="1994" spans="1:4" x14ac:dyDescent="0.25">
      <c r="A1994" s="77" t="s">
        <v>3528</v>
      </c>
      <c r="B1994" s="78" t="s">
        <v>3529</v>
      </c>
      <c r="C1994" s="78" t="s">
        <v>2131</v>
      </c>
      <c r="D1994" s="73">
        <v>6.91</v>
      </c>
    </row>
    <row r="1995" spans="1:4" x14ac:dyDescent="0.25">
      <c r="A1995" s="77" t="s">
        <v>3530</v>
      </c>
      <c r="B1995" s="78" t="s">
        <v>3531</v>
      </c>
      <c r="C1995" s="78" t="s">
        <v>552</v>
      </c>
      <c r="D1995" s="73">
        <v>9.07</v>
      </c>
    </row>
    <row r="1996" spans="1:4" x14ac:dyDescent="0.25">
      <c r="A1996" s="77" t="s">
        <v>3532</v>
      </c>
      <c r="B1996" s="78" t="s">
        <v>3533</v>
      </c>
      <c r="C1996" s="78" t="s">
        <v>921</v>
      </c>
      <c r="D1996" s="73">
        <v>0</v>
      </c>
    </row>
    <row r="1997" spans="1:4" x14ac:dyDescent="0.25">
      <c r="A1997" s="77" t="s">
        <v>3534</v>
      </c>
      <c r="B1997" s="78" t="s">
        <v>3535</v>
      </c>
      <c r="C1997" s="78" t="s">
        <v>959</v>
      </c>
      <c r="D1997" s="73">
        <v>0</v>
      </c>
    </row>
    <row r="1998" spans="1:4" x14ac:dyDescent="0.25">
      <c r="A1998" s="77" t="s">
        <v>3536</v>
      </c>
      <c r="B1998" s="78" t="s">
        <v>3537</v>
      </c>
      <c r="C1998" s="78" t="s">
        <v>959</v>
      </c>
      <c r="D1998" s="73">
        <v>152.5</v>
      </c>
    </row>
    <row r="1999" spans="1:4" x14ac:dyDescent="0.25">
      <c r="A1999" s="77" t="s">
        <v>3538</v>
      </c>
      <c r="B1999" s="78" t="s">
        <v>3539</v>
      </c>
      <c r="C1999" s="78" t="s">
        <v>959</v>
      </c>
      <c r="D1999" s="73">
        <v>407.5</v>
      </c>
    </row>
    <row r="2000" spans="1:4" x14ac:dyDescent="0.25">
      <c r="A2000" s="77" t="s">
        <v>3540</v>
      </c>
      <c r="B2000" s="78" t="s">
        <v>3541</v>
      </c>
      <c r="C2000" s="78" t="s">
        <v>572</v>
      </c>
      <c r="D2000" s="73">
        <v>255</v>
      </c>
    </row>
    <row r="2001" spans="1:4" x14ac:dyDescent="0.25">
      <c r="A2001" s="77" t="s">
        <v>3542</v>
      </c>
      <c r="B2001" s="78" t="s">
        <v>3543</v>
      </c>
      <c r="C2001" s="78" t="s">
        <v>595</v>
      </c>
      <c r="D2001" s="73">
        <v>0</v>
      </c>
    </row>
    <row r="2002" spans="1:4" x14ac:dyDescent="0.25">
      <c r="A2002" s="77" t="s">
        <v>3544</v>
      </c>
      <c r="B2002" s="78" t="s">
        <v>3545</v>
      </c>
      <c r="C2002" s="78" t="s">
        <v>595</v>
      </c>
      <c r="D2002" s="73">
        <v>0</v>
      </c>
    </row>
    <row r="2003" spans="1:4" x14ac:dyDescent="0.25">
      <c r="A2003" s="77" t="s">
        <v>3546</v>
      </c>
      <c r="B2003" s="78" t="s">
        <v>3547</v>
      </c>
      <c r="C2003" s="78" t="s">
        <v>595</v>
      </c>
      <c r="D2003" s="73">
        <v>0</v>
      </c>
    </row>
    <row r="2004" spans="1:4" x14ac:dyDescent="0.25">
      <c r="A2004" s="77" t="s">
        <v>3548</v>
      </c>
      <c r="B2004" s="78" t="s">
        <v>3549</v>
      </c>
      <c r="C2004" s="78" t="s">
        <v>2131</v>
      </c>
      <c r="D2004" s="73">
        <v>0</v>
      </c>
    </row>
    <row r="2005" spans="1:4" x14ac:dyDescent="0.25">
      <c r="A2005" s="77" t="s">
        <v>3550</v>
      </c>
      <c r="B2005" s="78" t="s">
        <v>3551</v>
      </c>
      <c r="C2005" s="78" t="s">
        <v>595</v>
      </c>
      <c r="D2005" s="73">
        <v>0</v>
      </c>
    </row>
    <row r="2006" spans="1:4" x14ac:dyDescent="0.25">
      <c r="A2006" s="77" t="s">
        <v>3552</v>
      </c>
      <c r="B2006" s="78" t="s">
        <v>3553</v>
      </c>
      <c r="C2006" s="78" t="s">
        <v>921</v>
      </c>
      <c r="D2006" s="73">
        <v>0</v>
      </c>
    </row>
    <row r="2007" spans="1:4" x14ac:dyDescent="0.25">
      <c r="A2007" s="77" t="s">
        <v>3554</v>
      </c>
      <c r="B2007" s="78" t="s">
        <v>3555</v>
      </c>
      <c r="C2007" s="78" t="s">
        <v>3556</v>
      </c>
      <c r="D2007" s="73">
        <v>25</v>
      </c>
    </row>
    <row r="2008" spans="1:4" x14ac:dyDescent="0.25">
      <c r="A2008" s="77" t="s">
        <v>3557</v>
      </c>
      <c r="B2008" s="78" t="s">
        <v>3558</v>
      </c>
      <c r="C2008" s="78" t="s">
        <v>3556</v>
      </c>
      <c r="D2008" s="73">
        <v>255</v>
      </c>
    </row>
    <row r="2009" spans="1:4" x14ac:dyDescent="0.25">
      <c r="A2009" s="77" t="s">
        <v>3559</v>
      </c>
      <c r="B2009" s="78" t="s">
        <v>3560</v>
      </c>
      <c r="C2009" s="78" t="s">
        <v>3556</v>
      </c>
      <c r="D2009" s="73">
        <v>345</v>
      </c>
    </row>
    <row r="2010" spans="1:4" x14ac:dyDescent="0.25">
      <c r="A2010" s="77" t="s">
        <v>3561</v>
      </c>
      <c r="B2010" s="78" t="s">
        <v>3560</v>
      </c>
      <c r="C2010" s="78" t="s">
        <v>3562</v>
      </c>
      <c r="D2010" s="73">
        <v>80</v>
      </c>
    </row>
    <row r="2011" spans="1:4" x14ac:dyDescent="0.25">
      <c r="A2011" s="77" t="s">
        <v>3563</v>
      </c>
      <c r="B2011" s="78" t="s">
        <v>3564</v>
      </c>
      <c r="C2011" s="78" t="s">
        <v>3565</v>
      </c>
      <c r="D2011" s="73">
        <v>1</v>
      </c>
    </row>
    <row r="2012" spans="1:4" x14ac:dyDescent="0.25">
      <c r="A2012" s="77" t="s">
        <v>3566</v>
      </c>
      <c r="B2012" s="78" t="s">
        <v>3567</v>
      </c>
      <c r="C2012" s="78" t="s">
        <v>921</v>
      </c>
      <c r="D2012" s="73">
        <v>150</v>
      </c>
    </row>
    <row r="2013" spans="1:4" x14ac:dyDescent="0.25">
      <c r="A2013" s="77" t="s">
        <v>3568</v>
      </c>
      <c r="B2013" s="78" t="s">
        <v>3569</v>
      </c>
      <c r="C2013" s="78" t="s">
        <v>572</v>
      </c>
      <c r="D2013" s="73">
        <v>125</v>
      </c>
    </row>
    <row r="2014" spans="1:4" x14ac:dyDescent="0.25">
      <c r="A2014" s="77" t="s">
        <v>3570</v>
      </c>
      <c r="B2014" s="78" t="s">
        <v>3571</v>
      </c>
      <c r="C2014" s="78" t="s">
        <v>3572</v>
      </c>
      <c r="D2014" s="73">
        <v>132</v>
      </c>
    </row>
    <row r="2015" spans="1:4" x14ac:dyDescent="0.25">
      <c r="A2015" s="77" t="s">
        <v>3573</v>
      </c>
      <c r="B2015" s="78" t="s">
        <v>3574</v>
      </c>
      <c r="C2015" s="78" t="s">
        <v>2848</v>
      </c>
      <c r="D2015" s="73">
        <v>88</v>
      </c>
    </row>
    <row r="2016" spans="1:4" x14ac:dyDescent="0.25">
      <c r="A2016" s="77" t="s">
        <v>3575</v>
      </c>
      <c r="B2016" s="78" t="s">
        <v>3576</v>
      </c>
      <c r="C2016" s="78" t="s">
        <v>3577</v>
      </c>
      <c r="D2016" s="73">
        <v>0</v>
      </c>
    </row>
    <row r="2017" spans="1:4" x14ac:dyDescent="0.25">
      <c r="A2017" s="77" t="s">
        <v>3578</v>
      </c>
      <c r="B2017" s="78" t="s">
        <v>3579</v>
      </c>
      <c r="C2017" s="78" t="s">
        <v>3577</v>
      </c>
      <c r="D2017" s="73">
        <v>0</v>
      </c>
    </row>
    <row r="2018" spans="1:4" x14ac:dyDescent="0.25">
      <c r="A2018" s="77" t="s">
        <v>3580</v>
      </c>
      <c r="B2018" s="78" t="s">
        <v>3581</v>
      </c>
      <c r="C2018" s="78" t="s">
        <v>3577</v>
      </c>
      <c r="D2018" s="73">
        <v>0</v>
      </c>
    </row>
    <row r="2019" spans="1:4" x14ac:dyDescent="0.25">
      <c r="A2019" s="77" t="s">
        <v>3582</v>
      </c>
      <c r="B2019" s="78" t="s">
        <v>3583</v>
      </c>
      <c r="C2019" s="78" t="s">
        <v>3577</v>
      </c>
      <c r="D2019" s="73">
        <v>0</v>
      </c>
    </row>
    <row r="2020" spans="1:4" x14ac:dyDescent="0.25">
      <c r="A2020" s="77" t="s">
        <v>3584</v>
      </c>
      <c r="B2020" s="78" t="s">
        <v>3585</v>
      </c>
      <c r="C2020" s="78" t="s">
        <v>3577</v>
      </c>
      <c r="D2020" s="73">
        <v>0</v>
      </c>
    </row>
    <row r="2021" spans="1:4" x14ac:dyDescent="0.25">
      <c r="A2021" s="77" t="s">
        <v>3586</v>
      </c>
      <c r="B2021" s="78" t="s">
        <v>3587</v>
      </c>
      <c r="C2021" s="78" t="s">
        <v>3577</v>
      </c>
      <c r="D2021" s="73">
        <v>0</v>
      </c>
    </row>
    <row r="2022" spans="1:4" x14ac:dyDescent="0.25">
      <c r="A2022" s="77" t="s">
        <v>3588</v>
      </c>
      <c r="B2022" s="78" t="s">
        <v>3589</v>
      </c>
      <c r="C2022" s="78" t="s">
        <v>3577</v>
      </c>
      <c r="D2022" s="73">
        <v>0</v>
      </c>
    </row>
    <row r="2023" spans="1:4" x14ac:dyDescent="0.25">
      <c r="A2023" s="77" t="s">
        <v>3590</v>
      </c>
      <c r="B2023" s="78" t="s">
        <v>3591</v>
      </c>
      <c r="C2023" s="78" t="s">
        <v>3577</v>
      </c>
      <c r="D2023" s="73">
        <v>0</v>
      </c>
    </row>
    <row r="2024" spans="1:4" x14ac:dyDescent="0.25">
      <c r="A2024" s="77" t="s">
        <v>3592</v>
      </c>
      <c r="B2024" s="78" t="s">
        <v>3593</v>
      </c>
      <c r="C2024" s="78" t="s">
        <v>3577</v>
      </c>
      <c r="D2024" s="73">
        <v>0</v>
      </c>
    </row>
    <row r="2025" spans="1:4" x14ac:dyDescent="0.25">
      <c r="A2025" s="77" t="s">
        <v>3594</v>
      </c>
      <c r="B2025" s="78" t="s">
        <v>3595</v>
      </c>
      <c r="C2025" s="78" t="s">
        <v>3577</v>
      </c>
      <c r="D2025" s="73">
        <v>0</v>
      </c>
    </row>
    <row r="2026" spans="1:4" x14ac:dyDescent="0.25">
      <c r="A2026" s="77" t="s">
        <v>3596</v>
      </c>
      <c r="B2026" s="78" t="s">
        <v>3597</v>
      </c>
      <c r="C2026" s="78" t="s">
        <v>3577</v>
      </c>
      <c r="D2026" s="73">
        <v>0</v>
      </c>
    </row>
    <row r="2027" spans="1:4" x14ac:dyDescent="0.25">
      <c r="A2027" s="77" t="s">
        <v>3598</v>
      </c>
      <c r="B2027" s="78" t="s">
        <v>3599</v>
      </c>
      <c r="C2027" s="78" t="s">
        <v>3577</v>
      </c>
      <c r="D2027" s="73">
        <v>0</v>
      </c>
    </row>
    <row r="2028" spans="1:4" x14ac:dyDescent="0.25">
      <c r="A2028" s="77" t="s">
        <v>3600</v>
      </c>
      <c r="B2028" s="78" t="s">
        <v>3601</v>
      </c>
      <c r="C2028" s="78" t="s">
        <v>3577</v>
      </c>
      <c r="D2028" s="73">
        <v>0</v>
      </c>
    </row>
    <row r="2029" spans="1:4" x14ac:dyDescent="0.25">
      <c r="A2029" s="77" t="s">
        <v>3602</v>
      </c>
      <c r="B2029" s="78" t="s">
        <v>3603</v>
      </c>
      <c r="C2029" s="78" t="s">
        <v>3577</v>
      </c>
      <c r="D2029" s="73">
        <v>0</v>
      </c>
    </row>
    <row r="2030" spans="1:4" x14ac:dyDescent="0.25">
      <c r="A2030" s="77" t="s">
        <v>3604</v>
      </c>
      <c r="B2030" s="78" t="s">
        <v>3605</v>
      </c>
      <c r="C2030" s="78" t="s">
        <v>3606</v>
      </c>
      <c r="D2030" s="73">
        <v>0</v>
      </c>
    </row>
    <row r="2031" spans="1:4" x14ac:dyDescent="0.25">
      <c r="A2031" s="77" t="s">
        <v>3607</v>
      </c>
      <c r="B2031" s="78" t="s">
        <v>3608</v>
      </c>
      <c r="C2031" s="78" t="s">
        <v>3606</v>
      </c>
      <c r="D2031" s="73">
        <v>0</v>
      </c>
    </row>
    <row r="2032" spans="1:4" x14ac:dyDescent="0.25">
      <c r="A2032" s="77" t="s">
        <v>3609</v>
      </c>
      <c r="B2032" s="78" t="s">
        <v>3610</v>
      </c>
      <c r="C2032" s="78" t="s">
        <v>3611</v>
      </c>
      <c r="D2032" s="73">
        <v>0</v>
      </c>
    </row>
    <row r="2033" spans="1:4" x14ac:dyDescent="0.25">
      <c r="A2033" s="77" t="s">
        <v>3612</v>
      </c>
      <c r="B2033" s="78" t="s">
        <v>3613</v>
      </c>
      <c r="C2033" s="78" t="s">
        <v>3577</v>
      </c>
      <c r="D2033" s="73">
        <v>0</v>
      </c>
    </row>
    <row r="2034" spans="1:4" x14ac:dyDescent="0.25">
      <c r="A2034" s="77" t="s">
        <v>3614</v>
      </c>
      <c r="B2034" s="78" t="s">
        <v>3615</v>
      </c>
      <c r="C2034" s="78" t="s">
        <v>3577</v>
      </c>
      <c r="D2034" s="73">
        <v>0</v>
      </c>
    </row>
    <row r="2035" spans="1:4" x14ac:dyDescent="0.25">
      <c r="A2035" s="77" t="s">
        <v>3616</v>
      </c>
      <c r="B2035" s="78" t="s">
        <v>3617</v>
      </c>
      <c r="C2035" s="78" t="s">
        <v>3577</v>
      </c>
      <c r="D2035" s="73">
        <v>0</v>
      </c>
    </row>
    <row r="2036" spans="1:4" x14ac:dyDescent="0.25">
      <c r="A2036" s="77" t="s">
        <v>3618</v>
      </c>
      <c r="B2036" s="78" t="s">
        <v>3619</v>
      </c>
      <c r="C2036" s="78" t="s">
        <v>3577</v>
      </c>
      <c r="D2036" s="73">
        <v>0</v>
      </c>
    </row>
    <row r="2037" spans="1:4" x14ac:dyDescent="0.25">
      <c r="A2037" s="77" t="s">
        <v>3620</v>
      </c>
      <c r="B2037" s="78" t="s">
        <v>3621</v>
      </c>
      <c r="C2037" s="78" t="s">
        <v>3577</v>
      </c>
      <c r="D2037" s="73">
        <v>0</v>
      </c>
    </row>
    <row r="2038" spans="1:4" x14ac:dyDescent="0.25">
      <c r="A2038" s="77" t="s">
        <v>3622</v>
      </c>
      <c r="B2038" s="78" t="s">
        <v>3623</v>
      </c>
      <c r="C2038" s="78" t="s">
        <v>3577</v>
      </c>
      <c r="D2038" s="73">
        <v>0</v>
      </c>
    </row>
    <row r="2039" spans="1:4" x14ac:dyDescent="0.25">
      <c r="A2039" s="77" t="s">
        <v>3624</v>
      </c>
      <c r="B2039" s="78" t="s">
        <v>3625</v>
      </c>
      <c r="C2039" s="78" t="s">
        <v>3577</v>
      </c>
      <c r="D2039" s="73">
        <v>0</v>
      </c>
    </row>
    <row r="2040" spans="1:4" x14ac:dyDescent="0.25">
      <c r="A2040" s="77" t="s">
        <v>3626</v>
      </c>
      <c r="B2040" s="78" t="s">
        <v>3627</v>
      </c>
      <c r="C2040" s="78" t="s">
        <v>3577</v>
      </c>
      <c r="D2040" s="73">
        <v>0</v>
      </c>
    </row>
    <row r="2041" spans="1:4" x14ac:dyDescent="0.25">
      <c r="A2041" s="77" t="s">
        <v>3628</v>
      </c>
      <c r="B2041" s="78" t="s">
        <v>3629</v>
      </c>
      <c r="C2041" s="78" t="s">
        <v>3577</v>
      </c>
      <c r="D2041" s="73">
        <v>0</v>
      </c>
    </row>
    <row r="2042" spans="1:4" x14ac:dyDescent="0.25">
      <c r="A2042" s="77" t="s">
        <v>3630</v>
      </c>
      <c r="B2042" s="78" t="s">
        <v>3631</v>
      </c>
      <c r="C2042" s="78" t="s">
        <v>3577</v>
      </c>
      <c r="D2042" s="73">
        <v>0</v>
      </c>
    </row>
    <row r="2043" spans="1:4" x14ac:dyDescent="0.25">
      <c r="A2043" s="77" t="s">
        <v>3632</v>
      </c>
      <c r="B2043" s="78" t="s">
        <v>3633</v>
      </c>
      <c r="C2043" s="78" t="s">
        <v>3577</v>
      </c>
      <c r="D2043" s="73">
        <v>0</v>
      </c>
    </row>
    <row r="2044" spans="1:4" x14ac:dyDescent="0.25">
      <c r="A2044" s="77" t="s">
        <v>3634</v>
      </c>
      <c r="B2044" s="78" t="s">
        <v>3635</v>
      </c>
      <c r="C2044" s="78" t="s">
        <v>3577</v>
      </c>
      <c r="D2044" s="73">
        <v>0</v>
      </c>
    </row>
    <row r="2045" spans="1:4" x14ac:dyDescent="0.25">
      <c r="A2045" s="77" t="s">
        <v>3636</v>
      </c>
      <c r="B2045" s="78" t="s">
        <v>3637</v>
      </c>
      <c r="C2045" s="78" t="s">
        <v>3577</v>
      </c>
      <c r="D2045" s="73">
        <v>0</v>
      </c>
    </row>
    <row r="2046" spans="1:4" x14ac:dyDescent="0.25">
      <c r="A2046" s="77" t="s">
        <v>3638</v>
      </c>
      <c r="B2046" s="78" t="s">
        <v>3639</v>
      </c>
      <c r="C2046" s="78" t="s">
        <v>3577</v>
      </c>
      <c r="D2046" s="73">
        <v>0</v>
      </c>
    </row>
    <row r="2047" spans="1:4" x14ac:dyDescent="0.25">
      <c r="A2047" s="77" t="s">
        <v>3640</v>
      </c>
      <c r="B2047" s="78" t="s">
        <v>3641</v>
      </c>
      <c r="C2047" s="78" t="s">
        <v>3577</v>
      </c>
      <c r="D2047" s="73">
        <v>0</v>
      </c>
    </row>
    <row r="2048" spans="1:4" x14ac:dyDescent="0.25">
      <c r="A2048" s="77" t="s">
        <v>3642</v>
      </c>
      <c r="B2048" s="78" t="s">
        <v>3643</v>
      </c>
      <c r="C2048" s="78" t="s">
        <v>3577</v>
      </c>
      <c r="D2048" s="73">
        <v>0</v>
      </c>
    </row>
    <row r="2049" spans="1:4" x14ac:dyDescent="0.25">
      <c r="A2049" s="77" t="s">
        <v>3644</v>
      </c>
      <c r="B2049" s="78" t="s">
        <v>3645</v>
      </c>
      <c r="C2049" s="78" t="s">
        <v>3577</v>
      </c>
      <c r="D2049" s="73">
        <v>0</v>
      </c>
    </row>
    <row r="2050" spans="1:4" x14ac:dyDescent="0.25">
      <c r="A2050" s="77" t="s">
        <v>3646</v>
      </c>
      <c r="B2050" s="78" t="s">
        <v>3647</v>
      </c>
      <c r="C2050" s="78" t="s">
        <v>3577</v>
      </c>
      <c r="D2050" s="73">
        <v>0</v>
      </c>
    </row>
    <row r="2051" spans="1:4" x14ac:dyDescent="0.25">
      <c r="A2051" s="77" t="s">
        <v>3648</v>
      </c>
      <c r="B2051" s="78" t="s">
        <v>3649</v>
      </c>
      <c r="C2051" s="78" t="s">
        <v>3577</v>
      </c>
      <c r="D2051" s="73">
        <v>0</v>
      </c>
    </row>
    <row r="2052" spans="1:4" x14ac:dyDescent="0.25">
      <c r="A2052" s="77" t="s">
        <v>3650</v>
      </c>
      <c r="B2052" s="78" t="s">
        <v>3651</v>
      </c>
      <c r="C2052" s="78" t="s">
        <v>3577</v>
      </c>
      <c r="D2052" s="73">
        <v>0</v>
      </c>
    </row>
    <row r="2053" spans="1:4" x14ac:dyDescent="0.25">
      <c r="A2053" s="77" t="s">
        <v>3652</v>
      </c>
      <c r="B2053" s="78" t="s">
        <v>3653</v>
      </c>
      <c r="C2053" s="78" t="s">
        <v>3577</v>
      </c>
      <c r="D2053" s="73">
        <v>0</v>
      </c>
    </row>
    <row r="2054" spans="1:4" x14ac:dyDescent="0.25">
      <c r="A2054" s="77" t="s">
        <v>3654</v>
      </c>
      <c r="B2054" s="78" t="s">
        <v>3655</v>
      </c>
      <c r="C2054" s="78" t="s">
        <v>3577</v>
      </c>
      <c r="D2054" s="73">
        <v>0</v>
      </c>
    </row>
    <row r="2055" spans="1:4" x14ac:dyDescent="0.25">
      <c r="A2055" s="77" t="s">
        <v>3656</v>
      </c>
      <c r="B2055" s="78" t="s">
        <v>3657</v>
      </c>
      <c r="C2055" s="78" t="s">
        <v>3577</v>
      </c>
      <c r="D2055" s="73">
        <v>0</v>
      </c>
    </row>
    <row r="2056" spans="1:4" x14ac:dyDescent="0.25">
      <c r="A2056" s="77" t="s">
        <v>3658</v>
      </c>
      <c r="B2056" s="78" t="s">
        <v>3659</v>
      </c>
      <c r="C2056" s="78" t="s">
        <v>3577</v>
      </c>
      <c r="D2056" s="73">
        <v>0</v>
      </c>
    </row>
    <row r="2057" spans="1:4" x14ac:dyDescent="0.25">
      <c r="A2057" s="77" t="s">
        <v>3660</v>
      </c>
      <c r="B2057" s="78" t="s">
        <v>3661</v>
      </c>
      <c r="C2057" s="78" t="s">
        <v>3577</v>
      </c>
      <c r="D2057" s="73">
        <v>0</v>
      </c>
    </row>
    <row r="2058" spans="1:4" x14ac:dyDescent="0.25">
      <c r="A2058" s="77" t="s">
        <v>3662</v>
      </c>
      <c r="B2058" s="78" t="s">
        <v>3663</v>
      </c>
      <c r="C2058" s="78" t="s">
        <v>3577</v>
      </c>
      <c r="D2058" s="73">
        <v>0</v>
      </c>
    </row>
    <row r="2059" spans="1:4" x14ac:dyDescent="0.25">
      <c r="A2059" s="77" t="s">
        <v>3664</v>
      </c>
      <c r="B2059" s="78" t="s">
        <v>3665</v>
      </c>
      <c r="C2059" s="78" t="s">
        <v>3577</v>
      </c>
      <c r="D2059" s="73">
        <v>0</v>
      </c>
    </row>
    <row r="2060" spans="1:4" x14ac:dyDescent="0.25">
      <c r="A2060" s="77" t="s">
        <v>3666</v>
      </c>
      <c r="B2060" s="78" t="s">
        <v>3667</v>
      </c>
      <c r="C2060" s="78" t="s">
        <v>3577</v>
      </c>
      <c r="D2060" s="73">
        <v>0</v>
      </c>
    </row>
    <row r="2061" spans="1:4" x14ac:dyDescent="0.25">
      <c r="A2061" s="77" t="s">
        <v>3668</v>
      </c>
      <c r="B2061" s="78" t="s">
        <v>3669</v>
      </c>
      <c r="C2061" s="78" t="s">
        <v>3577</v>
      </c>
      <c r="D2061" s="73">
        <v>0</v>
      </c>
    </row>
    <row r="2062" spans="1:4" x14ac:dyDescent="0.25">
      <c r="A2062" s="77" t="s">
        <v>3670</v>
      </c>
      <c r="B2062" s="78" t="s">
        <v>3671</v>
      </c>
      <c r="C2062" s="78" t="s">
        <v>3577</v>
      </c>
      <c r="D2062" s="73">
        <v>0</v>
      </c>
    </row>
    <row r="2063" spans="1:4" x14ac:dyDescent="0.25">
      <c r="A2063" s="77" t="s">
        <v>3672</v>
      </c>
      <c r="B2063" s="78" t="s">
        <v>3673</v>
      </c>
      <c r="C2063" s="78" t="s">
        <v>3577</v>
      </c>
      <c r="D2063" s="73">
        <v>0</v>
      </c>
    </row>
    <row r="2064" spans="1:4" x14ac:dyDescent="0.25">
      <c r="A2064" s="77" t="s">
        <v>3674</v>
      </c>
      <c r="B2064" s="78" t="s">
        <v>3675</v>
      </c>
      <c r="C2064" s="78" t="s">
        <v>3577</v>
      </c>
      <c r="D2064" s="73">
        <v>0</v>
      </c>
    </row>
    <row r="2065" spans="1:4" x14ac:dyDescent="0.25">
      <c r="A2065" s="77" t="s">
        <v>3676</v>
      </c>
      <c r="B2065" s="78" t="s">
        <v>3677</v>
      </c>
      <c r="C2065" s="78" t="s">
        <v>3577</v>
      </c>
      <c r="D2065" s="73">
        <v>0</v>
      </c>
    </row>
    <row r="2066" spans="1:4" x14ac:dyDescent="0.25">
      <c r="A2066" s="77" t="s">
        <v>3678</v>
      </c>
      <c r="B2066" s="78" t="s">
        <v>3679</v>
      </c>
      <c r="C2066" s="78" t="s">
        <v>3577</v>
      </c>
      <c r="D2066" s="73">
        <v>0</v>
      </c>
    </row>
    <row r="2067" spans="1:4" x14ac:dyDescent="0.25">
      <c r="A2067" s="77" t="s">
        <v>3680</v>
      </c>
      <c r="B2067" s="78" t="s">
        <v>3681</v>
      </c>
      <c r="C2067" s="78" t="s">
        <v>3577</v>
      </c>
      <c r="D2067" s="73">
        <v>0</v>
      </c>
    </row>
    <row r="2068" spans="1:4" x14ac:dyDescent="0.25">
      <c r="A2068" s="77" t="s">
        <v>3682</v>
      </c>
      <c r="B2068" s="78" t="s">
        <v>3683</v>
      </c>
      <c r="C2068" s="78" t="s">
        <v>3577</v>
      </c>
      <c r="D2068" s="73">
        <v>0</v>
      </c>
    </row>
    <row r="2069" spans="1:4" x14ac:dyDescent="0.25">
      <c r="A2069" s="77" t="s">
        <v>3684</v>
      </c>
      <c r="B2069" s="78" t="s">
        <v>3685</v>
      </c>
      <c r="C2069" s="78" t="s">
        <v>3577</v>
      </c>
      <c r="D2069" s="73">
        <v>0</v>
      </c>
    </row>
    <row r="2070" spans="1:4" x14ac:dyDescent="0.25">
      <c r="A2070" s="77" t="s">
        <v>3686</v>
      </c>
      <c r="B2070" s="78" t="s">
        <v>3687</v>
      </c>
      <c r="C2070" s="78" t="s">
        <v>3577</v>
      </c>
      <c r="D2070" s="73">
        <v>0</v>
      </c>
    </row>
    <row r="2071" spans="1:4" x14ac:dyDescent="0.25">
      <c r="A2071" s="77" t="s">
        <v>3688</v>
      </c>
      <c r="B2071" s="78" t="s">
        <v>3689</v>
      </c>
      <c r="C2071" s="78" t="s">
        <v>3577</v>
      </c>
      <c r="D2071" s="73">
        <v>0</v>
      </c>
    </row>
    <row r="2072" spans="1:4" x14ac:dyDescent="0.25">
      <c r="A2072" s="77" t="s">
        <v>3690</v>
      </c>
      <c r="B2072" s="78" t="s">
        <v>3691</v>
      </c>
      <c r="C2072" s="78" t="s">
        <v>3577</v>
      </c>
      <c r="D2072" s="73">
        <v>0</v>
      </c>
    </row>
    <row r="2073" spans="1:4" x14ac:dyDescent="0.25">
      <c r="A2073" s="77" t="s">
        <v>3692</v>
      </c>
      <c r="B2073" s="78" t="s">
        <v>3693</v>
      </c>
      <c r="C2073" s="78" t="s">
        <v>3577</v>
      </c>
      <c r="D2073" s="73">
        <v>0</v>
      </c>
    </row>
    <row r="2074" spans="1:4" x14ac:dyDescent="0.25">
      <c r="A2074" s="77" t="s">
        <v>3694</v>
      </c>
      <c r="B2074" s="78" t="s">
        <v>3695</v>
      </c>
      <c r="C2074" s="78" t="s">
        <v>3577</v>
      </c>
      <c r="D2074" s="73">
        <v>0</v>
      </c>
    </row>
    <row r="2075" spans="1:4" x14ac:dyDescent="0.25">
      <c r="A2075" s="77" t="s">
        <v>3696</v>
      </c>
      <c r="B2075" s="78" t="s">
        <v>3697</v>
      </c>
      <c r="C2075" s="78" t="s">
        <v>3577</v>
      </c>
      <c r="D2075" s="73">
        <v>0</v>
      </c>
    </row>
    <row r="2076" spans="1:4" x14ac:dyDescent="0.25">
      <c r="A2076" s="77" t="s">
        <v>3698</v>
      </c>
      <c r="B2076" s="78" t="s">
        <v>3699</v>
      </c>
      <c r="C2076" s="78" t="s">
        <v>3577</v>
      </c>
      <c r="D2076" s="73">
        <v>0</v>
      </c>
    </row>
    <row r="2077" spans="1:4" x14ac:dyDescent="0.25">
      <c r="A2077" s="77" t="s">
        <v>3700</v>
      </c>
      <c r="B2077" s="78" t="s">
        <v>3701</v>
      </c>
      <c r="C2077" s="78" t="s">
        <v>3577</v>
      </c>
      <c r="D2077" s="73">
        <v>0</v>
      </c>
    </row>
    <row r="2078" spans="1:4" x14ac:dyDescent="0.25">
      <c r="A2078" s="77" t="s">
        <v>3702</v>
      </c>
      <c r="B2078" s="78" t="s">
        <v>3703</v>
      </c>
      <c r="C2078" s="78" t="s">
        <v>3577</v>
      </c>
      <c r="D2078" s="73">
        <v>0</v>
      </c>
    </row>
    <row r="2079" spans="1:4" x14ac:dyDescent="0.25">
      <c r="A2079" s="77" t="s">
        <v>3704</v>
      </c>
      <c r="B2079" s="78" t="s">
        <v>3705</v>
      </c>
      <c r="C2079" s="78" t="s">
        <v>3706</v>
      </c>
      <c r="D2079" s="73">
        <v>0</v>
      </c>
    </row>
    <row r="2080" spans="1:4" x14ac:dyDescent="0.25">
      <c r="A2080" s="77" t="s">
        <v>3707</v>
      </c>
      <c r="B2080" s="78" t="s">
        <v>3708</v>
      </c>
      <c r="C2080" s="78" t="s">
        <v>3709</v>
      </c>
      <c r="D2080" s="73">
        <v>0</v>
      </c>
    </row>
    <row r="2081" spans="1:4" x14ac:dyDescent="0.25">
      <c r="A2081" s="77" t="s">
        <v>3710</v>
      </c>
      <c r="B2081" s="78" t="s">
        <v>3711</v>
      </c>
      <c r="C2081" s="78" t="s">
        <v>3709</v>
      </c>
      <c r="D2081" s="73">
        <v>0</v>
      </c>
    </row>
    <row r="2082" spans="1:4" x14ac:dyDescent="0.25">
      <c r="A2082" s="77" t="s">
        <v>3712</v>
      </c>
      <c r="B2082" s="78" t="s">
        <v>3713</v>
      </c>
      <c r="C2082" s="78" t="s">
        <v>3709</v>
      </c>
      <c r="D2082" s="73">
        <v>0</v>
      </c>
    </row>
    <row r="2083" spans="1:4" x14ac:dyDescent="0.25">
      <c r="A2083" s="77" t="s">
        <v>3714</v>
      </c>
      <c r="B2083" s="78" t="s">
        <v>3715</v>
      </c>
      <c r="C2083" s="78" t="s">
        <v>3709</v>
      </c>
      <c r="D2083" s="73">
        <v>0</v>
      </c>
    </row>
    <row r="2084" spans="1:4" x14ac:dyDescent="0.25">
      <c r="A2084" s="77" t="s">
        <v>3716</v>
      </c>
      <c r="B2084" s="78" t="s">
        <v>3717</v>
      </c>
      <c r="C2084" s="78" t="s">
        <v>3709</v>
      </c>
      <c r="D2084" s="73">
        <v>0</v>
      </c>
    </row>
    <row r="2085" spans="1:4" x14ac:dyDescent="0.25">
      <c r="A2085" s="77" t="s">
        <v>3718</v>
      </c>
      <c r="B2085" s="78" t="s">
        <v>3719</v>
      </c>
      <c r="C2085" s="78" t="s">
        <v>3515</v>
      </c>
      <c r="D2085" s="73">
        <v>0</v>
      </c>
    </row>
    <row r="2086" spans="1:4" x14ac:dyDescent="0.25">
      <c r="A2086" s="77" t="s">
        <v>3720</v>
      </c>
      <c r="B2086" s="78" t="s">
        <v>3721</v>
      </c>
      <c r="C2086" s="78" t="s">
        <v>935</v>
      </c>
      <c r="D2086" s="73">
        <v>250</v>
      </c>
    </row>
    <row r="2087" spans="1:4" x14ac:dyDescent="0.25">
      <c r="A2087" s="77" t="s">
        <v>3722</v>
      </c>
      <c r="B2087" s="78" t="s">
        <v>3723</v>
      </c>
      <c r="C2087" s="78" t="s">
        <v>1500</v>
      </c>
      <c r="D2087" s="73">
        <v>202.82</v>
      </c>
    </row>
    <row r="2088" spans="1:4" x14ac:dyDescent="0.25">
      <c r="A2088" s="77" t="s">
        <v>3724</v>
      </c>
      <c r="B2088" s="78" t="s">
        <v>3725</v>
      </c>
      <c r="C2088" s="78" t="s">
        <v>1500</v>
      </c>
      <c r="D2088" s="73">
        <v>227.75</v>
      </c>
    </row>
    <row r="2089" spans="1:4" x14ac:dyDescent="0.25">
      <c r="A2089" s="77" t="s">
        <v>3726</v>
      </c>
      <c r="B2089" s="78" t="s">
        <v>3727</v>
      </c>
      <c r="C2089" s="78" t="s">
        <v>753</v>
      </c>
      <c r="D2089" s="73">
        <v>1</v>
      </c>
    </row>
    <row r="2090" spans="1:4" x14ac:dyDescent="0.25">
      <c r="A2090" s="77" t="s">
        <v>3728</v>
      </c>
      <c r="B2090" s="78" t="s">
        <v>3729</v>
      </c>
      <c r="C2090" s="78" t="s">
        <v>753</v>
      </c>
      <c r="D2090" s="73">
        <v>690</v>
      </c>
    </row>
    <row r="2091" spans="1:4" x14ac:dyDescent="0.25">
      <c r="A2091" s="77" t="s">
        <v>3730</v>
      </c>
      <c r="B2091" s="78" t="s">
        <v>3731</v>
      </c>
      <c r="C2091" s="78" t="s">
        <v>3562</v>
      </c>
      <c r="D2091" s="73">
        <v>510</v>
      </c>
    </row>
    <row r="2092" spans="1:4" x14ac:dyDescent="0.25">
      <c r="A2092" s="77" t="s">
        <v>3732</v>
      </c>
      <c r="B2092" s="78" t="s">
        <v>3733</v>
      </c>
      <c r="C2092" s="78" t="s">
        <v>552</v>
      </c>
      <c r="D2092" s="73">
        <v>150</v>
      </c>
    </row>
    <row r="2093" spans="1:4" x14ac:dyDescent="0.25">
      <c r="A2093" s="77" t="s">
        <v>3734</v>
      </c>
      <c r="B2093" s="78" t="s">
        <v>3735</v>
      </c>
      <c r="C2093" s="78" t="s">
        <v>921</v>
      </c>
      <c r="D2093" s="73">
        <v>1</v>
      </c>
    </row>
    <row r="2094" spans="1:4" x14ac:dyDescent="0.25">
      <c r="A2094" s="77" t="s">
        <v>3736</v>
      </c>
      <c r="B2094" s="78" t="s">
        <v>3737</v>
      </c>
      <c r="C2094" s="78" t="s">
        <v>3738</v>
      </c>
      <c r="D2094" s="73">
        <v>-75</v>
      </c>
    </row>
    <row r="2095" spans="1:4" x14ac:dyDescent="0.25">
      <c r="A2095" s="77" t="s">
        <v>3739</v>
      </c>
      <c r="B2095" s="78" t="s">
        <v>3740</v>
      </c>
      <c r="C2095" s="78" t="s">
        <v>929</v>
      </c>
      <c r="D2095" s="73">
        <v>5.77</v>
      </c>
    </row>
    <row r="2096" spans="1:4" x14ac:dyDescent="0.25">
      <c r="A2096" s="77" t="s">
        <v>3741</v>
      </c>
      <c r="B2096" s="78" t="s">
        <v>3742</v>
      </c>
      <c r="C2096" s="78" t="s">
        <v>3562</v>
      </c>
      <c r="D2096" s="73">
        <v>12.5</v>
      </c>
    </row>
    <row r="2097" spans="1:4" x14ac:dyDescent="0.25">
      <c r="A2097" s="77" t="s">
        <v>3743</v>
      </c>
      <c r="B2097" s="78" t="s">
        <v>3723</v>
      </c>
      <c r="C2097" s="78" t="s">
        <v>1500</v>
      </c>
      <c r="D2097" s="73">
        <v>202.82</v>
      </c>
    </row>
    <row r="2098" spans="1:4" x14ac:dyDescent="0.25">
      <c r="A2098" s="77" t="s">
        <v>3744</v>
      </c>
      <c r="B2098" s="78" t="s">
        <v>3725</v>
      </c>
      <c r="C2098" s="78" t="s">
        <v>1500</v>
      </c>
      <c r="D2098" s="73">
        <v>227.75</v>
      </c>
    </row>
    <row r="2099" spans="1:4" x14ac:dyDescent="0.25">
      <c r="A2099" s="77" t="s">
        <v>3745</v>
      </c>
      <c r="B2099" s="78" t="s">
        <v>3746</v>
      </c>
      <c r="C2099" s="78" t="s">
        <v>1169</v>
      </c>
      <c r="D2099" s="73">
        <v>89.01</v>
      </c>
    </row>
    <row r="2100" spans="1:4" x14ac:dyDescent="0.25">
      <c r="A2100" s="77" t="s">
        <v>3747</v>
      </c>
      <c r="B2100" s="78" t="s">
        <v>3748</v>
      </c>
      <c r="C2100" s="78" t="s">
        <v>550</v>
      </c>
      <c r="D2100" s="73">
        <v>12.17</v>
      </c>
    </row>
    <row r="2101" spans="1:4" x14ac:dyDescent="0.25">
      <c r="A2101" s="77" t="s">
        <v>3749</v>
      </c>
      <c r="B2101" s="78" t="s">
        <v>3750</v>
      </c>
      <c r="C2101" s="78" t="s">
        <v>552</v>
      </c>
      <c r="D2101" s="73">
        <v>62.98</v>
      </c>
    </row>
    <row r="2102" spans="1:4" x14ac:dyDescent="0.25">
      <c r="A2102" s="77" t="s">
        <v>3751</v>
      </c>
      <c r="B2102" s="78" t="s">
        <v>551</v>
      </c>
      <c r="C2102" s="78" t="s">
        <v>552</v>
      </c>
      <c r="D2102" s="73">
        <v>79.47</v>
      </c>
    </row>
    <row r="2103" spans="1:4" x14ac:dyDescent="0.25">
      <c r="A2103" s="77" t="s">
        <v>3752</v>
      </c>
      <c r="B2103" s="78" t="s">
        <v>3753</v>
      </c>
      <c r="C2103" s="78" t="s">
        <v>552</v>
      </c>
      <c r="D2103" s="73">
        <v>24.16</v>
      </c>
    </row>
    <row r="2104" spans="1:4" x14ac:dyDescent="0.25">
      <c r="A2104" s="77" t="s">
        <v>3754</v>
      </c>
      <c r="B2104" s="78" t="s">
        <v>3755</v>
      </c>
      <c r="C2104" s="78" t="s">
        <v>554</v>
      </c>
      <c r="D2104" s="73">
        <v>83.56</v>
      </c>
    </row>
    <row r="2105" spans="1:4" x14ac:dyDescent="0.25">
      <c r="A2105" s="77" t="s">
        <v>3756</v>
      </c>
      <c r="B2105" s="78" t="s">
        <v>3755</v>
      </c>
      <c r="C2105" s="78" t="s">
        <v>552</v>
      </c>
      <c r="D2105" s="73">
        <v>1.2</v>
      </c>
    </row>
    <row r="2106" spans="1:4" x14ac:dyDescent="0.25">
      <c r="A2106" s="77" t="s">
        <v>3757</v>
      </c>
      <c r="B2106" s="78" t="s">
        <v>3758</v>
      </c>
      <c r="C2106" s="78" t="s">
        <v>558</v>
      </c>
      <c r="D2106" s="73">
        <v>78.59</v>
      </c>
    </row>
    <row r="2107" spans="1:4" x14ac:dyDescent="0.25">
      <c r="A2107" s="77" t="s">
        <v>3759</v>
      </c>
      <c r="B2107" s="78" t="s">
        <v>3760</v>
      </c>
      <c r="C2107" s="78" t="s">
        <v>558</v>
      </c>
      <c r="D2107" s="73">
        <v>36.799999999999997</v>
      </c>
    </row>
    <row r="2108" spans="1:4" x14ac:dyDescent="0.25">
      <c r="A2108" s="77" t="s">
        <v>3761</v>
      </c>
      <c r="B2108" s="78" t="s">
        <v>3762</v>
      </c>
      <c r="C2108" s="78" t="s">
        <v>556</v>
      </c>
      <c r="D2108" s="73">
        <v>78.45</v>
      </c>
    </row>
    <row r="2109" spans="1:4" x14ac:dyDescent="0.25">
      <c r="A2109" s="77" t="s">
        <v>3763</v>
      </c>
      <c r="B2109" s="78" t="s">
        <v>3764</v>
      </c>
      <c r="C2109" s="78" t="s">
        <v>558</v>
      </c>
      <c r="D2109" s="73">
        <v>98.78</v>
      </c>
    </row>
    <row r="2110" spans="1:4" x14ac:dyDescent="0.25">
      <c r="A2110" s="77" t="s">
        <v>3765</v>
      </c>
      <c r="B2110" s="78" t="s">
        <v>3766</v>
      </c>
      <c r="C2110" s="78" t="s">
        <v>3767</v>
      </c>
      <c r="D2110" s="73">
        <v>45.94</v>
      </c>
    </row>
    <row r="2111" spans="1:4" x14ac:dyDescent="0.25">
      <c r="A2111" s="77" t="s">
        <v>3768</v>
      </c>
      <c r="B2111" s="78" t="s">
        <v>3769</v>
      </c>
      <c r="C2111" s="78" t="s">
        <v>560</v>
      </c>
      <c r="D2111" s="73">
        <v>98.15</v>
      </c>
    </row>
    <row r="2112" spans="1:4" x14ac:dyDescent="0.25">
      <c r="A2112" s="77" t="s">
        <v>3770</v>
      </c>
      <c r="B2112" s="78" t="s">
        <v>3771</v>
      </c>
      <c r="C2112" s="78" t="s">
        <v>550</v>
      </c>
      <c r="D2112" s="73">
        <v>11.67</v>
      </c>
    </row>
    <row r="2113" spans="1:4" x14ac:dyDescent="0.25">
      <c r="A2113" s="77" t="s">
        <v>3772</v>
      </c>
      <c r="B2113" s="78" t="s">
        <v>3773</v>
      </c>
      <c r="C2113" s="78" t="s">
        <v>3774</v>
      </c>
      <c r="D2113" s="73">
        <v>1</v>
      </c>
    </row>
    <row r="2114" spans="1:4" x14ac:dyDescent="0.25">
      <c r="A2114" s="77" t="s">
        <v>3775</v>
      </c>
      <c r="B2114" s="78" t="s">
        <v>3776</v>
      </c>
      <c r="C2114" s="78" t="s">
        <v>552</v>
      </c>
      <c r="D2114" s="73">
        <v>24.42</v>
      </c>
    </row>
    <row r="2115" spans="1:4" x14ac:dyDescent="0.25">
      <c r="A2115" s="77" t="s">
        <v>3777</v>
      </c>
      <c r="B2115" s="78" t="s">
        <v>3778</v>
      </c>
      <c r="C2115" s="78" t="s">
        <v>552</v>
      </c>
      <c r="D2115" s="73">
        <v>39.950000000000003</v>
      </c>
    </row>
    <row r="2116" spans="1:4" x14ac:dyDescent="0.25">
      <c r="A2116" s="77" t="s">
        <v>3779</v>
      </c>
      <c r="B2116" s="78" t="s">
        <v>3780</v>
      </c>
      <c r="C2116" s="78" t="s">
        <v>552</v>
      </c>
      <c r="D2116" s="73">
        <v>79.540000000000006</v>
      </c>
    </row>
    <row r="2117" spans="1:4" x14ac:dyDescent="0.25">
      <c r="A2117" s="77" t="s">
        <v>3781</v>
      </c>
      <c r="B2117" s="78" t="s">
        <v>3782</v>
      </c>
      <c r="C2117" s="78" t="s">
        <v>552</v>
      </c>
      <c r="D2117" s="73">
        <v>100.84</v>
      </c>
    </row>
    <row r="2118" spans="1:4" x14ac:dyDescent="0.25">
      <c r="A2118" s="77" t="s">
        <v>3783</v>
      </c>
      <c r="B2118" s="78" t="s">
        <v>566</v>
      </c>
      <c r="C2118" s="78" t="s">
        <v>567</v>
      </c>
      <c r="D2118" s="73">
        <v>75.77</v>
      </c>
    </row>
    <row r="2119" spans="1:4" x14ac:dyDescent="0.25">
      <c r="A2119" s="77" t="s">
        <v>3784</v>
      </c>
      <c r="B2119" s="78" t="s">
        <v>3785</v>
      </c>
      <c r="C2119" s="78" t="s">
        <v>552</v>
      </c>
      <c r="D2119" s="73">
        <v>126.62</v>
      </c>
    </row>
    <row r="2120" spans="1:4" x14ac:dyDescent="0.25">
      <c r="A2120" s="77" t="s">
        <v>3786</v>
      </c>
      <c r="B2120" s="78" t="s">
        <v>3787</v>
      </c>
      <c r="C2120" s="78" t="s">
        <v>552</v>
      </c>
      <c r="D2120" s="73">
        <v>82.73</v>
      </c>
    </row>
    <row r="2121" spans="1:4" x14ac:dyDescent="0.25">
      <c r="A2121" s="77" t="s">
        <v>3788</v>
      </c>
      <c r="B2121" s="78" t="s">
        <v>3787</v>
      </c>
      <c r="C2121" s="78" t="s">
        <v>572</v>
      </c>
      <c r="D2121" s="73">
        <v>99.41</v>
      </c>
    </row>
    <row r="2122" spans="1:4" x14ac:dyDescent="0.25">
      <c r="A2122" s="77" t="s">
        <v>3789</v>
      </c>
      <c r="B2122" s="78" t="s">
        <v>573</v>
      </c>
      <c r="C2122" s="78" t="s">
        <v>567</v>
      </c>
      <c r="D2122" s="73">
        <v>52.26</v>
      </c>
    </row>
    <row r="2123" spans="1:4" x14ac:dyDescent="0.25">
      <c r="A2123" s="77" t="s">
        <v>3790</v>
      </c>
      <c r="B2123" s="78" t="s">
        <v>3791</v>
      </c>
      <c r="C2123" s="78" t="s">
        <v>550</v>
      </c>
      <c r="D2123" s="73">
        <v>11.79</v>
      </c>
    </row>
    <row r="2124" spans="1:4" x14ac:dyDescent="0.25">
      <c r="A2124" s="77" t="s">
        <v>3792</v>
      </c>
      <c r="B2124" s="78" t="s">
        <v>3793</v>
      </c>
      <c r="C2124" s="78" t="s">
        <v>578</v>
      </c>
      <c r="D2124" s="73">
        <v>1</v>
      </c>
    </row>
    <row r="2125" spans="1:4" x14ac:dyDescent="0.25">
      <c r="A2125" s="77" t="s">
        <v>3794</v>
      </c>
      <c r="B2125" s="78" t="s">
        <v>3795</v>
      </c>
      <c r="C2125" s="78" t="s">
        <v>550</v>
      </c>
      <c r="D2125" s="73">
        <v>16.53</v>
      </c>
    </row>
    <row r="2126" spans="1:4" x14ac:dyDescent="0.25">
      <c r="A2126" s="77" t="s">
        <v>3796</v>
      </c>
      <c r="B2126" s="78" t="s">
        <v>3797</v>
      </c>
      <c r="C2126" s="78" t="s">
        <v>550</v>
      </c>
      <c r="D2126" s="73">
        <v>11.79</v>
      </c>
    </row>
    <row r="2127" spans="1:4" x14ac:dyDescent="0.25">
      <c r="A2127" s="77" t="s">
        <v>3798</v>
      </c>
      <c r="B2127" s="78" t="s">
        <v>3799</v>
      </c>
      <c r="C2127" s="78" t="s">
        <v>582</v>
      </c>
      <c r="D2127" s="73">
        <v>1</v>
      </c>
    </row>
    <row r="2128" spans="1:4" x14ac:dyDescent="0.25">
      <c r="A2128" s="77" t="s">
        <v>3800</v>
      </c>
      <c r="B2128" s="78" t="s">
        <v>3801</v>
      </c>
      <c r="C2128" s="78" t="s">
        <v>552</v>
      </c>
      <c r="D2128" s="73">
        <v>11.79</v>
      </c>
    </row>
    <row r="2129" spans="1:4" x14ac:dyDescent="0.25">
      <c r="A2129" s="77" t="s">
        <v>3802</v>
      </c>
      <c r="B2129" s="78" t="s">
        <v>3803</v>
      </c>
      <c r="C2129" s="78" t="s">
        <v>552</v>
      </c>
      <c r="D2129" s="73">
        <v>115.37</v>
      </c>
    </row>
    <row r="2130" spans="1:4" x14ac:dyDescent="0.25">
      <c r="A2130" s="77" t="s">
        <v>3804</v>
      </c>
      <c r="B2130" s="78" t="s">
        <v>3805</v>
      </c>
      <c r="C2130" s="78" t="s">
        <v>552</v>
      </c>
      <c r="D2130" s="73">
        <v>90.11</v>
      </c>
    </row>
    <row r="2131" spans="1:4" x14ac:dyDescent="0.25">
      <c r="A2131" s="77" t="s">
        <v>3806</v>
      </c>
      <c r="B2131" s="78" t="s">
        <v>3807</v>
      </c>
      <c r="C2131" s="78" t="s">
        <v>552</v>
      </c>
      <c r="D2131" s="73">
        <v>26.61</v>
      </c>
    </row>
    <row r="2132" spans="1:4" x14ac:dyDescent="0.25">
      <c r="A2132" s="77" t="s">
        <v>3808</v>
      </c>
      <c r="B2132" s="78" t="s">
        <v>594</v>
      </c>
      <c r="C2132" s="78" t="s">
        <v>595</v>
      </c>
      <c r="D2132" s="73">
        <v>26.61</v>
      </c>
    </row>
    <row r="2133" spans="1:4" x14ac:dyDescent="0.25">
      <c r="A2133" s="77" t="s">
        <v>3809</v>
      </c>
      <c r="B2133" s="78" t="s">
        <v>596</v>
      </c>
      <c r="C2133" s="78" t="s">
        <v>552</v>
      </c>
      <c r="D2133" s="73">
        <v>68.83</v>
      </c>
    </row>
    <row r="2134" spans="1:4" x14ac:dyDescent="0.25">
      <c r="A2134" s="77" t="s">
        <v>3810</v>
      </c>
      <c r="B2134" s="78" t="s">
        <v>3811</v>
      </c>
      <c r="C2134" s="78" t="s">
        <v>595</v>
      </c>
      <c r="D2134" s="73">
        <v>94.17</v>
      </c>
    </row>
    <row r="2135" spans="1:4" x14ac:dyDescent="0.25">
      <c r="A2135" s="77" t="s">
        <v>3812</v>
      </c>
      <c r="B2135" s="78" t="s">
        <v>598</v>
      </c>
      <c r="C2135" s="78" t="s">
        <v>595</v>
      </c>
      <c r="D2135" s="73">
        <v>68.83</v>
      </c>
    </row>
    <row r="2136" spans="1:4" x14ac:dyDescent="0.25">
      <c r="A2136" s="77" t="s">
        <v>3813</v>
      </c>
      <c r="B2136" s="78" t="s">
        <v>599</v>
      </c>
      <c r="C2136" s="78" t="s">
        <v>567</v>
      </c>
      <c r="D2136" s="73">
        <v>64.14</v>
      </c>
    </row>
    <row r="2137" spans="1:4" x14ac:dyDescent="0.25">
      <c r="A2137" s="77" t="s">
        <v>3814</v>
      </c>
      <c r="B2137" s="78" t="s">
        <v>601</v>
      </c>
      <c r="C2137" s="78" t="s">
        <v>595</v>
      </c>
      <c r="D2137" s="73">
        <v>64.14</v>
      </c>
    </row>
    <row r="2138" spans="1:4" x14ac:dyDescent="0.25">
      <c r="A2138" s="77" t="s">
        <v>3815</v>
      </c>
      <c r="B2138" s="78" t="s">
        <v>3816</v>
      </c>
      <c r="C2138" s="78" t="s">
        <v>552</v>
      </c>
      <c r="D2138" s="73">
        <v>42.57</v>
      </c>
    </row>
    <row r="2139" spans="1:4" x14ac:dyDescent="0.25">
      <c r="A2139" s="77" t="s">
        <v>3817</v>
      </c>
      <c r="B2139" s="78" t="s">
        <v>3818</v>
      </c>
      <c r="C2139" s="78" t="s">
        <v>595</v>
      </c>
      <c r="D2139" s="73">
        <v>52.64</v>
      </c>
    </row>
    <row r="2140" spans="1:4" x14ac:dyDescent="0.25">
      <c r="A2140" s="77" t="s">
        <v>3819</v>
      </c>
      <c r="B2140" s="78" t="s">
        <v>604</v>
      </c>
      <c r="C2140" s="78" t="s">
        <v>595</v>
      </c>
      <c r="D2140" s="73">
        <v>42.57</v>
      </c>
    </row>
    <row r="2141" spans="1:4" x14ac:dyDescent="0.25">
      <c r="A2141" s="77" t="s">
        <v>3820</v>
      </c>
      <c r="B2141" s="78" t="s">
        <v>605</v>
      </c>
      <c r="C2141" s="78" t="s">
        <v>552</v>
      </c>
      <c r="D2141" s="73">
        <v>84.53</v>
      </c>
    </row>
    <row r="2142" spans="1:4" x14ac:dyDescent="0.25">
      <c r="A2142" s="77" t="s">
        <v>3821</v>
      </c>
      <c r="B2142" s="78" t="s">
        <v>3822</v>
      </c>
      <c r="C2142" s="78" t="s">
        <v>552</v>
      </c>
      <c r="D2142" s="73">
        <v>125.89</v>
      </c>
    </row>
    <row r="2143" spans="1:4" x14ac:dyDescent="0.25">
      <c r="A2143" s="77" t="s">
        <v>3823</v>
      </c>
      <c r="B2143" s="78" t="s">
        <v>607</v>
      </c>
      <c r="C2143" s="78" t="s">
        <v>552</v>
      </c>
      <c r="D2143" s="73">
        <v>353.8</v>
      </c>
    </row>
    <row r="2144" spans="1:4" x14ac:dyDescent="0.25">
      <c r="A2144" s="77" t="s">
        <v>3824</v>
      </c>
      <c r="B2144" s="78" t="s">
        <v>3825</v>
      </c>
      <c r="C2144" s="78" t="s">
        <v>595</v>
      </c>
      <c r="D2144" s="73">
        <v>41.67</v>
      </c>
    </row>
    <row r="2145" spans="1:4" x14ac:dyDescent="0.25">
      <c r="A2145" s="77" t="s">
        <v>3826</v>
      </c>
      <c r="B2145" s="78" t="s">
        <v>608</v>
      </c>
      <c r="C2145" s="78" t="s">
        <v>552</v>
      </c>
      <c r="D2145" s="73">
        <v>498.37</v>
      </c>
    </row>
    <row r="2146" spans="1:4" x14ac:dyDescent="0.25">
      <c r="A2146" s="77" t="s">
        <v>3827</v>
      </c>
      <c r="B2146" s="78" t="s">
        <v>609</v>
      </c>
      <c r="C2146" s="78" t="s">
        <v>610</v>
      </c>
      <c r="D2146" s="73">
        <v>813.9</v>
      </c>
    </row>
    <row r="2147" spans="1:4" x14ac:dyDescent="0.25">
      <c r="A2147" s="77" t="s">
        <v>3828</v>
      </c>
      <c r="B2147" s="78" t="s">
        <v>611</v>
      </c>
      <c r="C2147" s="78" t="s">
        <v>552</v>
      </c>
      <c r="D2147" s="73">
        <v>37.11</v>
      </c>
    </row>
    <row r="2148" spans="1:4" x14ac:dyDescent="0.25">
      <c r="A2148" s="77" t="s">
        <v>3829</v>
      </c>
      <c r="B2148" s="78" t="s">
        <v>3830</v>
      </c>
      <c r="C2148" s="78" t="s">
        <v>552</v>
      </c>
      <c r="D2148" s="73">
        <v>168.89</v>
      </c>
    </row>
    <row r="2149" spans="1:4" x14ac:dyDescent="0.25">
      <c r="A2149" s="77" t="s">
        <v>3831</v>
      </c>
      <c r="B2149" s="78" t="s">
        <v>613</v>
      </c>
      <c r="C2149" s="78" t="s">
        <v>567</v>
      </c>
      <c r="D2149" s="73">
        <v>49.34</v>
      </c>
    </row>
    <row r="2150" spans="1:4" x14ac:dyDescent="0.25">
      <c r="A2150" s="77" t="s">
        <v>3832</v>
      </c>
      <c r="B2150" s="78" t="s">
        <v>615</v>
      </c>
      <c r="C2150" s="78" t="s">
        <v>595</v>
      </c>
      <c r="D2150" s="73">
        <v>49.34</v>
      </c>
    </row>
    <row r="2151" spans="1:4" x14ac:dyDescent="0.25">
      <c r="A2151" s="77" t="s">
        <v>3833</v>
      </c>
      <c r="B2151" s="78" t="s">
        <v>617</v>
      </c>
      <c r="C2151" s="78" t="s">
        <v>618</v>
      </c>
      <c r="D2151" s="73">
        <v>11.79</v>
      </c>
    </row>
    <row r="2152" spans="1:4" x14ac:dyDescent="0.25">
      <c r="A2152" s="77" t="s">
        <v>3834</v>
      </c>
      <c r="B2152" s="78" t="s">
        <v>619</v>
      </c>
      <c r="C2152" s="78" t="s">
        <v>618</v>
      </c>
      <c r="D2152" s="73">
        <v>11.79</v>
      </c>
    </row>
    <row r="2153" spans="1:4" x14ac:dyDescent="0.25">
      <c r="A2153" s="77" t="s">
        <v>3835</v>
      </c>
      <c r="B2153" s="78" t="s">
        <v>620</v>
      </c>
      <c r="C2153" s="78" t="s">
        <v>618</v>
      </c>
      <c r="D2153" s="73">
        <v>11.79</v>
      </c>
    </row>
    <row r="2154" spans="1:4" x14ac:dyDescent="0.25">
      <c r="A2154" s="77" t="s">
        <v>3836</v>
      </c>
      <c r="B2154" s="78" t="s">
        <v>622</v>
      </c>
      <c r="C2154" s="78" t="s">
        <v>623</v>
      </c>
      <c r="D2154" s="73">
        <v>11.79</v>
      </c>
    </row>
    <row r="2155" spans="1:4" x14ac:dyDescent="0.25">
      <c r="A2155" s="77" t="s">
        <v>3837</v>
      </c>
      <c r="B2155" s="78" t="s">
        <v>624</v>
      </c>
      <c r="C2155" s="78" t="s">
        <v>552</v>
      </c>
      <c r="D2155" s="73">
        <v>218.13</v>
      </c>
    </row>
    <row r="2156" spans="1:4" x14ac:dyDescent="0.25">
      <c r="A2156" s="77" t="s">
        <v>3838</v>
      </c>
      <c r="B2156" s="78" t="s">
        <v>625</v>
      </c>
      <c r="C2156" s="78" t="s">
        <v>552</v>
      </c>
      <c r="D2156" s="73">
        <v>125.72</v>
      </c>
    </row>
    <row r="2157" spans="1:4" x14ac:dyDescent="0.25">
      <c r="A2157" s="77" t="s">
        <v>3839</v>
      </c>
      <c r="B2157" s="78" t="s">
        <v>3840</v>
      </c>
      <c r="C2157" s="78" t="s">
        <v>552</v>
      </c>
      <c r="D2157" s="73">
        <v>159.63999999999999</v>
      </c>
    </row>
    <row r="2158" spans="1:4" x14ac:dyDescent="0.25">
      <c r="A2158" s="77" t="s">
        <v>3841</v>
      </c>
      <c r="B2158" s="78" t="s">
        <v>627</v>
      </c>
      <c r="C2158" s="78" t="s">
        <v>552</v>
      </c>
      <c r="D2158" s="73">
        <v>92.71</v>
      </c>
    </row>
    <row r="2159" spans="1:4" x14ac:dyDescent="0.25">
      <c r="A2159" s="77" t="s">
        <v>3842</v>
      </c>
      <c r="B2159" s="78" t="s">
        <v>628</v>
      </c>
      <c r="C2159" s="78" t="s">
        <v>567</v>
      </c>
      <c r="D2159" s="73">
        <v>135.37</v>
      </c>
    </row>
    <row r="2160" spans="1:4" x14ac:dyDescent="0.25">
      <c r="A2160" s="77" t="s">
        <v>3843</v>
      </c>
      <c r="B2160" s="78" t="s">
        <v>629</v>
      </c>
      <c r="C2160" s="78" t="s">
        <v>630</v>
      </c>
      <c r="D2160" s="73">
        <v>12.14</v>
      </c>
    </row>
    <row r="2161" spans="1:4" x14ac:dyDescent="0.25">
      <c r="A2161" s="77" t="s">
        <v>3844</v>
      </c>
      <c r="B2161" s="78" t="s">
        <v>631</v>
      </c>
      <c r="C2161" s="78" t="s">
        <v>630</v>
      </c>
      <c r="D2161" s="73">
        <v>12.14</v>
      </c>
    </row>
    <row r="2162" spans="1:4" x14ac:dyDescent="0.25">
      <c r="A2162" s="77" t="s">
        <v>3845</v>
      </c>
      <c r="B2162" s="78" t="s">
        <v>632</v>
      </c>
      <c r="C2162" s="78" t="s">
        <v>552</v>
      </c>
      <c r="D2162" s="73">
        <v>125.57</v>
      </c>
    </row>
    <row r="2163" spans="1:4" x14ac:dyDescent="0.25">
      <c r="A2163" s="77" t="s">
        <v>3846</v>
      </c>
      <c r="B2163" s="78" t="s">
        <v>3847</v>
      </c>
      <c r="C2163" s="78" t="s">
        <v>634</v>
      </c>
      <c r="D2163" s="73">
        <v>462.88</v>
      </c>
    </row>
    <row r="2164" spans="1:4" x14ac:dyDescent="0.25">
      <c r="A2164" s="77" t="s">
        <v>3848</v>
      </c>
      <c r="B2164" s="78" t="s">
        <v>3849</v>
      </c>
      <c r="C2164" s="78" t="s">
        <v>634</v>
      </c>
      <c r="D2164" s="73">
        <v>665.53</v>
      </c>
    </row>
    <row r="2165" spans="1:4" x14ac:dyDescent="0.25">
      <c r="A2165" s="77" t="s">
        <v>3850</v>
      </c>
      <c r="B2165" s="78" t="s">
        <v>3851</v>
      </c>
      <c r="C2165" s="78" t="s">
        <v>634</v>
      </c>
      <c r="D2165" s="73">
        <v>683.36</v>
      </c>
    </row>
    <row r="2166" spans="1:4" x14ac:dyDescent="0.25">
      <c r="A2166" s="77" t="s">
        <v>3852</v>
      </c>
      <c r="B2166" s="78" t="s">
        <v>3853</v>
      </c>
      <c r="C2166" s="78" t="s">
        <v>634</v>
      </c>
      <c r="D2166" s="73">
        <v>750.18</v>
      </c>
    </row>
    <row r="2167" spans="1:4" x14ac:dyDescent="0.25">
      <c r="A2167" s="77" t="s">
        <v>3854</v>
      </c>
      <c r="B2167" s="78" t="s">
        <v>3855</v>
      </c>
      <c r="C2167" s="78" t="s">
        <v>634</v>
      </c>
      <c r="D2167" s="73">
        <v>834.63</v>
      </c>
    </row>
    <row r="2168" spans="1:4" x14ac:dyDescent="0.25">
      <c r="A2168" s="77" t="s">
        <v>3856</v>
      </c>
      <c r="B2168" s="78" t="s">
        <v>3857</v>
      </c>
      <c r="C2168" s="78" t="s">
        <v>634</v>
      </c>
      <c r="D2168" s="73">
        <v>969.84</v>
      </c>
    </row>
    <row r="2169" spans="1:4" x14ac:dyDescent="0.25">
      <c r="A2169" s="77" t="s">
        <v>3858</v>
      </c>
      <c r="B2169" s="78" t="s">
        <v>3859</v>
      </c>
      <c r="C2169" s="78" t="s">
        <v>634</v>
      </c>
      <c r="D2169" s="73">
        <v>1012.84</v>
      </c>
    </row>
    <row r="2170" spans="1:4" x14ac:dyDescent="0.25">
      <c r="A2170" s="77" t="s">
        <v>3860</v>
      </c>
      <c r="B2170" s="78" t="s">
        <v>3861</v>
      </c>
      <c r="C2170" s="78" t="s">
        <v>634</v>
      </c>
      <c r="D2170" s="73">
        <v>1092.82</v>
      </c>
    </row>
    <row r="2171" spans="1:4" x14ac:dyDescent="0.25">
      <c r="A2171" s="77" t="s">
        <v>3862</v>
      </c>
      <c r="B2171" s="78" t="s">
        <v>3863</v>
      </c>
      <c r="C2171" s="78" t="s">
        <v>634</v>
      </c>
      <c r="D2171" s="73">
        <v>520.17999999999995</v>
      </c>
    </row>
    <row r="2172" spans="1:4" x14ac:dyDescent="0.25">
      <c r="A2172" s="77" t="s">
        <v>3864</v>
      </c>
      <c r="B2172" s="78" t="s">
        <v>3865</v>
      </c>
      <c r="C2172" s="78" t="s">
        <v>634</v>
      </c>
      <c r="D2172" s="73">
        <v>1896.95</v>
      </c>
    </row>
    <row r="2173" spans="1:4" x14ac:dyDescent="0.25">
      <c r="A2173" s="77" t="s">
        <v>3866</v>
      </c>
      <c r="B2173" s="78" t="s">
        <v>3867</v>
      </c>
      <c r="C2173" s="78" t="s">
        <v>3868</v>
      </c>
      <c r="D2173" s="73">
        <v>94.69</v>
      </c>
    </row>
    <row r="2174" spans="1:4" x14ac:dyDescent="0.25">
      <c r="A2174" s="77" t="s">
        <v>3869</v>
      </c>
      <c r="B2174" s="78" t="s">
        <v>3870</v>
      </c>
      <c r="C2174" s="78" t="s">
        <v>3868</v>
      </c>
      <c r="D2174" s="73">
        <v>111.61</v>
      </c>
    </row>
    <row r="2175" spans="1:4" x14ac:dyDescent="0.25">
      <c r="A2175" s="77" t="s">
        <v>3871</v>
      </c>
      <c r="B2175" s="78" t="s">
        <v>3872</v>
      </c>
      <c r="C2175" s="78" t="s">
        <v>3873</v>
      </c>
      <c r="D2175" s="73">
        <v>32.49</v>
      </c>
    </row>
    <row r="2176" spans="1:4" x14ac:dyDescent="0.25">
      <c r="A2176" s="77" t="s">
        <v>3874</v>
      </c>
      <c r="B2176" s="78" t="s">
        <v>3875</v>
      </c>
      <c r="C2176" s="78" t="s">
        <v>672</v>
      </c>
      <c r="D2176" s="73">
        <v>2167.9899999999998</v>
      </c>
    </row>
    <row r="2177" spans="1:4" x14ac:dyDescent="0.25">
      <c r="A2177" s="77" t="s">
        <v>3876</v>
      </c>
      <c r="B2177" s="78" t="s">
        <v>3877</v>
      </c>
      <c r="C2177" s="78" t="s">
        <v>3878</v>
      </c>
      <c r="D2177" s="73">
        <v>105.54</v>
      </c>
    </row>
    <row r="2178" spans="1:4" x14ac:dyDescent="0.25">
      <c r="A2178" s="77" t="s">
        <v>3879</v>
      </c>
      <c r="B2178" s="78" t="s">
        <v>3880</v>
      </c>
      <c r="C2178" s="78" t="s">
        <v>645</v>
      </c>
      <c r="D2178" s="73">
        <v>37.549999999999997</v>
      </c>
    </row>
    <row r="2179" spans="1:4" x14ac:dyDescent="0.25">
      <c r="A2179" s="77" t="s">
        <v>3881</v>
      </c>
      <c r="B2179" s="78" t="s">
        <v>3882</v>
      </c>
      <c r="C2179" s="78" t="s">
        <v>645</v>
      </c>
      <c r="D2179" s="73">
        <v>32.979999999999997</v>
      </c>
    </row>
    <row r="2180" spans="1:4" x14ac:dyDescent="0.25">
      <c r="A2180" s="77" t="s">
        <v>3883</v>
      </c>
      <c r="B2180" s="78" t="s">
        <v>646</v>
      </c>
      <c r="C2180" s="78" t="s">
        <v>647</v>
      </c>
      <c r="D2180" s="73">
        <v>101.38</v>
      </c>
    </row>
    <row r="2181" spans="1:4" x14ac:dyDescent="0.25">
      <c r="A2181" s="77" t="s">
        <v>3884</v>
      </c>
      <c r="B2181" s="78" t="s">
        <v>648</v>
      </c>
      <c r="C2181" s="78" t="s">
        <v>649</v>
      </c>
      <c r="D2181" s="73">
        <v>97.17</v>
      </c>
    </row>
    <row r="2182" spans="1:4" x14ac:dyDescent="0.25">
      <c r="A2182" s="77" t="s">
        <v>3885</v>
      </c>
      <c r="B2182" s="78" t="s">
        <v>650</v>
      </c>
      <c r="C2182" s="78" t="s">
        <v>651</v>
      </c>
      <c r="D2182" s="73">
        <v>55.55</v>
      </c>
    </row>
    <row r="2183" spans="1:4" x14ac:dyDescent="0.25">
      <c r="A2183" s="77" t="s">
        <v>3886</v>
      </c>
      <c r="B2183" s="78" t="s">
        <v>652</v>
      </c>
      <c r="C2183" s="78" t="s">
        <v>651</v>
      </c>
      <c r="D2183" s="73">
        <v>84.89</v>
      </c>
    </row>
    <row r="2184" spans="1:4" x14ac:dyDescent="0.25">
      <c r="A2184" s="77" t="s">
        <v>3887</v>
      </c>
      <c r="B2184" s="78" t="s">
        <v>653</v>
      </c>
      <c r="C2184" s="78" t="s">
        <v>654</v>
      </c>
      <c r="D2184" s="73">
        <v>63.82</v>
      </c>
    </row>
    <row r="2185" spans="1:4" x14ac:dyDescent="0.25">
      <c r="A2185" s="77" t="s">
        <v>3888</v>
      </c>
      <c r="B2185" s="78" t="s">
        <v>3889</v>
      </c>
      <c r="C2185" s="78" t="s">
        <v>656</v>
      </c>
      <c r="D2185" s="73">
        <v>48.4</v>
      </c>
    </row>
    <row r="2186" spans="1:4" x14ac:dyDescent="0.25">
      <c r="A2186" s="77" t="s">
        <v>3890</v>
      </c>
      <c r="B2186" s="78" t="s">
        <v>3891</v>
      </c>
      <c r="C2186" s="78" t="s">
        <v>658</v>
      </c>
      <c r="D2186" s="73">
        <v>35.24</v>
      </c>
    </row>
    <row r="2187" spans="1:4" x14ac:dyDescent="0.25">
      <c r="A2187" s="77" t="s">
        <v>3892</v>
      </c>
      <c r="B2187" s="78" t="s">
        <v>659</v>
      </c>
      <c r="C2187" s="78" t="s">
        <v>660</v>
      </c>
      <c r="D2187" s="73">
        <v>42.28</v>
      </c>
    </row>
    <row r="2188" spans="1:4" x14ac:dyDescent="0.25">
      <c r="A2188" s="77" t="s">
        <v>3893</v>
      </c>
      <c r="B2188" s="78" t="s">
        <v>3894</v>
      </c>
      <c r="C2188" s="78" t="s">
        <v>645</v>
      </c>
      <c r="D2188" s="73">
        <v>41.23</v>
      </c>
    </row>
    <row r="2189" spans="1:4" x14ac:dyDescent="0.25">
      <c r="A2189" s="77" t="s">
        <v>3895</v>
      </c>
      <c r="B2189" s="78" t="s">
        <v>3896</v>
      </c>
      <c r="C2189" s="78" t="s">
        <v>663</v>
      </c>
      <c r="D2189" s="73">
        <v>30.59</v>
      </c>
    </row>
    <row r="2190" spans="1:4" x14ac:dyDescent="0.25">
      <c r="A2190" s="77" t="s">
        <v>3897</v>
      </c>
      <c r="B2190" s="78" t="s">
        <v>664</v>
      </c>
      <c r="C2190" s="78" t="s">
        <v>645</v>
      </c>
      <c r="D2190" s="73">
        <v>53.1</v>
      </c>
    </row>
    <row r="2191" spans="1:4" x14ac:dyDescent="0.25">
      <c r="A2191" s="77" t="s">
        <v>3898</v>
      </c>
      <c r="B2191" s="78" t="s">
        <v>665</v>
      </c>
      <c r="C2191" s="78" t="s">
        <v>660</v>
      </c>
      <c r="D2191" s="73">
        <v>70.33</v>
      </c>
    </row>
    <row r="2192" spans="1:4" x14ac:dyDescent="0.25">
      <c r="A2192" s="77" t="s">
        <v>3899</v>
      </c>
      <c r="B2192" s="78" t="s">
        <v>3900</v>
      </c>
      <c r="C2192" s="78" t="s">
        <v>552</v>
      </c>
      <c r="D2192" s="73">
        <v>1</v>
      </c>
    </row>
    <row r="2193" spans="1:4" x14ac:dyDescent="0.25">
      <c r="A2193" s="77" t="s">
        <v>3901</v>
      </c>
      <c r="B2193" s="78" t="s">
        <v>3902</v>
      </c>
      <c r="C2193" s="78" t="s">
        <v>552</v>
      </c>
      <c r="D2193" s="73">
        <v>1</v>
      </c>
    </row>
    <row r="2194" spans="1:4" x14ac:dyDescent="0.25">
      <c r="A2194" s="77" t="s">
        <v>3903</v>
      </c>
      <c r="B2194" s="78" t="s">
        <v>3904</v>
      </c>
      <c r="C2194" s="78" t="s">
        <v>552</v>
      </c>
      <c r="D2194" s="73">
        <v>74.41</v>
      </c>
    </row>
    <row r="2195" spans="1:4" x14ac:dyDescent="0.25">
      <c r="A2195" s="77" t="s">
        <v>3905</v>
      </c>
      <c r="B2195" s="78" t="s">
        <v>3906</v>
      </c>
      <c r="C2195" s="78" t="s">
        <v>552</v>
      </c>
      <c r="D2195" s="73">
        <v>30.23</v>
      </c>
    </row>
    <row r="2196" spans="1:4" x14ac:dyDescent="0.25">
      <c r="A2196" s="77" t="s">
        <v>3907</v>
      </c>
      <c r="B2196" s="78" t="s">
        <v>3908</v>
      </c>
      <c r="C2196" s="78" t="s">
        <v>552</v>
      </c>
      <c r="D2196" s="73">
        <v>228.56</v>
      </c>
    </row>
    <row r="2197" spans="1:4" x14ac:dyDescent="0.25">
      <c r="A2197" s="77" t="s">
        <v>3909</v>
      </c>
      <c r="B2197" s="78" t="s">
        <v>3910</v>
      </c>
      <c r="C2197" s="78" t="s">
        <v>552</v>
      </c>
      <c r="D2197" s="73">
        <v>0</v>
      </c>
    </row>
    <row r="2198" spans="1:4" x14ac:dyDescent="0.25">
      <c r="A2198" s="77" t="s">
        <v>3911</v>
      </c>
      <c r="B2198" s="78" t="s">
        <v>3912</v>
      </c>
      <c r="C2198" s="78" t="s">
        <v>552</v>
      </c>
      <c r="D2198" s="73">
        <v>0</v>
      </c>
    </row>
    <row r="2199" spans="1:4" x14ac:dyDescent="0.25">
      <c r="A2199" s="77" t="s">
        <v>3913</v>
      </c>
      <c r="B2199" s="78" t="s">
        <v>3914</v>
      </c>
      <c r="C2199" s="78" t="s">
        <v>552</v>
      </c>
      <c r="D2199" s="73">
        <v>0</v>
      </c>
    </row>
    <row r="2200" spans="1:4" x14ac:dyDescent="0.25">
      <c r="A2200" s="77" t="s">
        <v>3915</v>
      </c>
      <c r="B2200" s="78" t="s">
        <v>3916</v>
      </c>
      <c r="C2200" s="78" t="s">
        <v>2779</v>
      </c>
      <c r="D2200" s="73">
        <v>11.7</v>
      </c>
    </row>
    <row r="2201" spans="1:4" x14ac:dyDescent="0.25">
      <c r="A2201" s="77" t="s">
        <v>3917</v>
      </c>
      <c r="B2201" s="78" t="s">
        <v>3918</v>
      </c>
      <c r="C2201" s="78" t="s">
        <v>2779</v>
      </c>
      <c r="D2201" s="73">
        <v>11.7</v>
      </c>
    </row>
    <row r="2202" spans="1:4" x14ac:dyDescent="0.25">
      <c r="A2202" s="77" t="s">
        <v>3919</v>
      </c>
      <c r="B2202" s="78" t="s">
        <v>3920</v>
      </c>
      <c r="C2202" s="78" t="s">
        <v>2779</v>
      </c>
      <c r="D2202" s="73">
        <v>11.7</v>
      </c>
    </row>
    <row r="2203" spans="1:4" x14ac:dyDescent="0.25">
      <c r="A2203" s="77" t="s">
        <v>3921</v>
      </c>
      <c r="B2203" s="78" t="s">
        <v>3922</v>
      </c>
      <c r="C2203" s="78" t="s">
        <v>3923</v>
      </c>
      <c r="D2203" s="73">
        <v>0</v>
      </c>
    </row>
    <row r="2204" spans="1:4" x14ac:dyDescent="0.25">
      <c r="A2204" s="77" t="s">
        <v>3924</v>
      </c>
      <c r="B2204" s="78" t="s">
        <v>3925</v>
      </c>
      <c r="C2204" s="78" t="s">
        <v>3923</v>
      </c>
      <c r="D2204" s="73">
        <v>0</v>
      </c>
    </row>
    <row r="2205" spans="1:4" x14ac:dyDescent="0.25">
      <c r="A2205" s="77" t="s">
        <v>3926</v>
      </c>
      <c r="B2205" s="78" t="s">
        <v>669</v>
      </c>
      <c r="C2205" s="78" t="s">
        <v>670</v>
      </c>
      <c r="D2205" s="73">
        <v>7.37</v>
      </c>
    </row>
    <row r="2206" spans="1:4" x14ac:dyDescent="0.25">
      <c r="A2206" s="77" t="s">
        <v>3927</v>
      </c>
      <c r="B2206" s="78" t="s">
        <v>3928</v>
      </c>
      <c r="C2206" s="78" t="s">
        <v>672</v>
      </c>
      <c r="D2206" s="73">
        <v>51.03</v>
      </c>
    </row>
    <row r="2207" spans="1:4" x14ac:dyDescent="0.25">
      <c r="A2207" s="77" t="s">
        <v>3929</v>
      </c>
      <c r="B2207" s="78" t="s">
        <v>673</v>
      </c>
      <c r="C2207" s="78" t="s">
        <v>674</v>
      </c>
      <c r="D2207" s="73">
        <v>152.05000000000001</v>
      </c>
    </row>
    <row r="2208" spans="1:4" x14ac:dyDescent="0.25">
      <c r="A2208" s="77" t="s">
        <v>3930</v>
      </c>
      <c r="B2208" s="78" t="s">
        <v>3931</v>
      </c>
      <c r="C2208" s="78" t="s">
        <v>672</v>
      </c>
      <c r="D2208" s="73">
        <v>83</v>
      </c>
    </row>
    <row r="2209" spans="1:4" x14ac:dyDescent="0.25">
      <c r="A2209" s="77" t="s">
        <v>3932</v>
      </c>
      <c r="B2209" s="78" t="s">
        <v>3933</v>
      </c>
      <c r="C2209" s="78" t="s">
        <v>672</v>
      </c>
      <c r="D2209" s="73">
        <v>0</v>
      </c>
    </row>
    <row r="2210" spans="1:4" x14ac:dyDescent="0.25">
      <c r="A2210" s="77" t="s">
        <v>3934</v>
      </c>
      <c r="B2210" s="78" t="s">
        <v>3935</v>
      </c>
      <c r="C2210" s="78" t="s">
        <v>670</v>
      </c>
      <c r="D2210" s="73">
        <v>1.7</v>
      </c>
    </row>
    <row r="2211" spans="1:4" x14ac:dyDescent="0.25">
      <c r="A2211" s="77" t="s">
        <v>3936</v>
      </c>
      <c r="B2211" s="78" t="s">
        <v>3937</v>
      </c>
      <c r="C2211" s="78" t="s">
        <v>552</v>
      </c>
      <c r="D2211" s="73">
        <v>0</v>
      </c>
    </row>
    <row r="2212" spans="1:4" x14ac:dyDescent="0.25">
      <c r="A2212" s="77" t="s">
        <v>3938</v>
      </c>
      <c r="B2212" s="78" t="s">
        <v>3939</v>
      </c>
      <c r="C2212" s="78" t="s">
        <v>552</v>
      </c>
      <c r="D2212" s="73">
        <v>0</v>
      </c>
    </row>
    <row r="2213" spans="1:4" x14ac:dyDescent="0.25">
      <c r="A2213" s="77" t="s">
        <v>3940</v>
      </c>
      <c r="B2213" s="78" t="s">
        <v>3941</v>
      </c>
      <c r="C2213" s="78" t="s">
        <v>552</v>
      </c>
      <c r="D2213" s="73">
        <v>0</v>
      </c>
    </row>
    <row r="2214" spans="1:4" x14ac:dyDescent="0.25">
      <c r="A2214" s="77" t="s">
        <v>3942</v>
      </c>
      <c r="B2214" s="78" t="s">
        <v>3943</v>
      </c>
      <c r="C2214" s="78" t="s">
        <v>552</v>
      </c>
      <c r="D2214" s="73">
        <v>0</v>
      </c>
    </row>
    <row r="2215" spans="1:4" x14ac:dyDescent="0.25">
      <c r="A2215" s="77" t="s">
        <v>3944</v>
      </c>
      <c r="B2215" s="78" t="s">
        <v>3945</v>
      </c>
      <c r="C2215" s="78" t="s">
        <v>552</v>
      </c>
      <c r="D2215" s="73">
        <v>0</v>
      </c>
    </row>
    <row r="2216" spans="1:4" x14ac:dyDescent="0.25">
      <c r="A2216" s="77" t="s">
        <v>3946</v>
      </c>
      <c r="B2216" s="78" t="s">
        <v>682</v>
      </c>
      <c r="C2216" s="78" t="s">
        <v>683</v>
      </c>
      <c r="D2216" s="73">
        <v>135.29</v>
      </c>
    </row>
    <row r="2217" spans="1:4" x14ac:dyDescent="0.25">
      <c r="A2217" s="77" t="s">
        <v>3947</v>
      </c>
      <c r="B2217" s="78" t="s">
        <v>3948</v>
      </c>
      <c r="C2217" s="78" t="s">
        <v>685</v>
      </c>
      <c r="D2217" s="73">
        <v>95.27</v>
      </c>
    </row>
    <row r="2218" spans="1:4" x14ac:dyDescent="0.25">
      <c r="A2218" s="77" t="s">
        <v>3949</v>
      </c>
      <c r="B2218" s="78" t="s">
        <v>686</v>
      </c>
      <c r="C2218" s="78" t="s">
        <v>687</v>
      </c>
      <c r="D2218" s="73">
        <v>84.55</v>
      </c>
    </row>
    <row r="2219" spans="1:4" x14ac:dyDescent="0.25">
      <c r="A2219" s="77" t="s">
        <v>3950</v>
      </c>
      <c r="B2219" s="78" t="s">
        <v>3951</v>
      </c>
      <c r="C2219" s="78" t="s">
        <v>689</v>
      </c>
      <c r="D2219" s="73">
        <v>321.32</v>
      </c>
    </row>
    <row r="2220" spans="1:4" x14ac:dyDescent="0.25">
      <c r="A2220" s="77" t="s">
        <v>3952</v>
      </c>
      <c r="B2220" s="78" t="s">
        <v>3953</v>
      </c>
      <c r="C2220" s="78" t="s">
        <v>691</v>
      </c>
      <c r="D2220" s="73">
        <v>152.19999999999999</v>
      </c>
    </row>
    <row r="2221" spans="1:4" x14ac:dyDescent="0.25">
      <c r="A2221" s="77" t="s">
        <v>3954</v>
      </c>
      <c r="B2221" s="78" t="s">
        <v>692</v>
      </c>
      <c r="C2221" s="78" t="s">
        <v>693</v>
      </c>
      <c r="D2221" s="73">
        <v>143.08000000000001</v>
      </c>
    </row>
    <row r="2222" spans="1:4" x14ac:dyDescent="0.25">
      <c r="A2222" s="77" t="s">
        <v>3955</v>
      </c>
      <c r="B2222" s="78" t="s">
        <v>694</v>
      </c>
      <c r="C2222" s="78" t="s">
        <v>695</v>
      </c>
      <c r="D2222" s="73">
        <v>169.48</v>
      </c>
    </row>
    <row r="2223" spans="1:4" x14ac:dyDescent="0.25">
      <c r="A2223" s="77" t="s">
        <v>3956</v>
      </c>
      <c r="B2223" s="78" t="s">
        <v>696</v>
      </c>
      <c r="C2223" s="78" t="s">
        <v>697</v>
      </c>
      <c r="D2223" s="73">
        <v>170.14</v>
      </c>
    </row>
    <row r="2224" spans="1:4" x14ac:dyDescent="0.25">
      <c r="A2224" s="77" t="s">
        <v>3957</v>
      </c>
      <c r="B2224" s="78" t="s">
        <v>3958</v>
      </c>
      <c r="C2224" s="78" t="s">
        <v>634</v>
      </c>
      <c r="D2224" s="73">
        <v>75.14</v>
      </c>
    </row>
    <row r="2225" spans="1:4" x14ac:dyDescent="0.25">
      <c r="A2225" s="77" t="s">
        <v>3959</v>
      </c>
      <c r="B2225" s="78" t="s">
        <v>699</v>
      </c>
      <c r="C2225" s="78" t="s">
        <v>660</v>
      </c>
      <c r="D2225" s="73">
        <v>60.69</v>
      </c>
    </row>
    <row r="2226" spans="1:4" x14ac:dyDescent="0.25">
      <c r="A2226" s="77" t="s">
        <v>3960</v>
      </c>
      <c r="B2226" s="78" t="s">
        <v>700</v>
      </c>
      <c r="C2226" s="78" t="s">
        <v>701</v>
      </c>
      <c r="D2226" s="73">
        <v>78.099999999999994</v>
      </c>
    </row>
    <row r="2227" spans="1:4" x14ac:dyDescent="0.25">
      <c r="A2227" s="77" t="s">
        <v>3961</v>
      </c>
      <c r="B2227" s="78" t="s">
        <v>702</v>
      </c>
      <c r="C2227" s="78" t="s">
        <v>703</v>
      </c>
      <c r="D2227" s="73">
        <v>114.58</v>
      </c>
    </row>
    <row r="2228" spans="1:4" x14ac:dyDescent="0.25">
      <c r="A2228" s="77" t="s">
        <v>3962</v>
      </c>
      <c r="B2228" s="78" t="s">
        <v>704</v>
      </c>
      <c r="C2228" s="78" t="s">
        <v>697</v>
      </c>
      <c r="D2228" s="73">
        <v>157</v>
      </c>
    </row>
    <row r="2229" spans="1:4" x14ac:dyDescent="0.25">
      <c r="A2229" s="77" t="s">
        <v>3963</v>
      </c>
      <c r="B2229" s="78" t="s">
        <v>705</v>
      </c>
      <c r="C2229" s="78" t="s">
        <v>552</v>
      </c>
      <c r="D2229" s="73">
        <v>1</v>
      </c>
    </row>
    <row r="2230" spans="1:4" x14ac:dyDescent="0.25">
      <c r="A2230" s="77" t="s">
        <v>3964</v>
      </c>
      <c r="B2230" s="78" t="s">
        <v>3965</v>
      </c>
      <c r="C2230" s="78" t="s">
        <v>691</v>
      </c>
      <c r="D2230" s="73">
        <v>0</v>
      </c>
    </row>
    <row r="2231" spans="1:4" x14ac:dyDescent="0.25">
      <c r="A2231" s="77" t="s">
        <v>3966</v>
      </c>
      <c r="B2231" s="78" t="s">
        <v>3967</v>
      </c>
      <c r="C2231" s="78" t="s">
        <v>552</v>
      </c>
      <c r="D2231" s="73">
        <v>0</v>
      </c>
    </row>
    <row r="2232" spans="1:4" x14ac:dyDescent="0.25">
      <c r="A2232" s="77" t="s">
        <v>3968</v>
      </c>
      <c r="B2232" s="78" t="s">
        <v>3969</v>
      </c>
      <c r="C2232" s="78" t="s">
        <v>3970</v>
      </c>
      <c r="D2232" s="73">
        <v>0</v>
      </c>
    </row>
    <row r="2233" spans="1:4" x14ac:dyDescent="0.25">
      <c r="A2233" s="77" t="s">
        <v>3971</v>
      </c>
      <c r="B2233" s="78" t="s">
        <v>3972</v>
      </c>
      <c r="C2233" s="78" t="s">
        <v>691</v>
      </c>
      <c r="D2233" s="73">
        <v>0</v>
      </c>
    </row>
    <row r="2234" spans="1:4" x14ac:dyDescent="0.25">
      <c r="A2234" s="77" t="s">
        <v>3973</v>
      </c>
      <c r="B2234" s="78" t="s">
        <v>706</v>
      </c>
      <c r="C2234" s="78" t="s">
        <v>707</v>
      </c>
      <c r="D2234" s="73">
        <v>67.86</v>
      </c>
    </row>
    <row r="2235" spans="1:4" x14ac:dyDescent="0.25">
      <c r="A2235" s="77" t="s">
        <v>3974</v>
      </c>
      <c r="B2235" s="78" t="s">
        <v>3975</v>
      </c>
      <c r="C2235" s="78" t="s">
        <v>618</v>
      </c>
      <c r="D2235" s="73">
        <v>0</v>
      </c>
    </row>
    <row r="2236" spans="1:4" x14ac:dyDescent="0.25">
      <c r="A2236" s="77" t="s">
        <v>3976</v>
      </c>
      <c r="B2236" s="78" t="s">
        <v>710</v>
      </c>
      <c r="C2236" s="78" t="s">
        <v>595</v>
      </c>
      <c r="D2236" s="73">
        <v>0</v>
      </c>
    </row>
    <row r="2237" spans="1:4" x14ac:dyDescent="0.25">
      <c r="A2237" s="77" t="s">
        <v>3977</v>
      </c>
      <c r="B2237" s="78" t="s">
        <v>3978</v>
      </c>
      <c r="C2237" s="78" t="s">
        <v>550</v>
      </c>
      <c r="D2237" s="73">
        <v>1</v>
      </c>
    </row>
    <row r="2238" spans="1:4" x14ac:dyDescent="0.25">
      <c r="A2238" s="77" t="s">
        <v>3979</v>
      </c>
      <c r="B2238" s="78" t="s">
        <v>3978</v>
      </c>
      <c r="C2238" s="78" t="s">
        <v>550</v>
      </c>
      <c r="D2238" s="73">
        <v>1</v>
      </c>
    </row>
    <row r="2239" spans="1:4" x14ac:dyDescent="0.25">
      <c r="A2239" s="77" t="s">
        <v>3980</v>
      </c>
      <c r="B2239" s="78" t="s">
        <v>3978</v>
      </c>
      <c r="C2239" s="78" t="s">
        <v>550</v>
      </c>
      <c r="D2239" s="73">
        <v>1</v>
      </c>
    </row>
    <row r="2240" spans="1:4" x14ac:dyDescent="0.25">
      <c r="A2240" s="77" t="s">
        <v>3981</v>
      </c>
      <c r="B2240" s="78" t="s">
        <v>3982</v>
      </c>
      <c r="C2240" s="78" t="s">
        <v>552</v>
      </c>
      <c r="D2240" s="73">
        <v>131.94999999999999</v>
      </c>
    </row>
    <row r="2241" spans="1:4" x14ac:dyDescent="0.25">
      <c r="A2241" s="77" t="s">
        <v>3983</v>
      </c>
      <c r="B2241" s="78" t="s">
        <v>3984</v>
      </c>
      <c r="C2241" s="78" t="s">
        <v>552</v>
      </c>
      <c r="D2241" s="73">
        <v>104.35</v>
      </c>
    </row>
    <row r="2242" spans="1:4" x14ac:dyDescent="0.25">
      <c r="A2242" s="77" t="s">
        <v>3985</v>
      </c>
      <c r="B2242" s="78" t="s">
        <v>3986</v>
      </c>
      <c r="C2242" s="78" t="s">
        <v>552</v>
      </c>
      <c r="D2242" s="73">
        <v>12.13</v>
      </c>
    </row>
    <row r="2243" spans="1:4" x14ac:dyDescent="0.25">
      <c r="A2243" s="77" t="s">
        <v>3987</v>
      </c>
      <c r="B2243" s="78" t="s">
        <v>3988</v>
      </c>
      <c r="C2243" s="78" t="s">
        <v>552</v>
      </c>
      <c r="D2243" s="73">
        <v>0</v>
      </c>
    </row>
    <row r="2244" spans="1:4" x14ac:dyDescent="0.25">
      <c r="A2244" s="77" t="s">
        <v>3989</v>
      </c>
      <c r="B2244" s="78" t="s">
        <v>3990</v>
      </c>
      <c r="C2244" s="78" t="s">
        <v>552</v>
      </c>
      <c r="D2244" s="73">
        <v>12.63</v>
      </c>
    </row>
    <row r="2245" spans="1:4" x14ac:dyDescent="0.25">
      <c r="A2245" s="77" t="s">
        <v>3991</v>
      </c>
      <c r="B2245" s="78" t="s">
        <v>3992</v>
      </c>
      <c r="C2245" s="78" t="s">
        <v>552</v>
      </c>
      <c r="D2245" s="73">
        <v>18.55</v>
      </c>
    </row>
    <row r="2246" spans="1:4" x14ac:dyDescent="0.25">
      <c r="A2246" s="77" t="s">
        <v>3993</v>
      </c>
      <c r="B2246" s="78" t="s">
        <v>3994</v>
      </c>
      <c r="C2246" s="78" t="s">
        <v>552</v>
      </c>
      <c r="D2246" s="73">
        <v>64.69</v>
      </c>
    </row>
    <row r="2247" spans="1:4" x14ac:dyDescent="0.25">
      <c r="A2247" s="77" t="s">
        <v>3995</v>
      </c>
      <c r="B2247" s="78" t="s">
        <v>3996</v>
      </c>
      <c r="C2247" s="78" t="s">
        <v>550</v>
      </c>
      <c r="D2247" s="73">
        <v>16.18</v>
      </c>
    </row>
    <row r="2248" spans="1:4" x14ac:dyDescent="0.25">
      <c r="A2248" s="77" t="s">
        <v>3997</v>
      </c>
      <c r="B2248" s="78" t="s">
        <v>1798</v>
      </c>
      <c r="C2248" s="78" t="s">
        <v>550</v>
      </c>
      <c r="D2248" s="73">
        <v>12.95</v>
      </c>
    </row>
    <row r="2249" spans="1:4" x14ac:dyDescent="0.25">
      <c r="A2249" s="77" t="s">
        <v>3998</v>
      </c>
      <c r="B2249" s="78" t="s">
        <v>1808</v>
      </c>
      <c r="C2249" s="78" t="s">
        <v>1809</v>
      </c>
      <c r="D2249" s="73">
        <v>11.98</v>
      </c>
    </row>
    <row r="2250" spans="1:4" x14ac:dyDescent="0.25">
      <c r="A2250" s="77" t="s">
        <v>3999</v>
      </c>
      <c r="B2250" s="78" t="s">
        <v>1821</v>
      </c>
      <c r="C2250" s="78" t="s">
        <v>1822</v>
      </c>
      <c r="D2250" s="73">
        <v>157.36000000000001</v>
      </c>
    </row>
    <row r="2251" spans="1:4" x14ac:dyDescent="0.25">
      <c r="A2251" s="77" t="s">
        <v>4000</v>
      </c>
      <c r="B2251" s="78" t="s">
        <v>4001</v>
      </c>
      <c r="C2251" s="78" t="s">
        <v>1830</v>
      </c>
      <c r="D2251" s="73">
        <v>16.170000000000002</v>
      </c>
    </row>
    <row r="2252" spans="1:4" x14ac:dyDescent="0.25">
      <c r="A2252" s="77" t="s">
        <v>4002</v>
      </c>
      <c r="B2252" s="78" t="s">
        <v>2840</v>
      </c>
      <c r="C2252" s="78" t="s">
        <v>552</v>
      </c>
      <c r="D2252" s="73">
        <v>480.55</v>
      </c>
    </row>
    <row r="2253" spans="1:4" x14ac:dyDescent="0.25">
      <c r="A2253" s="77" t="s">
        <v>4003</v>
      </c>
      <c r="B2253" s="78" t="s">
        <v>2842</v>
      </c>
      <c r="C2253" s="78" t="s">
        <v>552</v>
      </c>
      <c r="D2253" s="73">
        <v>173.14</v>
      </c>
    </row>
    <row r="2254" spans="1:4" x14ac:dyDescent="0.25">
      <c r="A2254" s="77" t="s">
        <v>4004</v>
      </c>
      <c r="B2254" s="78" t="s">
        <v>4005</v>
      </c>
      <c r="C2254" s="78" t="s">
        <v>3266</v>
      </c>
      <c r="D2254" s="73">
        <v>69.739999999999995</v>
      </c>
    </row>
    <row r="2255" spans="1:4" x14ac:dyDescent="0.25">
      <c r="A2255" s="77" t="s">
        <v>4006</v>
      </c>
      <c r="B2255" s="78" t="s">
        <v>666</v>
      </c>
      <c r="C2255" s="78" t="s">
        <v>4007</v>
      </c>
      <c r="D2255" s="73">
        <v>74.41</v>
      </c>
    </row>
    <row r="2256" spans="1:4" x14ac:dyDescent="0.25">
      <c r="A2256" s="77" t="s">
        <v>4008</v>
      </c>
      <c r="B2256" s="78" t="s">
        <v>667</v>
      </c>
      <c r="C2256" s="78" t="s">
        <v>4009</v>
      </c>
      <c r="D2256" s="73">
        <v>30.23</v>
      </c>
    </row>
    <row r="2257" spans="1:4" x14ac:dyDescent="0.25">
      <c r="A2257" s="77" t="s">
        <v>4010</v>
      </c>
      <c r="B2257" s="78" t="s">
        <v>668</v>
      </c>
      <c r="C2257" s="78" t="s">
        <v>4007</v>
      </c>
      <c r="D2257" s="73">
        <v>228.56</v>
      </c>
    </row>
    <row r="2258" spans="1:4" x14ac:dyDescent="0.25">
      <c r="A2258" s="77" t="s">
        <v>4011</v>
      </c>
      <c r="B2258" s="78" t="s">
        <v>669</v>
      </c>
      <c r="C2258" s="78" t="s">
        <v>4012</v>
      </c>
      <c r="D2258" s="73">
        <v>7.37</v>
      </c>
    </row>
    <row r="2259" spans="1:4" x14ac:dyDescent="0.25">
      <c r="A2259" s="77" t="s">
        <v>4013</v>
      </c>
      <c r="B2259" s="78" t="s">
        <v>671</v>
      </c>
      <c r="C2259" s="78" t="s">
        <v>3269</v>
      </c>
      <c r="D2259" s="73">
        <v>51.03</v>
      </c>
    </row>
    <row r="2260" spans="1:4" x14ac:dyDescent="0.25">
      <c r="A2260" s="77" t="s">
        <v>4014</v>
      </c>
      <c r="B2260" s="78" t="s">
        <v>673</v>
      </c>
      <c r="C2260" s="78" t="s">
        <v>567</v>
      </c>
      <c r="D2260" s="73">
        <v>152.05000000000001</v>
      </c>
    </row>
    <row r="2261" spans="1:4" x14ac:dyDescent="0.25">
      <c r="A2261" s="77" t="s">
        <v>4015</v>
      </c>
      <c r="B2261" s="78" t="s">
        <v>675</v>
      </c>
      <c r="C2261" s="78" t="s">
        <v>567</v>
      </c>
      <c r="D2261" s="73">
        <v>249.45</v>
      </c>
    </row>
    <row r="2262" spans="1:4" x14ac:dyDescent="0.25">
      <c r="A2262" s="77" t="s">
        <v>4016</v>
      </c>
      <c r="B2262" s="78" t="s">
        <v>677</v>
      </c>
      <c r="C2262" s="78" t="s">
        <v>4007</v>
      </c>
      <c r="D2262" s="73">
        <v>83</v>
      </c>
    </row>
    <row r="2263" spans="1:4" x14ac:dyDescent="0.25">
      <c r="A2263" s="77" t="s">
        <v>4017</v>
      </c>
      <c r="B2263" s="78" t="s">
        <v>678</v>
      </c>
      <c r="C2263" s="78" t="s">
        <v>4007</v>
      </c>
      <c r="D2263" s="73">
        <v>1.7</v>
      </c>
    </row>
    <row r="2264" spans="1:4" x14ac:dyDescent="0.25">
      <c r="A2264" s="77" t="s">
        <v>4018</v>
      </c>
      <c r="B2264" s="78" t="s">
        <v>679</v>
      </c>
      <c r="C2264" s="78" t="s">
        <v>680</v>
      </c>
      <c r="D2264" s="73">
        <v>341.01</v>
      </c>
    </row>
    <row r="2265" spans="1:4" x14ac:dyDescent="0.25">
      <c r="A2265" s="77" t="s">
        <v>4019</v>
      </c>
      <c r="B2265" s="78" t="s">
        <v>681</v>
      </c>
      <c r="C2265" s="78" t="s">
        <v>680</v>
      </c>
      <c r="D2265" s="73">
        <v>22.49</v>
      </c>
    </row>
    <row r="2266" spans="1:4" x14ac:dyDescent="0.25">
      <c r="A2266" s="77" t="s">
        <v>4020</v>
      </c>
      <c r="B2266" s="78" t="s">
        <v>712</v>
      </c>
      <c r="C2266" s="78" t="s">
        <v>725</v>
      </c>
      <c r="D2266" s="73">
        <v>673.36</v>
      </c>
    </row>
    <row r="2267" spans="1:4" x14ac:dyDescent="0.25">
      <c r="A2267" s="77" t="s">
        <v>4021</v>
      </c>
      <c r="B2267" s="78" t="s">
        <v>715</v>
      </c>
      <c r="C2267" s="78" t="s">
        <v>725</v>
      </c>
      <c r="D2267" s="73">
        <v>79.23</v>
      </c>
    </row>
    <row r="2268" spans="1:4" x14ac:dyDescent="0.25">
      <c r="A2268" s="77" t="s">
        <v>4022</v>
      </c>
      <c r="B2268" s="78" t="s">
        <v>718</v>
      </c>
      <c r="C2268" s="78" t="s">
        <v>725</v>
      </c>
      <c r="D2268" s="73">
        <v>459.97</v>
      </c>
    </row>
    <row r="2269" spans="1:4" x14ac:dyDescent="0.25">
      <c r="A2269" s="77" t="s">
        <v>4023</v>
      </c>
      <c r="B2269" s="78" t="s">
        <v>721</v>
      </c>
      <c r="C2269" s="78" t="s">
        <v>725</v>
      </c>
      <c r="D2269" s="73">
        <v>307.22000000000003</v>
      </c>
    </row>
    <row r="2270" spans="1:4" x14ac:dyDescent="0.25">
      <c r="A2270" s="77" t="s">
        <v>4024</v>
      </c>
      <c r="B2270" s="78" t="s">
        <v>724</v>
      </c>
      <c r="C2270" s="78" t="s">
        <v>725</v>
      </c>
      <c r="D2270" s="73">
        <v>62.68</v>
      </c>
    </row>
    <row r="2271" spans="1:4" x14ac:dyDescent="0.25">
      <c r="A2271" s="77" t="s">
        <v>4025</v>
      </c>
      <c r="B2271" s="78" t="s">
        <v>727</v>
      </c>
      <c r="C2271" s="78" t="s">
        <v>567</v>
      </c>
      <c r="D2271" s="73">
        <v>141</v>
      </c>
    </row>
    <row r="2272" spans="1:4" x14ac:dyDescent="0.25">
      <c r="A2272" s="77" t="s">
        <v>4026</v>
      </c>
      <c r="B2272" s="78" t="s">
        <v>730</v>
      </c>
      <c r="C2272" s="78" t="s">
        <v>567</v>
      </c>
      <c r="D2272" s="73">
        <v>89.65</v>
      </c>
    </row>
    <row r="2273" spans="1:4" x14ac:dyDescent="0.25">
      <c r="A2273" s="77" t="s">
        <v>4027</v>
      </c>
      <c r="B2273" s="78" t="s">
        <v>732</v>
      </c>
      <c r="C2273" s="78" t="s">
        <v>4028</v>
      </c>
      <c r="D2273" s="73">
        <v>78.69</v>
      </c>
    </row>
    <row r="2274" spans="1:4" x14ac:dyDescent="0.25">
      <c r="A2274" s="77" t="s">
        <v>4029</v>
      </c>
      <c r="B2274" s="78" t="s">
        <v>4030</v>
      </c>
      <c r="C2274" s="78" t="s">
        <v>2030</v>
      </c>
      <c r="D2274" s="73">
        <v>130.24</v>
      </c>
    </row>
    <row r="2275" spans="1:4" x14ac:dyDescent="0.25">
      <c r="A2275" s="77" t="s">
        <v>4031</v>
      </c>
      <c r="B2275" s="78" t="s">
        <v>738</v>
      </c>
      <c r="C2275" s="78" t="s">
        <v>745</v>
      </c>
      <c r="D2275" s="73">
        <v>788.44</v>
      </c>
    </row>
    <row r="2276" spans="1:4" x14ac:dyDescent="0.25">
      <c r="A2276" s="77" t="s">
        <v>4032</v>
      </c>
      <c r="B2276" s="78" t="s">
        <v>741</v>
      </c>
      <c r="C2276" s="78" t="s">
        <v>745</v>
      </c>
      <c r="D2276" s="73">
        <v>316.95999999999998</v>
      </c>
    </row>
    <row r="2277" spans="1:4" x14ac:dyDescent="0.25">
      <c r="A2277" s="77" t="s">
        <v>4033</v>
      </c>
      <c r="B2277" s="78" t="s">
        <v>744</v>
      </c>
      <c r="C2277" s="78" t="s">
        <v>745</v>
      </c>
      <c r="D2277" s="73">
        <v>7344.91</v>
      </c>
    </row>
    <row r="2278" spans="1:4" x14ac:dyDescent="0.25">
      <c r="A2278" s="77" t="s">
        <v>4034</v>
      </c>
      <c r="B2278" s="78" t="s">
        <v>747</v>
      </c>
      <c r="C2278" s="78" t="s">
        <v>745</v>
      </c>
      <c r="D2278" s="73">
        <v>7592.64</v>
      </c>
    </row>
    <row r="2279" spans="1:4" x14ac:dyDescent="0.25">
      <c r="A2279" s="77" t="s">
        <v>4035</v>
      </c>
      <c r="B2279" s="78" t="s">
        <v>4036</v>
      </c>
      <c r="C2279" s="78" t="s">
        <v>2030</v>
      </c>
      <c r="D2279" s="73">
        <v>29.06</v>
      </c>
    </row>
    <row r="2280" spans="1:4" x14ac:dyDescent="0.25">
      <c r="A2280" s="77" t="s">
        <v>4037</v>
      </c>
      <c r="B2280" s="78" t="s">
        <v>811</v>
      </c>
      <c r="C2280" s="78" t="s">
        <v>2062</v>
      </c>
      <c r="D2280" s="73">
        <v>594.84</v>
      </c>
    </row>
    <row r="2281" spans="1:4" x14ac:dyDescent="0.25">
      <c r="A2281" s="77" t="s">
        <v>4038</v>
      </c>
      <c r="B2281" s="78" t="s">
        <v>814</v>
      </c>
      <c r="C2281" s="78" t="s">
        <v>2030</v>
      </c>
      <c r="D2281" s="73">
        <v>362.32</v>
      </c>
    </row>
    <row r="2282" spans="1:4" x14ac:dyDescent="0.25">
      <c r="A2282" s="77" t="s">
        <v>4039</v>
      </c>
      <c r="B2282" s="78" t="s">
        <v>817</v>
      </c>
      <c r="C2282" s="78" t="s">
        <v>2276</v>
      </c>
      <c r="D2282" s="73">
        <v>68.95</v>
      </c>
    </row>
    <row r="2283" spans="1:4" x14ac:dyDescent="0.25">
      <c r="A2283" s="77" t="s">
        <v>4040</v>
      </c>
      <c r="B2283" s="78" t="s">
        <v>820</v>
      </c>
      <c r="C2283" s="78" t="s">
        <v>2276</v>
      </c>
      <c r="D2283" s="73">
        <v>39.020000000000003</v>
      </c>
    </row>
    <row r="2284" spans="1:4" x14ac:dyDescent="0.25">
      <c r="A2284" s="77" t="s">
        <v>4041</v>
      </c>
      <c r="B2284" s="78" t="s">
        <v>822</v>
      </c>
      <c r="C2284" s="78" t="s">
        <v>585</v>
      </c>
      <c r="D2284" s="73">
        <v>178.33</v>
      </c>
    </row>
    <row r="2285" spans="1:4" x14ac:dyDescent="0.25">
      <c r="A2285" s="77" t="s">
        <v>4042</v>
      </c>
      <c r="B2285" s="78" t="s">
        <v>825</v>
      </c>
      <c r="C2285" s="78" t="s">
        <v>585</v>
      </c>
      <c r="D2285" s="73">
        <v>138.08000000000001</v>
      </c>
    </row>
    <row r="2286" spans="1:4" x14ac:dyDescent="0.25">
      <c r="A2286" s="77" t="s">
        <v>4043</v>
      </c>
      <c r="B2286" s="78" t="s">
        <v>827</v>
      </c>
      <c r="C2286" s="78" t="s">
        <v>2276</v>
      </c>
      <c r="D2286" s="73">
        <v>131.94999999999999</v>
      </c>
    </row>
    <row r="2287" spans="1:4" x14ac:dyDescent="0.25">
      <c r="A2287" s="77" t="s">
        <v>4044</v>
      </c>
      <c r="B2287" s="78" t="s">
        <v>830</v>
      </c>
      <c r="C2287" s="78" t="s">
        <v>567</v>
      </c>
      <c r="D2287" s="73">
        <v>104.35</v>
      </c>
    </row>
    <row r="2288" spans="1:4" x14ac:dyDescent="0.25">
      <c r="A2288" s="77" t="s">
        <v>4045</v>
      </c>
      <c r="B2288" s="78" t="s">
        <v>4046</v>
      </c>
      <c r="C2288" s="78" t="s">
        <v>567</v>
      </c>
      <c r="D2288" s="73">
        <v>36.69</v>
      </c>
    </row>
    <row r="2289" spans="1:4" x14ac:dyDescent="0.25">
      <c r="A2289" s="77" t="s">
        <v>4047</v>
      </c>
      <c r="B2289" s="78" t="s">
        <v>4048</v>
      </c>
      <c r="C2289" s="78" t="s">
        <v>567</v>
      </c>
      <c r="D2289" s="73">
        <v>65.25</v>
      </c>
    </row>
    <row r="2290" spans="1:4" x14ac:dyDescent="0.25">
      <c r="A2290" s="77" t="s">
        <v>4049</v>
      </c>
      <c r="B2290" s="78" t="s">
        <v>839</v>
      </c>
      <c r="C2290" s="78" t="s">
        <v>567</v>
      </c>
      <c r="D2290" s="73">
        <v>0</v>
      </c>
    </row>
    <row r="2291" spans="1:4" x14ac:dyDescent="0.25">
      <c r="A2291" s="77" t="s">
        <v>4050</v>
      </c>
      <c r="B2291" s="78" t="s">
        <v>842</v>
      </c>
      <c r="C2291" s="78" t="s">
        <v>4051</v>
      </c>
      <c r="D2291" s="73">
        <v>157.04</v>
      </c>
    </row>
    <row r="2292" spans="1:4" x14ac:dyDescent="0.25">
      <c r="A2292" s="77" t="s">
        <v>4052</v>
      </c>
      <c r="B2292" s="78" t="s">
        <v>3543</v>
      </c>
      <c r="C2292" s="78" t="s">
        <v>572</v>
      </c>
      <c r="D2292" s="73">
        <v>132</v>
      </c>
    </row>
    <row r="2293" spans="1:4" x14ac:dyDescent="0.25">
      <c r="A2293" s="77" t="s">
        <v>4053</v>
      </c>
      <c r="B2293" s="78" t="s">
        <v>864</v>
      </c>
      <c r="C2293" s="78" t="s">
        <v>868</v>
      </c>
      <c r="D2293" s="73">
        <v>194.29</v>
      </c>
    </row>
    <row r="2294" spans="1:4" x14ac:dyDescent="0.25">
      <c r="A2294" s="77" t="s">
        <v>4054</v>
      </c>
      <c r="B2294" s="78" t="s">
        <v>867</v>
      </c>
      <c r="C2294" s="78" t="s">
        <v>868</v>
      </c>
      <c r="D2294" s="73">
        <v>96.01</v>
      </c>
    </row>
    <row r="2295" spans="1:4" x14ac:dyDescent="0.25">
      <c r="A2295" s="77" t="s">
        <v>4055</v>
      </c>
      <c r="B2295" s="78" t="s">
        <v>870</v>
      </c>
      <c r="C2295" s="78" t="s">
        <v>868</v>
      </c>
      <c r="D2295" s="73">
        <v>0</v>
      </c>
    </row>
    <row r="2296" spans="1:4" x14ac:dyDescent="0.25">
      <c r="A2296" s="77" t="s">
        <v>4056</v>
      </c>
      <c r="B2296" s="78" t="s">
        <v>872</v>
      </c>
      <c r="C2296" s="78" t="s">
        <v>868</v>
      </c>
      <c r="D2296" s="73">
        <v>0</v>
      </c>
    </row>
    <row r="2297" spans="1:4" x14ac:dyDescent="0.25">
      <c r="A2297" s="77" t="s">
        <v>4057</v>
      </c>
      <c r="B2297" s="78" t="s">
        <v>874</v>
      </c>
      <c r="C2297" s="78" t="s">
        <v>567</v>
      </c>
      <c r="D2297" s="73">
        <v>0</v>
      </c>
    </row>
    <row r="2298" spans="1:4" x14ac:dyDescent="0.25">
      <c r="A2298" s="77" t="s">
        <v>4058</v>
      </c>
      <c r="B2298" s="78" t="s">
        <v>876</v>
      </c>
      <c r="C2298" s="78" t="s">
        <v>567</v>
      </c>
      <c r="D2298" s="73">
        <v>547.1</v>
      </c>
    </row>
    <row r="2299" spans="1:4" x14ac:dyDescent="0.25">
      <c r="A2299" s="77" t="s">
        <v>4059</v>
      </c>
      <c r="B2299" s="78" t="s">
        <v>4060</v>
      </c>
      <c r="C2299" s="78" t="s">
        <v>567</v>
      </c>
      <c r="D2299" s="73">
        <v>625.11</v>
      </c>
    </row>
    <row r="2300" spans="1:4" x14ac:dyDescent="0.25">
      <c r="A2300" s="77" t="s">
        <v>4061</v>
      </c>
      <c r="B2300" s="78" t="s">
        <v>4062</v>
      </c>
      <c r="C2300" s="78" t="s">
        <v>567</v>
      </c>
      <c r="D2300" s="73">
        <v>523.04</v>
      </c>
    </row>
    <row r="2301" spans="1:4" x14ac:dyDescent="0.25">
      <c r="A2301" s="77" t="s">
        <v>4063</v>
      </c>
      <c r="B2301" s="78" t="s">
        <v>885</v>
      </c>
      <c r="C2301" s="78" t="s">
        <v>2396</v>
      </c>
      <c r="D2301" s="73">
        <v>1086.58</v>
      </c>
    </row>
    <row r="2302" spans="1:4" x14ac:dyDescent="0.25">
      <c r="A2302" s="77" t="s">
        <v>4064</v>
      </c>
      <c r="B2302" s="78" t="s">
        <v>888</v>
      </c>
      <c r="C2302" s="78" t="s">
        <v>567</v>
      </c>
      <c r="D2302" s="73">
        <v>0</v>
      </c>
    </row>
    <row r="2303" spans="1:4" x14ac:dyDescent="0.25">
      <c r="A2303" s="77" t="s">
        <v>4065</v>
      </c>
      <c r="B2303" s="78" t="s">
        <v>4066</v>
      </c>
      <c r="C2303" s="78" t="s">
        <v>900</v>
      </c>
      <c r="D2303" s="73">
        <v>1740.6</v>
      </c>
    </row>
    <row r="2304" spans="1:4" x14ac:dyDescent="0.25">
      <c r="A2304" s="77" t="s">
        <v>4067</v>
      </c>
      <c r="B2304" s="78" t="s">
        <v>4068</v>
      </c>
      <c r="C2304" s="78" t="s">
        <v>900</v>
      </c>
      <c r="D2304" s="73">
        <v>1484.16</v>
      </c>
    </row>
    <row r="2305" spans="1:4" x14ac:dyDescent="0.25">
      <c r="A2305" s="77" t="s">
        <v>4069</v>
      </c>
      <c r="B2305" s="78" t="s">
        <v>896</v>
      </c>
      <c r="C2305" s="78" t="s">
        <v>900</v>
      </c>
      <c r="D2305" s="73">
        <v>531.61</v>
      </c>
    </row>
    <row r="2306" spans="1:4" x14ac:dyDescent="0.25">
      <c r="A2306" s="77" t="s">
        <v>4070</v>
      </c>
      <c r="B2306" s="78" t="s">
        <v>899</v>
      </c>
      <c r="C2306" s="78" t="s">
        <v>900</v>
      </c>
      <c r="D2306" s="73">
        <v>925.35</v>
      </c>
    </row>
    <row r="2307" spans="1:4" x14ac:dyDescent="0.25">
      <c r="A2307" s="77" t="s">
        <v>4071</v>
      </c>
      <c r="B2307" s="78" t="s">
        <v>902</v>
      </c>
      <c r="C2307" s="78" t="s">
        <v>900</v>
      </c>
      <c r="D2307" s="73">
        <v>346.31</v>
      </c>
    </row>
    <row r="2308" spans="1:4" x14ac:dyDescent="0.25">
      <c r="A2308" s="77" t="s">
        <v>4072</v>
      </c>
      <c r="B2308" s="78" t="s">
        <v>904</v>
      </c>
      <c r="C2308" s="78" t="s">
        <v>4073</v>
      </c>
      <c r="D2308" s="73">
        <v>466.71</v>
      </c>
    </row>
    <row r="2309" spans="1:4" x14ac:dyDescent="0.25">
      <c r="A2309" s="77" t="s">
        <v>4074</v>
      </c>
      <c r="B2309" s="78" t="s">
        <v>907</v>
      </c>
      <c r="C2309" s="78" t="s">
        <v>4009</v>
      </c>
      <c r="D2309" s="73">
        <v>557.32000000000005</v>
      </c>
    </row>
    <row r="2310" spans="1:4" x14ac:dyDescent="0.25">
      <c r="A2310" s="77" t="s">
        <v>4075</v>
      </c>
      <c r="B2310" s="78" t="s">
        <v>910</v>
      </c>
      <c r="C2310" s="78" t="s">
        <v>4009</v>
      </c>
      <c r="D2310" s="73">
        <v>205.37</v>
      </c>
    </row>
    <row r="2311" spans="1:4" x14ac:dyDescent="0.25">
      <c r="A2311" s="77" t="s">
        <v>4076</v>
      </c>
      <c r="B2311" s="78" t="s">
        <v>913</v>
      </c>
      <c r="C2311" s="78" t="s">
        <v>4009</v>
      </c>
      <c r="D2311" s="73">
        <v>751.98</v>
      </c>
    </row>
    <row r="2312" spans="1:4" x14ac:dyDescent="0.25">
      <c r="A2312" s="77" t="s">
        <v>4077</v>
      </c>
      <c r="B2312" s="78" t="s">
        <v>4078</v>
      </c>
      <c r="C2312" s="78" t="s">
        <v>676</v>
      </c>
      <c r="D2312" s="73">
        <v>726.17</v>
      </c>
    </row>
    <row r="2313" spans="1:4" x14ac:dyDescent="0.25">
      <c r="A2313" s="77" t="s">
        <v>4079</v>
      </c>
      <c r="B2313" s="78" t="s">
        <v>4080</v>
      </c>
      <c r="C2313" s="78" t="s">
        <v>4073</v>
      </c>
      <c r="D2313" s="73">
        <v>209.35</v>
      </c>
    </row>
    <row r="2314" spans="1:4" x14ac:dyDescent="0.25">
      <c r="A2314" s="77" t="s">
        <v>4081</v>
      </c>
      <c r="B2314" s="78" t="s">
        <v>920</v>
      </c>
      <c r="C2314" s="78" t="s">
        <v>4082</v>
      </c>
      <c r="D2314" s="73">
        <v>712.35</v>
      </c>
    </row>
    <row r="2315" spans="1:4" x14ac:dyDescent="0.25">
      <c r="A2315" s="77" t="s">
        <v>4083</v>
      </c>
      <c r="B2315" s="78" t="s">
        <v>923</v>
      </c>
      <c r="C2315" s="78" t="s">
        <v>4082</v>
      </c>
      <c r="D2315" s="73">
        <v>1068.6500000000001</v>
      </c>
    </row>
    <row r="2316" spans="1:4" x14ac:dyDescent="0.25">
      <c r="A2316" s="77" t="s">
        <v>4084</v>
      </c>
      <c r="B2316" s="78" t="s">
        <v>3545</v>
      </c>
      <c r="C2316" s="78" t="s">
        <v>595</v>
      </c>
      <c r="D2316" s="73">
        <v>25</v>
      </c>
    </row>
    <row r="2317" spans="1:4" x14ac:dyDescent="0.25">
      <c r="A2317" s="77" t="s">
        <v>4085</v>
      </c>
      <c r="B2317" s="78" t="s">
        <v>3547</v>
      </c>
      <c r="C2317" s="78" t="s">
        <v>595</v>
      </c>
      <c r="D2317" s="73">
        <v>132</v>
      </c>
    </row>
    <row r="2318" spans="1:4" x14ac:dyDescent="0.25">
      <c r="A2318" s="77" t="s">
        <v>4086</v>
      </c>
      <c r="B2318" s="78" t="s">
        <v>3551</v>
      </c>
      <c r="C2318" s="78" t="s">
        <v>2131</v>
      </c>
      <c r="D2318" s="73">
        <v>1</v>
      </c>
    </row>
    <row r="2319" spans="1:4" x14ac:dyDescent="0.25">
      <c r="A2319" s="77" t="s">
        <v>4087</v>
      </c>
      <c r="B2319" s="78" t="s">
        <v>3553</v>
      </c>
      <c r="C2319" s="78" t="s">
        <v>595</v>
      </c>
      <c r="D2319" s="73">
        <v>50</v>
      </c>
    </row>
    <row r="2320" spans="1:4" x14ac:dyDescent="0.25">
      <c r="A2320" s="77" t="s">
        <v>4088</v>
      </c>
      <c r="B2320" s="78" t="s">
        <v>4089</v>
      </c>
      <c r="C2320" s="78" t="s">
        <v>4090</v>
      </c>
      <c r="D2320" s="73">
        <v>516.36</v>
      </c>
    </row>
    <row r="2321" spans="1:4" x14ac:dyDescent="0.25">
      <c r="A2321" s="77" t="s">
        <v>4091</v>
      </c>
      <c r="B2321" s="78" t="s">
        <v>966</v>
      </c>
      <c r="C2321" s="78" t="s">
        <v>745</v>
      </c>
      <c r="D2321" s="73">
        <v>800.47</v>
      </c>
    </row>
    <row r="2322" spans="1:4" x14ac:dyDescent="0.25">
      <c r="A2322" s="77" t="s">
        <v>4092</v>
      </c>
      <c r="B2322" s="78" t="s">
        <v>968</v>
      </c>
      <c r="C2322" s="78" t="s">
        <v>745</v>
      </c>
      <c r="D2322" s="73">
        <v>398.03</v>
      </c>
    </row>
    <row r="2323" spans="1:4" x14ac:dyDescent="0.25">
      <c r="A2323" s="77" t="s">
        <v>4093</v>
      </c>
      <c r="B2323" s="78" t="s">
        <v>970</v>
      </c>
      <c r="C2323" s="78" t="s">
        <v>745</v>
      </c>
      <c r="D2323" s="73">
        <v>3022.57</v>
      </c>
    </row>
    <row r="2324" spans="1:4" x14ac:dyDescent="0.25">
      <c r="A2324" s="77" t="s">
        <v>4094</v>
      </c>
      <c r="B2324" s="78" t="s">
        <v>973</v>
      </c>
      <c r="C2324" s="78" t="s">
        <v>745</v>
      </c>
      <c r="D2324" s="73">
        <v>0</v>
      </c>
    </row>
    <row r="2325" spans="1:4" x14ac:dyDescent="0.25">
      <c r="A2325" s="77" t="s">
        <v>4095</v>
      </c>
      <c r="B2325" s="78" t="s">
        <v>976</v>
      </c>
      <c r="C2325" s="78" t="s">
        <v>1532</v>
      </c>
      <c r="D2325" s="73">
        <v>0</v>
      </c>
    </row>
    <row r="2326" spans="1:4" x14ac:dyDescent="0.25">
      <c r="A2326" s="77" t="s">
        <v>4096</v>
      </c>
      <c r="B2326" s="78" t="s">
        <v>978</v>
      </c>
      <c r="C2326" s="78" t="s">
        <v>745</v>
      </c>
      <c r="D2326" s="73">
        <v>5000.59</v>
      </c>
    </row>
    <row r="2327" spans="1:4" x14ac:dyDescent="0.25">
      <c r="A2327" s="77" t="s">
        <v>4097</v>
      </c>
      <c r="B2327" s="78" t="s">
        <v>981</v>
      </c>
      <c r="C2327" s="78" t="s">
        <v>1035</v>
      </c>
      <c r="D2327" s="73">
        <v>466.07</v>
      </c>
    </row>
    <row r="2328" spans="1:4" x14ac:dyDescent="0.25">
      <c r="A2328" s="77" t="s">
        <v>4098</v>
      </c>
      <c r="B2328" s="78" t="s">
        <v>984</v>
      </c>
      <c r="C2328" s="78" t="s">
        <v>1035</v>
      </c>
      <c r="D2328" s="73">
        <v>179.6</v>
      </c>
    </row>
    <row r="2329" spans="1:4" x14ac:dyDescent="0.25">
      <c r="A2329" s="77" t="s">
        <v>4099</v>
      </c>
      <c r="B2329" s="78" t="s">
        <v>987</v>
      </c>
      <c r="C2329" s="78" t="s">
        <v>1014</v>
      </c>
      <c r="D2329" s="73">
        <v>2.8</v>
      </c>
    </row>
    <row r="2330" spans="1:4" x14ac:dyDescent="0.25">
      <c r="A2330" s="77" t="s">
        <v>4100</v>
      </c>
      <c r="B2330" s="78" t="s">
        <v>995</v>
      </c>
      <c r="C2330" s="78" t="s">
        <v>2030</v>
      </c>
      <c r="D2330" s="73">
        <v>210.37</v>
      </c>
    </row>
    <row r="2331" spans="1:4" x14ac:dyDescent="0.25">
      <c r="A2331" s="77" t="s">
        <v>4101</v>
      </c>
      <c r="B2331" s="78" t="s">
        <v>998</v>
      </c>
      <c r="C2331" s="78" t="s">
        <v>2030</v>
      </c>
      <c r="D2331" s="73">
        <v>319.31</v>
      </c>
    </row>
    <row r="2332" spans="1:4" x14ac:dyDescent="0.25">
      <c r="A2332" s="77" t="s">
        <v>4102</v>
      </c>
      <c r="B2332" s="78" t="s">
        <v>1000</v>
      </c>
      <c r="C2332" s="78" t="s">
        <v>1014</v>
      </c>
      <c r="D2332" s="73">
        <v>2.35</v>
      </c>
    </row>
    <row r="2333" spans="1:4" x14ac:dyDescent="0.25">
      <c r="A2333" s="77" t="s">
        <v>4103</v>
      </c>
      <c r="B2333" s="78" t="s">
        <v>1002</v>
      </c>
      <c r="C2333" s="78" t="s">
        <v>1014</v>
      </c>
      <c r="D2333" s="73">
        <v>2.64</v>
      </c>
    </row>
    <row r="2334" spans="1:4" x14ac:dyDescent="0.25">
      <c r="A2334" s="77" t="s">
        <v>4104</v>
      </c>
      <c r="B2334" s="78" t="s">
        <v>1005</v>
      </c>
      <c r="C2334" s="78" t="s">
        <v>1014</v>
      </c>
      <c r="D2334" s="73">
        <v>3.02</v>
      </c>
    </row>
    <row r="2335" spans="1:4" x14ac:dyDescent="0.25">
      <c r="A2335" s="77" t="s">
        <v>4105</v>
      </c>
      <c r="B2335" s="78" t="s">
        <v>1007</v>
      </c>
      <c r="C2335" s="78" t="s">
        <v>1014</v>
      </c>
      <c r="D2335" s="73">
        <v>3.31</v>
      </c>
    </row>
    <row r="2336" spans="1:4" x14ac:dyDescent="0.25">
      <c r="A2336" s="77" t="s">
        <v>4106</v>
      </c>
      <c r="B2336" s="78" t="s">
        <v>1010</v>
      </c>
      <c r="C2336" s="78" t="s">
        <v>1014</v>
      </c>
      <c r="D2336" s="73">
        <v>3.71</v>
      </c>
    </row>
    <row r="2337" spans="1:4" x14ac:dyDescent="0.25">
      <c r="A2337" s="77" t="s">
        <v>4107</v>
      </c>
      <c r="B2337" s="78" t="s">
        <v>1013</v>
      </c>
      <c r="C2337" s="78" t="s">
        <v>1014</v>
      </c>
      <c r="D2337" s="73">
        <v>1.87</v>
      </c>
    </row>
    <row r="2338" spans="1:4" x14ac:dyDescent="0.25">
      <c r="A2338" s="77" t="s">
        <v>4108</v>
      </c>
      <c r="B2338" s="78" t="s">
        <v>1016</v>
      </c>
      <c r="C2338" s="78" t="s">
        <v>1017</v>
      </c>
      <c r="D2338" s="73">
        <v>336.37</v>
      </c>
    </row>
    <row r="2339" spans="1:4" x14ac:dyDescent="0.25">
      <c r="A2339" s="77" t="s">
        <v>4109</v>
      </c>
      <c r="B2339" s="78" t="s">
        <v>1019</v>
      </c>
      <c r="C2339" s="78" t="s">
        <v>1020</v>
      </c>
      <c r="D2339" s="73">
        <v>145.03</v>
      </c>
    </row>
    <row r="2340" spans="1:4" x14ac:dyDescent="0.25">
      <c r="A2340" s="77" t="s">
        <v>4110</v>
      </c>
      <c r="B2340" s="78" t="s">
        <v>1022</v>
      </c>
      <c r="C2340" s="78" t="s">
        <v>1020</v>
      </c>
      <c r="D2340" s="73">
        <v>776.75</v>
      </c>
    </row>
    <row r="2341" spans="1:4" x14ac:dyDescent="0.25">
      <c r="A2341" s="77" t="s">
        <v>4111</v>
      </c>
      <c r="B2341" s="78" t="s">
        <v>1024</v>
      </c>
      <c r="C2341" s="78" t="s">
        <v>1017</v>
      </c>
      <c r="D2341" s="73">
        <v>307.36</v>
      </c>
    </row>
    <row r="2342" spans="1:4" x14ac:dyDescent="0.25">
      <c r="A2342" s="77" t="s">
        <v>4112</v>
      </c>
      <c r="B2342" s="78" t="s">
        <v>1026</v>
      </c>
      <c r="C2342" s="78" t="s">
        <v>1035</v>
      </c>
      <c r="D2342" s="73">
        <v>59.15</v>
      </c>
    </row>
    <row r="2343" spans="1:4" x14ac:dyDescent="0.25">
      <c r="A2343" s="77" t="s">
        <v>4113</v>
      </c>
      <c r="B2343" s="78" t="s">
        <v>1028</v>
      </c>
      <c r="C2343" s="78" t="s">
        <v>1035</v>
      </c>
      <c r="D2343" s="73">
        <v>65.55</v>
      </c>
    </row>
    <row r="2344" spans="1:4" x14ac:dyDescent="0.25">
      <c r="A2344" s="77" t="s">
        <v>4114</v>
      </c>
      <c r="B2344" s="78" t="s">
        <v>1030</v>
      </c>
      <c r="C2344" s="78" t="s">
        <v>1035</v>
      </c>
      <c r="D2344" s="73">
        <v>70.11</v>
      </c>
    </row>
    <row r="2345" spans="1:4" x14ac:dyDescent="0.25">
      <c r="A2345" s="77" t="s">
        <v>4115</v>
      </c>
      <c r="B2345" s="78" t="s">
        <v>1032</v>
      </c>
      <c r="C2345" s="78" t="s">
        <v>1035</v>
      </c>
      <c r="D2345" s="73">
        <v>78.319999999999993</v>
      </c>
    </row>
    <row r="2346" spans="1:4" x14ac:dyDescent="0.25">
      <c r="A2346" s="77" t="s">
        <v>4116</v>
      </c>
      <c r="B2346" s="78" t="s">
        <v>1034</v>
      </c>
      <c r="C2346" s="78" t="s">
        <v>1035</v>
      </c>
      <c r="D2346" s="73">
        <v>82.89</v>
      </c>
    </row>
    <row r="2347" spans="1:4" x14ac:dyDescent="0.25">
      <c r="A2347" s="77" t="s">
        <v>4117</v>
      </c>
      <c r="B2347" s="78" t="s">
        <v>1037</v>
      </c>
      <c r="C2347" s="78" t="s">
        <v>1035</v>
      </c>
      <c r="D2347" s="73">
        <v>98.24</v>
      </c>
    </row>
    <row r="2348" spans="1:4" x14ac:dyDescent="0.25">
      <c r="A2348" s="77" t="s">
        <v>4118</v>
      </c>
      <c r="B2348" s="78" t="s">
        <v>1039</v>
      </c>
      <c r="C2348" s="78" t="s">
        <v>1035</v>
      </c>
      <c r="D2348" s="73">
        <v>350.35</v>
      </c>
    </row>
    <row r="2349" spans="1:4" x14ac:dyDescent="0.25">
      <c r="A2349" s="77" t="s">
        <v>4119</v>
      </c>
      <c r="B2349" s="78" t="s">
        <v>4120</v>
      </c>
      <c r="C2349" s="78" t="s">
        <v>1035</v>
      </c>
      <c r="D2349" s="73">
        <v>641.39</v>
      </c>
    </row>
    <row r="2350" spans="1:4" x14ac:dyDescent="0.25">
      <c r="A2350" s="77" t="s">
        <v>4121</v>
      </c>
      <c r="B2350" s="78" t="s">
        <v>4122</v>
      </c>
      <c r="C2350" s="78" t="s">
        <v>1035</v>
      </c>
      <c r="D2350" s="73">
        <v>835.7</v>
      </c>
    </row>
    <row r="2351" spans="1:4" x14ac:dyDescent="0.25">
      <c r="A2351" s="77" t="s">
        <v>4123</v>
      </c>
      <c r="B2351" s="78" t="s">
        <v>4124</v>
      </c>
      <c r="C2351" s="78" t="s">
        <v>1035</v>
      </c>
      <c r="D2351" s="73">
        <v>1357.36</v>
      </c>
    </row>
    <row r="2352" spans="1:4" x14ac:dyDescent="0.25">
      <c r="A2352" s="77" t="s">
        <v>4125</v>
      </c>
      <c r="B2352" s="78" t="s">
        <v>4126</v>
      </c>
      <c r="C2352" s="78" t="s">
        <v>1035</v>
      </c>
      <c r="D2352" s="73">
        <v>1824.46</v>
      </c>
    </row>
    <row r="2353" spans="1:4" x14ac:dyDescent="0.25">
      <c r="A2353" s="77" t="s">
        <v>4127</v>
      </c>
      <c r="B2353" s="78" t="s">
        <v>4128</v>
      </c>
      <c r="C2353" s="78" t="s">
        <v>1035</v>
      </c>
      <c r="D2353" s="73">
        <v>2415.44</v>
      </c>
    </row>
    <row r="2354" spans="1:4" x14ac:dyDescent="0.25">
      <c r="A2354" s="77" t="s">
        <v>4129</v>
      </c>
      <c r="B2354" s="78" t="s">
        <v>4130</v>
      </c>
      <c r="C2354" s="78" t="s">
        <v>1035</v>
      </c>
      <c r="D2354" s="73">
        <v>3334.75</v>
      </c>
    </row>
    <row r="2355" spans="1:4" x14ac:dyDescent="0.25">
      <c r="A2355" s="77" t="s">
        <v>4131</v>
      </c>
      <c r="B2355" s="78" t="s">
        <v>4132</v>
      </c>
      <c r="C2355" s="78" t="s">
        <v>2317</v>
      </c>
      <c r="D2355" s="73">
        <v>182.78</v>
      </c>
    </row>
    <row r="2356" spans="1:4" x14ac:dyDescent="0.25">
      <c r="A2356" s="77" t="s">
        <v>4133</v>
      </c>
      <c r="B2356" s="78" t="s">
        <v>3571</v>
      </c>
      <c r="C2356" s="78" t="s">
        <v>572</v>
      </c>
      <c r="D2356" s="73">
        <v>132</v>
      </c>
    </row>
    <row r="2357" spans="1:4" x14ac:dyDescent="0.25">
      <c r="A2357" s="77" t="s">
        <v>4134</v>
      </c>
      <c r="B2357" s="78" t="s">
        <v>1066</v>
      </c>
      <c r="C2357" s="78" t="s">
        <v>1014</v>
      </c>
      <c r="D2357" s="73">
        <v>31.02</v>
      </c>
    </row>
    <row r="2358" spans="1:4" x14ac:dyDescent="0.25">
      <c r="A2358" s="77" t="s">
        <v>4135</v>
      </c>
      <c r="B2358" s="78" t="s">
        <v>1068</v>
      </c>
      <c r="C2358" s="78" t="s">
        <v>1014</v>
      </c>
      <c r="D2358" s="73">
        <v>31.04</v>
      </c>
    </row>
    <row r="2359" spans="1:4" x14ac:dyDescent="0.25">
      <c r="A2359" s="77" t="s">
        <v>4136</v>
      </c>
      <c r="B2359" s="78" t="s">
        <v>1070</v>
      </c>
      <c r="C2359" s="78" t="s">
        <v>1014</v>
      </c>
      <c r="D2359" s="73">
        <v>12.57</v>
      </c>
    </row>
    <row r="2360" spans="1:4" x14ac:dyDescent="0.25">
      <c r="A2360" s="77" t="s">
        <v>4137</v>
      </c>
      <c r="B2360" s="78" t="s">
        <v>4138</v>
      </c>
      <c r="C2360" s="78" t="s">
        <v>550</v>
      </c>
      <c r="D2360" s="73">
        <v>1</v>
      </c>
    </row>
    <row r="2361" spans="1:4" x14ac:dyDescent="0.25">
      <c r="A2361" s="77" t="s">
        <v>4139</v>
      </c>
      <c r="B2361" s="78" t="s">
        <v>1171</v>
      </c>
      <c r="C2361" s="78" t="s">
        <v>1014</v>
      </c>
      <c r="D2361" s="73">
        <v>32.36</v>
      </c>
    </row>
    <row r="2362" spans="1:4" x14ac:dyDescent="0.25">
      <c r="A2362" s="77" t="s">
        <v>4140</v>
      </c>
      <c r="B2362" s="78" t="s">
        <v>1173</v>
      </c>
      <c r="C2362" s="78" t="s">
        <v>1014</v>
      </c>
      <c r="D2362" s="73">
        <v>32.36</v>
      </c>
    </row>
    <row r="2363" spans="1:4" x14ac:dyDescent="0.25">
      <c r="A2363" s="77" t="s">
        <v>4141</v>
      </c>
      <c r="B2363" s="78" t="s">
        <v>1175</v>
      </c>
      <c r="C2363" s="78" t="s">
        <v>1014</v>
      </c>
      <c r="D2363" s="73">
        <v>34.07</v>
      </c>
    </row>
    <row r="2364" spans="1:4" x14ac:dyDescent="0.25">
      <c r="A2364" s="77" t="s">
        <v>4142</v>
      </c>
      <c r="B2364" s="78" t="s">
        <v>1215</v>
      </c>
      <c r="C2364" s="78" t="s">
        <v>1014</v>
      </c>
      <c r="D2364" s="73">
        <v>111.85</v>
      </c>
    </row>
    <row r="2365" spans="1:4" x14ac:dyDescent="0.25">
      <c r="A2365" s="77" t="s">
        <v>4143</v>
      </c>
      <c r="B2365" s="78" t="s">
        <v>1225</v>
      </c>
      <c r="C2365" s="78" t="s">
        <v>1014</v>
      </c>
      <c r="D2365" s="73">
        <v>148.99</v>
      </c>
    </row>
    <row r="2366" spans="1:4" x14ac:dyDescent="0.25">
      <c r="A2366" s="77" t="s">
        <v>4144</v>
      </c>
      <c r="B2366" s="78" t="s">
        <v>1227</v>
      </c>
      <c r="C2366" s="78" t="s">
        <v>1014</v>
      </c>
      <c r="D2366" s="73">
        <v>294.95</v>
      </c>
    </row>
    <row r="2367" spans="1:4" x14ac:dyDescent="0.25">
      <c r="A2367" s="77" t="s">
        <v>4145</v>
      </c>
      <c r="B2367" s="78" t="s">
        <v>1235</v>
      </c>
      <c r="C2367" s="78" t="s">
        <v>1014</v>
      </c>
      <c r="D2367" s="73">
        <v>219.84</v>
      </c>
    </row>
    <row r="2368" spans="1:4" x14ac:dyDescent="0.25">
      <c r="A2368" s="77" t="s">
        <v>4146</v>
      </c>
      <c r="B2368" s="78" t="s">
        <v>1237</v>
      </c>
      <c r="C2368" s="78" t="s">
        <v>1014</v>
      </c>
      <c r="D2368" s="73">
        <v>219.89</v>
      </c>
    </row>
    <row r="2369" spans="1:4" x14ac:dyDescent="0.25">
      <c r="A2369" s="77" t="s">
        <v>4147</v>
      </c>
      <c r="B2369" s="78" t="s">
        <v>1241</v>
      </c>
      <c r="C2369" s="78" t="s">
        <v>1014</v>
      </c>
      <c r="D2369" s="73">
        <v>22.36</v>
      </c>
    </row>
    <row r="2370" spans="1:4" x14ac:dyDescent="0.25">
      <c r="A2370" s="77" t="s">
        <v>4148</v>
      </c>
      <c r="B2370" s="78" t="s">
        <v>1243</v>
      </c>
      <c r="C2370" s="78" t="s">
        <v>1014</v>
      </c>
      <c r="D2370" s="73">
        <v>35.1</v>
      </c>
    </row>
    <row r="2371" spans="1:4" x14ac:dyDescent="0.25">
      <c r="A2371" s="77" t="s">
        <v>4149</v>
      </c>
      <c r="B2371" s="78" t="s">
        <v>1245</v>
      </c>
      <c r="C2371" s="78" t="s">
        <v>1014</v>
      </c>
      <c r="D2371" s="73">
        <v>70.22</v>
      </c>
    </row>
    <row r="2372" spans="1:4" x14ac:dyDescent="0.25">
      <c r="A2372" s="77" t="s">
        <v>4150</v>
      </c>
      <c r="B2372" s="78" t="s">
        <v>1247</v>
      </c>
      <c r="C2372" s="78" t="s">
        <v>1014</v>
      </c>
      <c r="D2372" s="73">
        <v>2.97</v>
      </c>
    </row>
    <row r="2373" spans="1:4" x14ac:dyDescent="0.25">
      <c r="A2373" s="77" t="s">
        <v>4151</v>
      </c>
      <c r="B2373" s="78" t="s">
        <v>1249</v>
      </c>
      <c r="C2373" s="78" t="s">
        <v>1014</v>
      </c>
      <c r="D2373" s="73">
        <v>172.97</v>
      </c>
    </row>
    <row r="2374" spans="1:4" x14ac:dyDescent="0.25">
      <c r="A2374" s="77" t="s">
        <v>4152</v>
      </c>
      <c r="B2374" s="78" t="s">
        <v>1251</v>
      </c>
      <c r="C2374" s="78" t="s">
        <v>1014</v>
      </c>
      <c r="D2374" s="73">
        <v>2.34</v>
      </c>
    </row>
    <row r="2375" spans="1:4" x14ac:dyDescent="0.25">
      <c r="A2375" s="77" t="s">
        <v>4153</v>
      </c>
      <c r="B2375" s="78" t="s">
        <v>1253</v>
      </c>
      <c r="C2375" s="78" t="s">
        <v>1014</v>
      </c>
      <c r="D2375" s="73">
        <v>2.57</v>
      </c>
    </row>
    <row r="2376" spans="1:4" x14ac:dyDescent="0.25">
      <c r="A2376" s="77" t="s">
        <v>4154</v>
      </c>
      <c r="B2376" s="78" t="s">
        <v>1255</v>
      </c>
      <c r="C2376" s="78" t="s">
        <v>1014</v>
      </c>
      <c r="D2376" s="73">
        <v>5.15</v>
      </c>
    </row>
    <row r="2377" spans="1:4" x14ac:dyDescent="0.25">
      <c r="A2377" s="77" t="s">
        <v>4155</v>
      </c>
      <c r="B2377" s="78" t="s">
        <v>1487</v>
      </c>
      <c r="C2377" s="78" t="s">
        <v>567</v>
      </c>
      <c r="D2377" s="73">
        <v>14.08</v>
      </c>
    </row>
    <row r="2378" spans="1:4" x14ac:dyDescent="0.25">
      <c r="A2378" s="77" t="s">
        <v>4156</v>
      </c>
      <c r="B2378" s="78" t="s">
        <v>1489</v>
      </c>
      <c r="C2378" s="78" t="s">
        <v>4157</v>
      </c>
      <c r="D2378" s="73">
        <v>14.72</v>
      </c>
    </row>
    <row r="2379" spans="1:4" x14ac:dyDescent="0.25">
      <c r="A2379" s="77" t="s">
        <v>4158</v>
      </c>
      <c r="B2379" s="78" t="s">
        <v>1491</v>
      </c>
      <c r="C2379" s="78" t="s">
        <v>4157</v>
      </c>
      <c r="D2379" s="73">
        <v>18.96</v>
      </c>
    </row>
    <row r="2380" spans="1:4" x14ac:dyDescent="0.25">
      <c r="A2380" s="77" t="s">
        <v>4159</v>
      </c>
      <c r="B2380" s="78" t="s">
        <v>1493</v>
      </c>
      <c r="C2380" s="78" t="s">
        <v>4157</v>
      </c>
      <c r="D2380" s="73">
        <v>11.53</v>
      </c>
    </row>
    <row r="2381" spans="1:4" x14ac:dyDescent="0.25">
      <c r="A2381" s="77" t="s">
        <v>4160</v>
      </c>
      <c r="B2381" s="78" t="s">
        <v>1495</v>
      </c>
      <c r="C2381" s="78" t="s">
        <v>4157</v>
      </c>
      <c r="D2381" s="73">
        <v>93.77</v>
      </c>
    </row>
    <row r="2382" spans="1:4" x14ac:dyDescent="0.25">
      <c r="A2382" s="77" t="s">
        <v>4161</v>
      </c>
      <c r="B2382" s="78" t="s">
        <v>1497</v>
      </c>
      <c r="C2382" s="78" t="s">
        <v>4157</v>
      </c>
      <c r="D2382" s="73">
        <v>10.63</v>
      </c>
    </row>
    <row r="2383" spans="1:4" x14ac:dyDescent="0.25">
      <c r="A2383" s="77" t="s">
        <v>4162</v>
      </c>
      <c r="B2383" s="78" t="s">
        <v>1499</v>
      </c>
      <c r="C2383" s="78" t="s">
        <v>1500</v>
      </c>
      <c r="D2383" s="73">
        <v>220.93</v>
      </c>
    </row>
    <row r="2384" spans="1:4" x14ac:dyDescent="0.25">
      <c r="A2384" s="77" t="s">
        <v>4163</v>
      </c>
      <c r="B2384" s="78" t="s">
        <v>1502</v>
      </c>
      <c r="C2384" s="78" t="s">
        <v>1500</v>
      </c>
      <c r="D2384" s="73">
        <v>582.91999999999996</v>
      </c>
    </row>
    <row r="2385" spans="1:4" x14ac:dyDescent="0.25">
      <c r="A2385" s="77" t="s">
        <v>4164</v>
      </c>
      <c r="B2385" s="78" t="s">
        <v>1504</v>
      </c>
      <c r="C2385" s="78" t="s">
        <v>1500</v>
      </c>
      <c r="D2385" s="73">
        <v>0</v>
      </c>
    </row>
    <row r="2386" spans="1:4" x14ac:dyDescent="0.25">
      <c r="A2386" s="77" t="s">
        <v>4165</v>
      </c>
      <c r="B2386" s="78" t="s">
        <v>1531</v>
      </c>
      <c r="C2386" s="78" t="s">
        <v>1532</v>
      </c>
      <c r="D2386" s="73">
        <v>0</v>
      </c>
    </row>
    <row r="2387" spans="1:4" x14ac:dyDescent="0.25">
      <c r="A2387" s="77" t="s">
        <v>4166</v>
      </c>
      <c r="B2387" s="78" t="s">
        <v>1534</v>
      </c>
      <c r="C2387" s="78" t="s">
        <v>1532</v>
      </c>
      <c r="D2387" s="73">
        <v>0</v>
      </c>
    </row>
    <row r="2388" spans="1:4" x14ac:dyDescent="0.25">
      <c r="A2388" s="77" t="s">
        <v>4167</v>
      </c>
      <c r="B2388" s="78" t="s">
        <v>1536</v>
      </c>
      <c r="C2388" s="78" t="s">
        <v>1532</v>
      </c>
      <c r="D2388" s="73">
        <v>0</v>
      </c>
    </row>
    <row r="2389" spans="1:4" x14ac:dyDescent="0.25">
      <c r="A2389" s="77" t="s">
        <v>4168</v>
      </c>
      <c r="B2389" s="78" t="s">
        <v>1538</v>
      </c>
      <c r="C2389" s="78" t="s">
        <v>1532</v>
      </c>
      <c r="D2389" s="73">
        <v>0</v>
      </c>
    </row>
    <row r="2390" spans="1:4" x14ac:dyDescent="0.25">
      <c r="A2390" s="77" t="s">
        <v>4169</v>
      </c>
      <c r="B2390" s="78" t="s">
        <v>1540</v>
      </c>
      <c r="C2390" s="78" t="s">
        <v>1532</v>
      </c>
      <c r="D2390" s="73">
        <v>0</v>
      </c>
    </row>
    <row r="2391" spans="1:4" x14ac:dyDescent="0.25">
      <c r="A2391" s="77" t="s">
        <v>4170</v>
      </c>
      <c r="B2391" s="78" t="s">
        <v>1542</v>
      </c>
      <c r="C2391" s="78" t="s">
        <v>1532</v>
      </c>
      <c r="D2391" s="73">
        <v>0</v>
      </c>
    </row>
    <row r="2392" spans="1:4" x14ac:dyDescent="0.25">
      <c r="A2392" s="77" t="s">
        <v>4171</v>
      </c>
      <c r="B2392" s="78" t="s">
        <v>1544</v>
      </c>
      <c r="C2392" s="78" t="s">
        <v>1532</v>
      </c>
      <c r="D2392" s="73">
        <v>0</v>
      </c>
    </row>
    <row r="2393" spans="1:4" x14ac:dyDescent="0.25">
      <c r="A2393" s="77" t="s">
        <v>4172</v>
      </c>
      <c r="B2393" s="78" t="s">
        <v>1546</v>
      </c>
      <c r="C2393" s="78" t="s">
        <v>1532</v>
      </c>
      <c r="D2393" s="73">
        <v>0</v>
      </c>
    </row>
    <row r="2394" spans="1:4" x14ac:dyDescent="0.25">
      <c r="A2394" s="77" t="s">
        <v>4173</v>
      </c>
      <c r="B2394" s="78" t="s">
        <v>1548</v>
      </c>
      <c r="C2394" s="78" t="s">
        <v>1532</v>
      </c>
      <c r="D2394" s="73">
        <v>0</v>
      </c>
    </row>
    <row r="2395" spans="1:4" x14ac:dyDescent="0.25">
      <c r="A2395" s="77" t="s">
        <v>440</v>
      </c>
      <c r="B2395" s="78" t="s">
        <v>441</v>
      </c>
      <c r="C2395" s="78" t="s">
        <v>753</v>
      </c>
      <c r="D2395" s="73">
        <v>0</v>
      </c>
    </row>
    <row r="2396" spans="1:4" x14ac:dyDescent="0.25">
      <c r="A2396" s="77" t="s">
        <v>4214</v>
      </c>
      <c r="B2396" s="78" t="s">
        <v>4215</v>
      </c>
      <c r="C2396" s="78" t="s">
        <v>753</v>
      </c>
      <c r="D2396" s="73">
        <v>419.1</v>
      </c>
    </row>
    <row r="2397" spans="1:4" x14ac:dyDescent="0.25">
      <c r="A2397" s="77" t="s">
        <v>442</v>
      </c>
      <c r="B2397" s="78" t="s">
        <v>443</v>
      </c>
      <c r="C2397" s="78" t="s">
        <v>753</v>
      </c>
      <c r="D2397" s="73">
        <v>187.32</v>
      </c>
    </row>
    <row r="2398" spans="1:4" x14ac:dyDescent="0.25">
      <c r="A2398" s="79" t="s">
        <v>446</v>
      </c>
      <c r="B2398" s="80" t="s">
        <v>447</v>
      </c>
      <c r="C2398" s="80" t="s">
        <v>753</v>
      </c>
      <c r="D2398" s="74">
        <v>414.92</v>
      </c>
    </row>
    <row r="2399" spans="1:4" x14ac:dyDescent="0.25">
      <c r="A2399" s="77" t="s">
        <v>444</v>
      </c>
      <c r="B2399" s="78" t="s">
        <v>445</v>
      </c>
      <c r="C2399" s="78" t="s">
        <v>753</v>
      </c>
      <c r="D2399" s="73">
        <v>205.64</v>
      </c>
    </row>
    <row r="2400" spans="1:4" x14ac:dyDescent="0.25">
      <c r="A2400" s="77" t="s">
        <v>448</v>
      </c>
      <c r="B2400" s="78" t="s">
        <v>449</v>
      </c>
      <c r="C2400" s="78" t="s">
        <v>753</v>
      </c>
      <c r="D2400" s="73">
        <v>0</v>
      </c>
    </row>
    <row r="2401" spans="1:4" x14ac:dyDescent="0.25">
      <c r="A2401" s="77" t="s">
        <v>4216</v>
      </c>
      <c r="B2401" s="78" t="s">
        <v>4217</v>
      </c>
      <c r="C2401" s="78" t="s">
        <v>753</v>
      </c>
      <c r="D2401" s="73">
        <v>473.28</v>
      </c>
    </row>
    <row r="2402" spans="1:4" x14ac:dyDescent="0.25">
      <c r="A2402" s="77" t="s">
        <v>450</v>
      </c>
      <c r="B2402" s="78" t="s">
        <v>451</v>
      </c>
      <c r="C2402" s="78" t="s">
        <v>753</v>
      </c>
      <c r="D2402" s="73">
        <v>194.94</v>
      </c>
    </row>
    <row r="2403" spans="1:4" x14ac:dyDescent="0.25">
      <c r="A2403" s="79" t="s">
        <v>454</v>
      </c>
      <c r="B2403" s="80" t="s">
        <v>455</v>
      </c>
      <c r="C2403" s="80" t="s">
        <v>753</v>
      </c>
      <c r="D2403" s="74">
        <v>433.57</v>
      </c>
    </row>
    <row r="2404" spans="1:4" x14ac:dyDescent="0.25">
      <c r="A2404" s="77" t="s">
        <v>452</v>
      </c>
      <c r="B2404" s="78" t="s">
        <v>453</v>
      </c>
      <c r="C2404" s="78" t="s">
        <v>753</v>
      </c>
      <c r="D2404" s="73">
        <v>205.64</v>
      </c>
    </row>
    <row r="2405" spans="1:4" x14ac:dyDescent="0.25">
      <c r="A2405" s="77" t="s">
        <v>456</v>
      </c>
      <c r="B2405" s="78" t="s">
        <v>457</v>
      </c>
      <c r="C2405" s="78" t="s">
        <v>753</v>
      </c>
      <c r="D2405" s="73">
        <v>36.69</v>
      </c>
    </row>
    <row r="2406" spans="1:4" x14ac:dyDescent="0.25">
      <c r="A2406" s="77" t="s">
        <v>4218</v>
      </c>
      <c r="B2406" s="78" t="s">
        <v>4219</v>
      </c>
      <c r="C2406" s="78" t="s">
        <v>753</v>
      </c>
      <c r="D2406" s="73">
        <v>538.4</v>
      </c>
    </row>
    <row r="2407" spans="1:4" x14ac:dyDescent="0.25">
      <c r="A2407" s="77" t="s">
        <v>458</v>
      </c>
      <c r="B2407" s="78" t="s">
        <v>459</v>
      </c>
      <c r="C2407" s="78" t="s">
        <v>753</v>
      </c>
      <c r="D2407" s="73">
        <v>254.64</v>
      </c>
    </row>
    <row r="2408" spans="1:4" x14ac:dyDescent="0.25">
      <c r="A2408" s="79" t="s">
        <v>462</v>
      </c>
      <c r="B2408" s="80" t="s">
        <v>463</v>
      </c>
      <c r="C2408" s="80" t="s">
        <v>753</v>
      </c>
      <c r="D2408" s="74">
        <v>498.69</v>
      </c>
    </row>
    <row r="2409" spans="1:4" x14ac:dyDescent="0.25">
      <c r="A2409" s="77" t="s">
        <v>460</v>
      </c>
      <c r="B2409" s="78" t="s">
        <v>461</v>
      </c>
      <c r="C2409" s="78" t="s">
        <v>753</v>
      </c>
      <c r="D2409" s="73">
        <v>205.64</v>
      </c>
    </row>
    <row r="2410" spans="1:4" x14ac:dyDescent="0.25">
      <c r="A2410" s="77" t="s">
        <v>464</v>
      </c>
      <c r="B2410" s="78" t="s">
        <v>465</v>
      </c>
      <c r="C2410" s="78" t="s">
        <v>753</v>
      </c>
      <c r="D2410" s="73">
        <v>0</v>
      </c>
    </row>
    <row r="2411" spans="1:4" x14ac:dyDescent="0.25">
      <c r="A2411" s="77" t="s">
        <v>4220</v>
      </c>
      <c r="B2411" s="78" t="s">
        <v>4221</v>
      </c>
      <c r="C2411" s="78" t="s">
        <v>753</v>
      </c>
      <c r="D2411" s="73">
        <v>666.41</v>
      </c>
    </row>
    <row r="2412" spans="1:4" x14ac:dyDescent="0.25">
      <c r="A2412" s="77" t="s">
        <v>466</v>
      </c>
      <c r="B2412" s="78" t="s">
        <v>467</v>
      </c>
      <c r="C2412" s="78" t="s">
        <v>753</v>
      </c>
      <c r="D2412" s="73">
        <v>383.5</v>
      </c>
    </row>
    <row r="2413" spans="1:4" x14ac:dyDescent="0.25">
      <c r="A2413" s="77" t="s">
        <v>470</v>
      </c>
      <c r="B2413" s="78" t="s">
        <v>471</v>
      </c>
      <c r="C2413" s="78" t="s">
        <v>753</v>
      </c>
      <c r="D2413" s="73">
        <v>626.70000000000005</v>
      </c>
    </row>
    <row r="2414" spans="1:4" x14ac:dyDescent="0.25">
      <c r="A2414" s="77" t="s">
        <v>468</v>
      </c>
      <c r="B2414" s="78" t="s">
        <v>469</v>
      </c>
      <c r="C2414" s="78" t="s">
        <v>753</v>
      </c>
      <c r="D2414" s="73">
        <v>205.64</v>
      </c>
    </row>
    <row r="2415" spans="1:4" x14ac:dyDescent="0.25">
      <c r="A2415" s="77" t="s">
        <v>472</v>
      </c>
      <c r="B2415" s="78" t="s">
        <v>473</v>
      </c>
      <c r="C2415" s="78" t="s">
        <v>753</v>
      </c>
      <c r="D2415" s="73">
        <v>0</v>
      </c>
    </row>
    <row r="2416" spans="1:4" x14ac:dyDescent="0.25">
      <c r="A2416" s="77" t="s">
        <v>4222</v>
      </c>
      <c r="B2416" s="78" t="s">
        <v>4223</v>
      </c>
      <c r="C2416" s="78" t="s">
        <v>753</v>
      </c>
      <c r="D2416" s="73">
        <v>921.4</v>
      </c>
    </row>
    <row r="2417" spans="1:4" x14ac:dyDescent="0.25">
      <c r="A2417" s="77" t="s">
        <v>474</v>
      </c>
      <c r="B2417" s="78" t="s">
        <v>475</v>
      </c>
      <c r="C2417" s="78" t="s">
        <v>753</v>
      </c>
      <c r="D2417" s="73">
        <v>625.48</v>
      </c>
    </row>
    <row r="2418" spans="1:4" x14ac:dyDescent="0.25">
      <c r="A2418" s="77" t="s">
        <v>478</v>
      </c>
      <c r="B2418" s="78" t="s">
        <v>479</v>
      </c>
      <c r="C2418" s="78" t="s">
        <v>753</v>
      </c>
      <c r="D2418" s="73">
        <v>881.69</v>
      </c>
    </row>
    <row r="2419" spans="1:4" x14ac:dyDescent="0.25">
      <c r="A2419" s="77" t="s">
        <v>476</v>
      </c>
      <c r="B2419" s="78" t="s">
        <v>477</v>
      </c>
      <c r="C2419" s="78" t="s">
        <v>753</v>
      </c>
      <c r="D2419" s="73">
        <v>205.64</v>
      </c>
    </row>
    <row r="2420" spans="1:4" x14ac:dyDescent="0.25">
      <c r="A2420" s="77" t="s">
        <v>480</v>
      </c>
      <c r="B2420" s="78" t="s">
        <v>481</v>
      </c>
      <c r="C2420" s="78" t="s">
        <v>753</v>
      </c>
      <c r="D2420" s="73">
        <v>0</v>
      </c>
    </row>
    <row r="2421" spans="1:4" x14ac:dyDescent="0.25">
      <c r="A2421" s="77" t="s">
        <v>4224</v>
      </c>
      <c r="B2421" s="78" t="s">
        <v>4225</v>
      </c>
      <c r="C2421" s="78" t="s">
        <v>753</v>
      </c>
      <c r="D2421" s="73">
        <v>1066.82</v>
      </c>
    </row>
    <row r="2422" spans="1:4" x14ac:dyDescent="0.25">
      <c r="A2422" s="77" t="s">
        <v>482</v>
      </c>
      <c r="B2422" s="78" t="s">
        <v>483</v>
      </c>
      <c r="C2422" s="78" t="s">
        <v>753</v>
      </c>
      <c r="D2422" s="73">
        <v>763.48</v>
      </c>
    </row>
    <row r="2423" spans="1:4" x14ac:dyDescent="0.25">
      <c r="A2423" s="77" t="s">
        <v>486</v>
      </c>
      <c r="B2423" s="78" t="s">
        <v>487</v>
      </c>
      <c r="C2423" s="78" t="s">
        <v>753</v>
      </c>
      <c r="D2423" s="73">
        <v>1027.1099999999999</v>
      </c>
    </row>
    <row r="2424" spans="1:4" x14ac:dyDescent="0.25">
      <c r="A2424" s="77" t="s">
        <v>484</v>
      </c>
      <c r="B2424" s="78" t="s">
        <v>485</v>
      </c>
      <c r="C2424" s="78" t="s">
        <v>753</v>
      </c>
      <c r="D2424" s="73">
        <v>205.64</v>
      </c>
    </row>
    <row r="2425" spans="1:4" x14ac:dyDescent="0.25">
      <c r="A2425" s="77" t="s">
        <v>4174</v>
      </c>
      <c r="B2425" s="78" t="s">
        <v>2850</v>
      </c>
      <c r="C2425" s="78" t="s">
        <v>1014</v>
      </c>
      <c r="D2425" s="73">
        <v>178.46</v>
      </c>
    </row>
    <row r="2426" spans="1:4" x14ac:dyDescent="0.25">
      <c r="A2426" s="77" t="s">
        <v>4175</v>
      </c>
      <c r="B2426" s="78" t="s">
        <v>2852</v>
      </c>
      <c r="C2426" s="78" t="s">
        <v>1014</v>
      </c>
      <c r="D2426" s="73">
        <v>306.10000000000002</v>
      </c>
    </row>
    <row r="2427" spans="1:4" x14ac:dyDescent="0.25">
      <c r="A2427" s="77" t="s">
        <v>4176</v>
      </c>
      <c r="B2427" s="78" t="s">
        <v>2854</v>
      </c>
      <c r="C2427" s="78" t="s">
        <v>1014</v>
      </c>
      <c r="D2427" s="73">
        <v>510.02</v>
      </c>
    </row>
    <row r="2428" spans="1:4" x14ac:dyDescent="0.25">
      <c r="A2428" s="77" t="s">
        <v>4177</v>
      </c>
      <c r="B2428" s="78" t="s">
        <v>2856</v>
      </c>
      <c r="C2428" s="78" t="s">
        <v>1014</v>
      </c>
      <c r="D2428" s="73">
        <v>763.89</v>
      </c>
    </row>
    <row r="2429" spans="1:4" x14ac:dyDescent="0.25">
      <c r="A2429" s="77" t="s">
        <v>4178</v>
      </c>
      <c r="B2429" s="78" t="s">
        <v>2858</v>
      </c>
      <c r="C2429" s="78" t="s">
        <v>1014</v>
      </c>
      <c r="D2429" s="73">
        <v>152.63999999999999</v>
      </c>
    </row>
    <row r="2430" spans="1:4" x14ac:dyDescent="0.25">
      <c r="A2430" s="77" t="s">
        <v>4179</v>
      </c>
      <c r="B2430" s="78" t="s">
        <v>3105</v>
      </c>
      <c r="C2430" s="78" t="s">
        <v>745</v>
      </c>
      <c r="D2430" s="73">
        <v>10771.83</v>
      </c>
    </row>
    <row r="2431" spans="1:4" ht="14.4" thickBot="1" x14ac:dyDescent="0.3">
      <c r="A2431" s="81" t="s">
        <v>4180</v>
      </c>
      <c r="B2431" s="82" t="s">
        <v>3123</v>
      </c>
      <c r="C2431" s="82" t="s">
        <v>745</v>
      </c>
      <c r="D2431" s="75">
        <v>4532.68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D19" sqref="D19"/>
    </sheetView>
  </sheetViews>
  <sheetFormatPr defaultRowHeight="13.8" x14ac:dyDescent="0.25"/>
  <cols>
    <col min="1" max="1" width="15.5" customWidth="1"/>
    <col min="2" max="2" width="9.19921875" customWidth="1"/>
    <col min="3" max="3" width="20.5" customWidth="1"/>
    <col min="4" max="4" width="7.8984375" customWidth="1"/>
    <col min="5" max="5" width="14" customWidth="1"/>
    <col min="6" max="6" width="18.09765625" customWidth="1"/>
    <col min="7" max="7" width="32.09765625" customWidth="1"/>
    <col min="9" max="9" width="17" customWidth="1"/>
  </cols>
  <sheetData>
    <row r="1" spans="1:7" s="101" customFormat="1" x14ac:dyDescent="0.25">
      <c r="A1" s="101" t="s">
        <v>4313</v>
      </c>
      <c r="B1" s="101" t="s">
        <v>4307</v>
      </c>
      <c r="C1" s="101" t="s">
        <v>4308</v>
      </c>
      <c r="D1" s="101" t="s">
        <v>4309</v>
      </c>
      <c r="E1" s="101" t="s">
        <v>512</v>
      </c>
      <c r="F1" s="101" t="s">
        <v>4311</v>
      </c>
      <c r="G1" s="101" t="s">
        <v>4312</v>
      </c>
    </row>
    <row r="2" spans="1:7" ht="18" x14ac:dyDescent="0.25">
      <c r="A2" s="99" t="str">
        <f t="shared" ref="A2:A47" si="0">CONCATENATE(B2,D2)</f>
        <v>ETMNP07</v>
      </c>
      <c r="B2" s="98" t="s">
        <v>4232</v>
      </c>
      <c r="C2" s="98" t="s">
        <v>4233</v>
      </c>
      <c r="D2" s="98" t="s">
        <v>51</v>
      </c>
      <c r="E2" s="98" t="s">
        <v>33</v>
      </c>
      <c r="F2" s="96" t="s">
        <v>44</v>
      </c>
      <c r="G2" s="97" t="s">
        <v>35</v>
      </c>
    </row>
    <row r="3" spans="1:7" ht="18" x14ac:dyDescent="0.25">
      <c r="A3" s="98" t="str">
        <f t="shared" si="0"/>
        <v>HCKNP07</v>
      </c>
      <c r="B3" s="98" t="s">
        <v>50</v>
      </c>
      <c r="C3" s="98" t="s">
        <v>4234</v>
      </c>
      <c r="D3" s="98" t="s">
        <v>51</v>
      </c>
      <c r="E3" s="98" t="s">
        <v>10</v>
      </c>
      <c r="F3" s="96" t="s">
        <v>31</v>
      </c>
      <c r="G3" s="97" t="s">
        <v>11</v>
      </c>
    </row>
    <row r="4" spans="1:7" ht="18" x14ac:dyDescent="0.25">
      <c r="A4" s="98" t="str">
        <f t="shared" si="0"/>
        <v>MKYNP07</v>
      </c>
      <c r="B4" s="98" t="s">
        <v>4235</v>
      </c>
      <c r="C4" s="98" t="s">
        <v>4236</v>
      </c>
      <c r="D4" s="98" t="s">
        <v>51</v>
      </c>
      <c r="E4" s="98" t="s">
        <v>33</v>
      </c>
      <c r="F4" s="96" t="s">
        <v>44</v>
      </c>
      <c r="G4" s="97" t="s">
        <v>35</v>
      </c>
    </row>
    <row r="5" spans="1:7" ht="18" x14ac:dyDescent="0.25">
      <c r="A5" s="98" t="str">
        <f t="shared" si="0"/>
        <v>MNRNP07</v>
      </c>
      <c r="B5" s="98" t="s">
        <v>4237</v>
      </c>
      <c r="C5" s="98" t="s">
        <v>4238</v>
      </c>
      <c r="D5" s="98" t="s">
        <v>51</v>
      </c>
      <c r="E5" s="98" t="s">
        <v>16</v>
      </c>
      <c r="F5" s="96" t="s">
        <v>32</v>
      </c>
      <c r="G5" s="97" t="s">
        <v>17</v>
      </c>
    </row>
    <row r="6" spans="1:7" ht="18" x14ac:dyDescent="0.25">
      <c r="A6" s="98" t="str">
        <f t="shared" si="0"/>
        <v>MWNNP07</v>
      </c>
      <c r="B6" s="98" t="s">
        <v>4239</v>
      </c>
      <c r="C6" s="98" t="s">
        <v>4240</v>
      </c>
      <c r="D6" s="98" t="s">
        <v>51</v>
      </c>
      <c r="E6" s="98" t="s">
        <v>33</v>
      </c>
      <c r="F6" s="96" t="s">
        <v>44</v>
      </c>
      <c r="G6" s="97" t="s">
        <v>35</v>
      </c>
    </row>
    <row r="7" spans="1:7" ht="18" x14ac:dyDescent="0.25">
      <c r="A7" s="98" t="str">
        <f t="shared" si="0"/>
        <v>OAANP07</v>
      </c>
      <c r="B7" s="98" t="s">
        <v>4241</v>
      </c>
      <c r="C7" s="98" t="s">
        <v>4242</v>
      </c>
      <c r="D7" s="98" t="s">
        <v>51</v>
      </c>
      <c r="E7" s="98" t="s">
        <v>33</v>
      </c>
      <c r="F7" s="96" t="s">
        <v>44</v>
      </c>
      <c r="G7" s="97" t="s">
        <v>35</v>
      </c>
    </row>
    <row r="8" spans="1:7" ht="18" x14ac:dyDescent="0.25">
      <c r="A8" s="98" t="str">
        <f t="shared" si="0"/>
        <v>OHNP07</v>
      </c>
      <c r="B8" s="98" t="s">
        <v>55</v>
      </c>
      <c r="C8" s="98" t="s">
        <v>4243</v>
      </c>
      <c r="D8" s="98" t="s">
        <v>51</v>
      </c>
      <c r="E8" s="98" t="s">
        <v>33</v>
      </c>
      <c r="F8" s="96" t="s">
        <v>44</v>
      </c>
      <c r="G8" s="97" t="s">
        <v>35</v>
      </c>
    </row>
    <row r="9" spans="1:7" ht="18" x14ac:dyDescent="0.25">
      <c r="A9" s="98" t="str">
        <f t="shared" si="0"/>
        <v>PAKNP07</v>
      </c>
      <c r="B9" s="98" t="s">
        <v>53</v>
      </c>
      <c r="C9" s="98" t="s">
        <v>4244</v>
      </c>
      <c r="D9" s="98" t="s">
        <v>51</v>
      </c>
      <c r="E9" s="98" t="s">
        <v>16</v>
      </c>
      <c r="F9" s="96" t="s">
        <v>32</v>
      </c>
      <c r="G9" s="97" t="s">
        <v>17</v>
      </c>
    </row>
    <row r="10" spans="1:7" ht="18" x14ac:dyDescent="0.25">
      <c r="A10" s="98" t="str">
        <f t="shared" si="0"/>
        <v>PGANP07</v>
      </c>
      <c r="B10" s="98" t="s">
        <v>52</v>
      </c>
      <c r="C10" s="98" t="s">
        <v>4245</v>
      </c>
      <c r="D10" s="98" t="s">
        <v>51</v>
      </c>
      <c r="E10" s="98" t="s">
        <v>10</v>
      </c>
      <c r="F10" s="96" t="s">
        <v>31</v>
      </c>
      <c r="G10" s="97" t="s">
        <v>11</v>
      </c>
    </row>
    <row r="11" spans="1:7" ht="18" x14ac:dyDescent="0.25">
      <c r="A11" s="98" t="str">
        <f t="shared" si="0"/>
        <v>POPNP07</v>
      </c>
      <c r="B11" s="98" t="s">
        <v>4246</v>
      </c>
      <c r="C11" s="98" t="s">
        <v>4247</v>
      </c>
      <c r="D11" s="98" t="s">
        <v>51</v>
      </c>
      <c r="E11" s="98" t="s">
        <v>33</v>
      </c>
      <c r="F11" s="96" t="s">
        <v>44</v>
      </c>
      <c r="G11" s="97" t="s">
        <v>35</v>
      </c>
    </row>
    <row r="12" spans="1:7" ht="18" x14ac:dyDescent="0.25">
      <c r="A12" s="98" t="str">
        <f t="shared" si="0"/>
        <v>PUKNP07</v>
      </c>
      <c r="B12" s="98" t="s">
        <v>54</v>
      </c>
      <c r="C12" s="98" t="s">
        <v>4248</v>
      </c>
      <c r="D12" s="98" t="s">
        <v>51</v>
      </c>
      <c r="E12" s="98" t="s">
        <v>16</v>
      </c>
      <c r="F12" s="96" t="s">
        <v>32</v>
      </c>
      <c r="G12" s="97" t="s">
        <v>17</v>
      </c>
    </row>
    <row r="13" spans="1:7" ht="18" x14ac:dyDescent="0.25">
      <c r="A13" s="98" t="str">
        <f t="shared" si="0"/>
        <v>WKUNP07</v>
      </c>
      <c r="B13" s="98" t="s">
        <v>4249</v>
      </c>
      <c r="C13" s="98" t="s">
        <v>4250</v>
      </c>
      <c r="D13" s="98" t="s">
        <v>51</v>
      </c>
      <c r="E13" s="98" t="s">
        <v>16</v>
      </c>
      <c r="F13" s="96" t="s">
        <v>32</v>
      </c>
      <c r="G13" s="97" t="s">
        <v>17</v>
      </c>
    </row>
    <row r="14" spans="1:7" ht="18" x14ac:dyDescent="0.25">
      <c r="A14" s="98" t="str">
        <f t="shared" si="0"/>
        <v>ATNP08</v>
      </c>
      <c r="B14" s="98" t="s">
        <v>4197</v>
      </c>
      <c r="C14" s="98" t="s">
        <v>4251</v>
      </c>
      <c r="D14" s="98" t="s">
        <v>57</v>
      </c>
      <c r="E14" s="98" t="s">
        <v>14</v>
      </c>
      <c r="F14" s="96" t="s">
        <v>42</v>
      </c>
      <c r="G14" s="97" t="s">
        <v>15</v>
      </c>
    </row>
    <row r="15" spans="1:7" ht="18" x14ac:dyDescent="0.25">
      <c r="A15" s="98" t="str">
        <f t="shared" si="0"/>
        <v>AVDNP08</v>
      </c>
      <c r="B15" s="98" t="s">
        <v>60</v>
      </c>
      <c r="C15" s="98" t="s">
        <v>4252</v>
      </c>
      <c r="D15" s="98" t="s">
        <v>57</v>
      </c>
      <c r="E15" s="98" t="s">
        <v>12</v>
      </c>
      <c r="F15" s="96" t="s">
        <v>43</v>
      </c>
      <c r="G15" s="97" t="s">
        <v>13</v>
      </c>
    </row>
    <row r="16" spans="1:7" ht="18" x14ac:dyDescent="0.25">
      <c r="A16" s="98" t="str">
        <f t="shared" si="0"/>
        <v>ELLNP08</v>
      </c>
      <c r="B16" s="98" t="s">
        <v>505</v>
      </c>
      <c r="C16" s="98" t="s">
        <v>4253</v>
      </c>
      <c r="D16" s="98" t="s">
        <v>57</v>
      </c>
      <c r="E16" s="98" t="s">
        <v>14</v>
      </c>
      <c r="F16" s="96" t="s">
        <v>42</v>
      </c>
      <c r="G16" s="97" t="s">
        <v>15</v>
      </c>
    </row>
    <row r="17" spans="1:7" ht="18" x14ac:dyDescent="0.25">
      <c r="A17" s="98" t="str">
        <f t="shared" si="0"/>
        <v>GDWNP08</v>
      </c>
      <c r="B17" s="98" t="s">
        <v>58</v>
      </c>
      <c r="C17" s="98" t="s">
        <v>4254</v>
      </c>
      <c r="D17" s="98" t="s">
        <v>57</v>
      </c>
      <c r="E17" s="98" t="s">
        <v>14</v>
      </c>
      <c r="F17" s="96" t="s">
        <v>42</v>
      </c>
      <c r="G17" s="97" t="s">
        <v>15</v>
      </c>
    </row>
    <row r="18" spans="1:7" ht="18" x14ac:dyDescent="0.25">
      <c r="A18" s="98" t="str">
        <f t="shared" si="0"/>
        <v>MABNP08</v>
      </c>
      <c r="B18" s="98" t="s">
        <v>56</v>
      </c>
      <c r="C18" s="98" t="s">
        <v>4255</v>
      </c>
      <c r="D18" s="98" t="s">
        <v>57</v>
      </c>
      <c r="E18" s="98" t="s">
        <v>33</v>
      </c>
      <c r="F18" s="96" t="s">
        <v>44</v>
      </c>
      <c r="G18" s="97" t="s">
        <v>35</v>
      </c>
    </row>
    <row r="19" spans="1:7" ht="18" x14ac:dyDescent="0.25">
      <c r="A19" s="98" t="str">
        <f t="shared" si="0"/>
        <v>MODNP08</v>
      </c>
      <c r="B19" s="98" t="s">
        <v>498</v>
      </c>
      <c r="C19" s="98" t="s">
        <v>4256</v>
      </c>
      <c r="D19" s="98" t="s">
        <v>57</v>
      </c>
      <c r="E19" s="98" t="s">
        <v>33</v>
      </c>
      <c r="F19" s="96" t="s">
        <v>44</v>
      </c>
      <c r="G19" s="97" t="s">
        <v>35</v>
      </c>
    </row>
    <row r="20" spans="1:7" ht="18" x14ac:dyDescent="0.25">
      <c r="A20" s="98" t="str">
        <f t="shared" si="0"/>
        <v>MTLNP08</v>
      </c>
      <c r="B20" s="98" t="s">
        <v>4257</v>
      </c>
      <c r="C20" s="98" t="s">
        <v>4258</v>
      </c>
      <c r="D20" s="98" t="s">
        <v>57</v>
      </c>
      <c r="E20" s="98" t="s">
        <v>33</v>
      </c>
      <c r="F20" s="96" t="s">
        <v>44</v>
      </c>
      <c r="G20" s="97" t="s">
        <v>35</v>
      </c>
    </row>
    <row r="21" spans="1:7" ht="18" x14ac:dyDescent="0.25">
      <c r="A21" s="98" t="str">
        <f t="shared" si="0"/>
        <v>NLNNP08</v>
      </c>
      <c r="B21" s="98" t="s">
        <v>502</v>
      </c>
      <c r="C21" s="98" t="s">
        <v>4259</v>
      </c>
      <c r="D21" s="98" t="s">
        <v>57</v>
      </c>
      <c r="E21" s="98" t="s">
        <v>12</v>
      </c>
      <c r="F21" s="96" t="s">
        <v>43</v>
      </c>
      <c r="G21" s="97" t="s">
        <v>13</v>
      </c>
    </row>
    <row r="22" spans="1:7" ht="18" x14ac:dyDescent="0.25">
      <c r="A22" s="98" t="str">
        <f t="shared" si="0"/>
        <v>ONNP08</v>
      </c>
      <c r="B22" s="98" t="s">
        <v>535</v>
      </c>
      <c r="C22" s="98" t="s">
        <v>4260</v>
      </c>
      <c r="D22" s="98" t="s">
        <v>57</v>
      </c>
      <c r="E22" s="98" t="s">
        <v>33</v>
      </c>
      <c r="F22" s="96" t="s">
        <v>44</v>
      </c>
      <c r="G22" s="97" t="s">
        <v>35</v>
      </c>
    </row>
    <row r="23" spans="1:7" ht="18" x14ac:dyDescent="0.25">
      <c r="A23" s="98" t="str">
        <f t="shared" si="0"/>
        <v>POYNP08</v>
      </c>
      <c r="B23" s="98" t="s">
        <v>59</v>
      </c>
      <c r="C23" s="98" t="s">
        <v>4261</v>
      </c>
      <c r="D23" s="98" t="s">
        <v>57</v>
      </c>
      <c r="E23" s="98" t="s">
        <v>14</v>
      </c>
      <c r="F23" s="96" t="s">
        <v>42</v>
      </c>
      <c r="G23" s="97" t="s">
        <v>15</v>
      </c>
    </row>
    <row r="24" spans="1:7" ht="18" x14ac:dyDescent="0.25">
      <c r="A24" s="98" t="str">
        <f t="shared" si="0"/>
        <v>RUENP08</v>
      </c>
      <c r="B24" s="98" t="s">
        <v>509</v>
      </c>
      <c r="C24" s="98" t="s">
        <v>4262</v>
      </c>
      <c r="D24" s="98" t="s">
        <v>57</v>
      </c>
      <c r="E24" s="98" t="s">
        <v>14</v>
      </c>
      <c r="F24" s="96" t="s">
        <v>42</v>
      </c>
      <c r="G24" s="97" t="s">
        <v>15</v>
      </c>
    </row>
    <row r="25" spans="1:7" ht="18" x14ac:dyDescent="0.25">
      <c r="A25" s="98" t="str">
        <f t="shared" si="0"/>
        <v>SHBNP08</v>
      </c>
      <c r="B25" s="98" t="s">
        <v>539</v>
      </c>
      <c r="C25" s="98" t="s">
        <v>4263</v>
      </c>
      <c r="D25" s="98" t="s">
        <v>57</v>
      </c>
      <c r="E25" s="98" t="s">
        <v>14</v>
      </c>
      <c r="F25" s="96" t="s">
        <v>42</v>
      </c>
      <c r="G25" s="97" t="s">
        <v>15</v>
      </c>
    </row>
    <row r="26" spans="1:7" ht="18" x14ac:dyDescent="0.25">
      <c r="A26" s="98" t="str">
        <f t="shared" si="0"/>
        <v>TISNP08</v>
      </c>
      <c r="B26" s="98" t="s">
        <v>529</v>
      </c>
      <c r="C26" s="98" t="s">
        <v>4264</v>
      </c>
      <c r="D26" s="98" t="s">
        <v>57</v>
      </c>
      <c r="E26" s="98" t="s">
        <v>33</v>
      </c>
      <c r="F26" s="96" t="s">
        <v>44</v>
      </c>
      <c r="G26" s="97" t="s">
        <v>35</v>
      </c>
    </row>
    <row r="27" spans="1:7" ht="18" x14ac:dyDescent="0.25">
      <c r="A27" s="98" t="str">
        <f t="shared" si="0"/>
        <v>TMKNP08</v>
      </c>
      <c r="B27" s="98" t="s">
        <v>503</v>
      </c>
      <c r="C27" s="98" t="s">
        <v>4265</v>
      </c>
      <c r="D27" s="98" t="s">
        <v>57</v>
      </c>
      <c r="E27" s="98" t="s">
        <v>33</v>
      </c>
      <c r="F27" s="96" t="s">
        <v>44</v>
      </c>
      <c r="G27" s="97" t="s">
        <v>35</v>
      </c>
    </row>
    <row r="28" spans="1:7" ht="18" x14ac:dyDescent="0.25">
      <c r="A28" s="98" t="str">
        <f t="shared" si="0"/>
        <v>WHNP07</v>
      </c>
      <c r="B28" s="98" t="s">
        <v>4266</v>
      </c>
      <c r="C28" s="98" t="s">
        <v>4267</v>
      </c>
      <c r="D28" s="98" t="s">
        <v>51</v>
      </c>
      <c r="E28" s="98" t="s">
        <v>16</v>
      </c>
      <c r="F28" s="96" t="s">
        <v>32</v>
      </c>
      <c r="G28" s="97" t="s">
        <v>17</v>
      </c>
    </row>
    <row r="29" spans="1:7" ht="18" x14ac:dyDescent="0.25">
      <c r="A29" s="98" t="str">
        <f t="shared" si="0"/>
        <v>ALYNP09</v>
      </c>
      <c r="B29" s="98" t="s">
        <v>4268</v>
      </c>
      <c r="C29" s="103" t="s">
        <v>4269</v>
      </c>
      <c r="D29" s="98" t="s">
        <v>517</v>
      </c>
      <c r="E29" s="98" t="s">
        <v>4270</v>
      </c>
      <c r="F29" s="96" t="s">
        <v>40</v>
      </c>
      <c r="G29" s="97" t="s">
        <v>41</v>
      </c>
    </row>
    <row r="30" spans="1:7" ht="18" x14ac:dyDescent="0.25">
      <c r="A30" s="98" t="str">
        <f t="shared" si="0"/>
        <v>BDNP09</v>
      </c>
      <c r="B30" s="98" t="s">
        <v>4271</v>
      </c>
      <c r="C30" s="98" t="s">
        <v>4272</v>
      </c>
      <c r="D30" s="98" t="s">
        <v>517</v>
      </c>
      <c r="E30" s="98" t="s">
        <v>4273</v>
      </c>
      <c r="F30" s="96" t="s">
        <v>37</v>
      </c>
      <c r="G30" s="97" t="s">
        <v>38</v>
      </c>
    </row>
    <row r="31" spans="1:7" ht="18" x14ac:dyDescent="0.25">
      <c r="A31" s="98" t="str">
        <f t="shared" si="0"/>
        <v>BKLNP09</v>
      </c>
      <c r="B31" s="98" t="s">
        <v>4274</v>
      </c>
      <c r="C31" s="103" t="s">
        <v>4275</v>
      </c>
      <c r="D31" s="98" t="s">
        <v>517</v>
      </c>
      <c r="E31" s="98" t="s">
        <v>4273</v>
      </c>
      <c r="F31" s="96" t="s">
        <v>37</v>
      </c>
      <c r="G31" s="97" t="s">
        <v>38</v>
      </c>
    </row>
    <row r="32" spans="1:7" ht="18" x14ac:dyDescent="0.25">
      <c r="A32" s="98" t="str">
        <f t="shared" si="0"/>
        <v>BSYNP09</v>
      </c>
      <c r="B32" s="98" t="s">
        <v>4276</v>
      </c>
      <c r="C32" s="98" t="s">
        <v>4277</v>
      </c>
      <c r="D32" s="98" t="s">
        <v>517</v>
      </c>
      <c r="E32" s="98" t="s">
        <v>4270</v>
      </c>
      <c r="F32" s="96" t="s">
        <v>40</v>
      </c>
      <c r="G32" s="97" t="s">
        <v>41</v>
      </c>
    </row>
    <row r="33" spans="1:9" ht="18" x14ac:dyDescent="0.25">
      <c r="A33" s="98" t="str">
        <f t="shared" si="0"/>
        <v>DANP09</v>
      </c>
      <c r="B33" s="98" t="s">
        <v>4278</v>
      </c>
      <c r="C33" s="98" t="s">
        <v>4279</v>
      </c>
      <c r="D33" s="98" t="s">
        <v>517</v>
      </c>
      <c r="E33" s="98" t="s">
        <v>4270</v>
      </c>
      <c r="F33" s="96" t="s">
        <v>40</v>
      </c>
      <c r="G33" s="97" t="s">
        <v>41</v>
      </c>
    </row>
    <row r="34" spans="1:9" ht="18" x14ac:dyDescent="0.25">
      <c r="A34" s="98" t="str">
        <f t="shared" si="0"/>
        <v>FORNP09</v>
      </c>
      <c r="B34" s="98" t="s">
        <v>4280</v>
      </c>
      <c r="C34" s="98" t="s">
        <v>4281</v>
      </c>
      <c r="D34" s="98" t="s">
        <v>517</v>
      </c>
      <c r="E34" s="98" t="s">
        <v>4270</v>
      </c>
      <c r="F34" s="96" t="s">
        <v>40</v>
      </c>
      <c r="G34" s="97" t="s">
        <v>41</v>
      </c>
    </row>
    <row r="35" spans="1:9" ht="18" x14ac:dyDescent="0.25">
      <c r="A35" s="98" t="str">
        <f t="shared" si="0"/>
        <v>GLENP09</v>
      </c>
      <c r="B35" s="98" t="s">
        <v>4282</v>
      </c>
      <c r="C35" s="103" t="s">
        <v>4283</v>
      </c>
      <c r="D35" s="98" t="s">
        <v>517</v>
      </c>
      <c r="E35" s="98" t="s">
        <v>12</v>
      </c>
      <c r="F35" s="96" t="s">
        <v>43</v>
      </c>
      <c r="G35" s="97" t="s">
        <v>13</v>
      </c>
    </row>
    <row r="36" spans="1:9" ht="18" x14ac:dyDescent="0.25">
      <c r="A36" s="98" t="str">
        <f t="shared" si="0"/>
        <v>GLFNP09</v>
      </c>
      <c r="B36" s="98" t="s">
        <v>4284</v>
      </c>
      <c r="C36" s="98" t="s">
        <v>4285</v>
      </c>
      <c r="D36" s="98" t="s">
        <v>517</v>
      </c>
      <c r="E36" s="98" t="s">
        <v>4273</v>
      </c>
      <c r="F36" s="96" t="s">
        <v>37</v>
      </c>
      <c r="G36" s="97" t="s">
        <v>38</v>
      </c>
    </row>
    <row r="37" spans="1:9" ht="18" x14ac:dyDescent="0.25">
      <c r="A37" s="98" t="str">
        <f t="shared" si="0"/>
        <v>GNHNP09</v>
      </c>
      <c r="B37" s="98" t="s">
        <v>4286</v>
      </c>
      <c r="C37" s="103" t="s">
        <v>4287</v>
      </c>
      <c r="D37" s="98" t="s">
        <v>517</v>
      </c>
      <c r="E37" s="98" t="s">
        <v>4270</v>
      </c>
      <c r="F37" s="96" t="s">
        <v>40</v>
      </c>
      <c r="G37" s="97" t="s">
        <v>41</v>
      </c>
    </row>
    <row r="38" spans="1:9" ht="18" x14ac:dyDescent="0.25">
      <c r="A38" s="98" t="str">
        <f t="shared" si="0"/>
        <v>HSNNP09</v>
      </c>
      <c r="B38" s="98" t="s">
        <v>518</v>
      </c>
      <c r="C38" s="103" t="s">
        <v>4288</v>
      </c>
      <c r="D38" s="98" t="s">
        <v>517</v>
      </c>
      <c r="E38" s="98" t="s">
        <v>12</v>
      </c>
      <c r="F38" s="96" t="s">
        <v>43</v>
      </c>
      <c r="G38" s="97" t="s">
        <v>13</v>
      </c>
    </row>
    <row r="39" spans="1:9" ht="18" x14ac:dyDescent="0.25">
      <c r="A39" s="98" t="str">
        <f t="shared" si="0"/>
        <v>KMENP09</v>
      </c>
      <c r="B39" s="98" t="s">
        <v>4289</v>
      </c>
      <c r="C39" s="103" t="s">
        <v>4290</v>
      </c>
      <c r="D39" s="98" t="s">
        <v>517</v>
      </c>
      <c r="E39" s="98" t="s">
        <v>12</v>
      </c>
      <c r="F39" s="96" t="s">
        <v>43</v>
      </c>
      <c r="G39" s="97" t="s">
        <v>13</v>
      </c>
      <c r="I39" s="102" t="s">
        <v>4322</v>
      </c>
    </row>
    <row r="40" spans="1:9" ht="18" x14ac:dyDescent="0.25">
      <c r="A40" s="98" t="str">
        <f t="shared" si="0"/>
        <v>MSYNP09</v>
      </c>
      <c r="B40" s="98" t="s">
        <v>4291</v>
      </c>
      <c r="C40" s="103" t="s">
        <v>4292</v>
      </c>
      <c r="D40" s="98" t="s">
        <v>517</v>
      </c>
      <c r="E40" s="98" t="s">
        <v>4273</v>
      </c>
      <c r="F40" s="96" t="s">
        <v>37</v>
      </c>
      <c r="G40" s="97" t="s">
        <v>38</v>
      </c>
      <c r="I40" s="102" t="s">
        <v>4314</v>
      </c>
    </row>
    <row r="41" spans="1:9" ht="18" x14ac:dyDescent="0.25">
      <c r="A41" s="98" t="str">
        <f t="shared" si="0"/>
        <v>TATNP09</v>
      </c>
      <c r="B41" s="98" t="s">
        <v>4293</v>
      </c>
      <c r="C41" s="98" t="s">
        <v>4294</v>
      </c>
      <c r="D41" s="98" t="s">
        <v>517</v>
      </c>
      <c r="E41" s="98" t="s">
        <v>12</v>
      </c>
      <c r="F41" s="96" t="s">
        <v>43</v>
      </c>
      <c r="G41" s="97" t="s">
        <v>13</v>
      </c>
      <c r="I41" s="102" t="s">
        <v>4315</v>
      </c>
    </row>
    <row r="42" spans="1:9" ht="18" x14ac:dyDescent="0.25">
      <c r="A42" s="98" t="str">
        <f t="shared" si="0"/>
        <v>TBYNP09</v>
      </c>
      <c r="B42" s="98" t="s">
        <v>4295</v>
      </c>
      <c r="C42" s="98" t="s">
        <v>4296</v>
      </c>
      <c r="D42" s="98" t="s">
        <v>517</v>
      </c>
      <c r="E42" s="98" t="s">
        <v>4270</v>
      </c>
      <c r="F42" s="96" t="s">
        <v>40</v>
      </c>
      <c r="G42" s="97" t="s">
        <v>41</v>
      </c>
      <c r="I42" s="102" t="s">
        <v>4316</v>
      </c>
    </row>
    <row r="43" spans="1:9" ht="18" x14ac:dyDescent="0.25">
      <c r="A43" s="98" t="str">
        <f t="shared" si="0"/>
        <v>TGNNP09</v>
      </c>
      <c r="B43" s="98" t="s">
        <v>4297</v>
      </c>
      <c r="C43" s="98" t="s">
        <v>4298</v>
      </c>
      <c r="D43" s="98" t="s">
        <v>517</v>
      </c>
      <c r="E43" s="98" t="s">
        <v>12</v>
      </c>
      <c r="F43" s="96" t="s">
        <v>43</v>
      </c>
      <c r="G43" s="97" t="s">
        <v>13</v>
      </c>
      <c r="I43" s="102" t="s">
        <v>4317</v>
      </c>
    </row>
    <row r="44" spans="1:9" ht="18" x14ac:dyDescent="0.25">
      <c r="A44" s="98" t="str">
        <f t="shared" si="0"/>
        <v>TNANP09</v>
      </c>
      <c r="B44" s="98" t="s">
        <v>4299</v>
      </c>
      <c r="C44" s="98" t="s">
        <v>4300</v>
      </c>
      <c r="D44" s="98" t="s">
        <v>517</v>
      </c>
      <c r="E44" s="98" t="s">
        <v>4270</v>
      </c>
      <c r="F44" s="96" t="s">
        <v>40</v>
      </c>
      <c r="G44" s="97" t="s">
        <v>41</v>
      </c>
      <c r="I44" s="102" t="s">
        <v>4318</v>
      </c>
    </row>
    <row r="45" spans="1:9" ht="18" x14ac:dyDescent="0.25">
      <c r="A45" s="98" t="str">
        <f t="shared" si="0"/>
        <v>WEINP09</v>
      </c>
      <c r="B45" s="98" t="s">
        <v>4301</v>
      </c>
      <c r="C45" s="103" t="s">
        <v>4302</v>
      </c>
      <c r="D45" s="98" t="s">
        <v>517</v>
      </c>
      <c r="E45" s="98" t="s">
        <v>12</v>
      </c>
      <c r="F45" s="96" t="s">
        <v>43</v>
      </c>
      <c r="G45" s="97" t="s">
        <v>13</v>
      </c>
      <c r="I45" s="102" t="s">
        <v>4319</v>
      </c>
    </row>
    <row r="46" spans="1:9" ht="18" x14ac:dyDescent="0.25">
      <c r="A46" s="98" t="str">
        <f t="shared" si="0"/>
        <v>HBCNP10</v>
      </c>
      <c r="B46" s="98" t="s">
        <v>4303</v>
      </c>
      <c r="C46" s="98" t="s">
        <v>4304</v>
      </c>
      <c r="D46" s="98" t="s">
        <v>4310</v>
      </c>
      <c r="E46" s="98" t="s">
        <v>4270</v>
      </c>
      <c r="F46" s="96" t="s">
        <v>40</v>
      </c>
      <c r="G46" s="97" t="s">
        <v>41</v>
      </c>
      <c r="I46" s="102" t="s">
        <v>4320</v>
      </c>
    </row>
    <row r="47" spans="1:9" ht="18" x14ac:dyDescent="0.25">
      <c r="A47" s="100" t="str">
        <f t="shared" si="0"/>
        <v>RDBNP10</v>
      </c>
      <c r="B47" s="98" t="s">
        <v>4305</v>
      </c>
      <c r="C47" s="98" t="s">
        <v>4306</v>
      </c>
      <c r="D47" s="98" t="s">
        <v>4310</v>
      </c>
      <c r="E47" s="98" t="s">
        <v>4270</v>
      </c>
      <c r="F47" s="96" t="s">
        <v>40</v>
      </c>
      <c r="G47" s="97" t="s">
        <v>41</v>
      </c>
      <c r="I47" s="102" t="s">
        <v>4321</v>
      </c>
    </row>
    <row r="48" spans="1:9" x14ac:dyDescent="0.25">
      <c r="I48" s="102"/>
    </row>
  </sheetData>
  <hyperlinks>
    <hyperlink ref="G2" r:id="rId1" display="mailto:Regan.Foai@visionstream.co.nz"/>
    <hyperlink ref="G5" r:id="rId2" display="mailto:Neil.Panther@visionstream.co.nz"/>
    <hyperlink ref="G9" r:id="rId3" display="mailto:Neil.Panther@visionstream.co.nz"/>
    <hyperlink ref="G12" r:id="rId4" display="mailto:Neil.Panther@visionstream.co.nz"/>
    <hyperlink ref="G13" r:id="rId5" display="mailto:Neil.Panther@visionstream.co.nz"/>
    <hyperlink ref="G28" r:id="rId6" display="mailto:Neil.Panther@visionstream.co.nz"/>
    <hyperlink ref="G3" r:id="rId7" display="mailto:Gregory.Tuanau@visionstream.co.nz"/>
    <hyperlink ref="G10" r:id="rId8" display="mailto:Gregory.Tuanau@visionstream.co.nz"/>
    <hyperlink ref="G30" r:id="rId9" display="mailto:graeme.bell@visionstream.co.nz"/>
    <hyperlink ref="G31" r:id="rId10" display="mailto:graeme.bell@visionstream.co.nz"/>
    <hyperlink ref="G36" r:id="rId11" display="mailto:graeme.bell@visionstream.co.nz"/>
    <hyperlink ref="G40" r:id="rId12" display="mailto:graeme.bell@visionstream.co.nz"/>
    <hyperlink ref="G29" r:id="rId13" display="mailto:Glenn.Harrison@visionstream.co.nz"/>
    <hyperlink ref="G32" r:id="rId14" display="mailto:Glenn.Harrison@visionstream.co.nz"/>
    <hyperlink ref="G33" r:id="rId15" display="mailto:Glenn.Harrison@visionstream.co.nz"/>
    <hyperlink ref="G34" r:id="rId16" display="mailto:Glenn.Harrison@visionstream.co.nz"/>
    <hyperlink ref="G37" r:id="rId17" display="mailto:Glenn.Harrison@visionstream.co.nz"/>
    <hyperlink ref="G42" r:id="rId18" display="mailto:Glenn.Harrison@visionstream.co.nz"/>
    <hyperlink ref="G44" r:id="rId19" display="mailto:Glenn.Harrison@visionstream.co.nz"/>
    <hyperlink ref="G46:G47" r:id="rId20" display="mailto:Glenn.Harrison@visionstream.co.nz"/>
    <hyperlink ref="G15" r:id="rId21" display="mailto:Davlyn.Brider@visionstream.co.nz"/>
    <hyperlink ref="G21" r:id="rId22" display="mailto:Davlyn.Brider@visionstream.co.nz"/>
    <hyperlink ref="G35" r:id="rId23" display="mailto:Davlyn.Brider@visionstream.co.nz"/>
    <hyperlink ref="G38:G39" r:id="rId24" display="mailto:Davlyn.Brider@visionstream.co.nz"/>
    <hyperlink ref="G41" r:id="rId25" display="mailto:Davlyn.Brider@visionstream.co.nz"/>
    <hyperlink ref="G43" r:id="rId26" display="mailto:Davlyn.Brider@visionstream.co.nz"/>
    <hyperlink ref="G45" r:id="rId27" display="mailto:Davlyn.Brider@visionstream.co.nz"/>
    <hyperlink ref="G14" r:id="rId28" display="mailto:Andrew.Mckinnon@visionstream.co.nz"/>
    <hyperlink ref="G16:G17" r:id="rId29" display="mailto:Andrew.Mckinnon@visionstream.co.nz"/>
    <hyperlink ref="G23:G25" r:id="rId30" display="mailto:Andrew.Mckinnon@visionstream.co.nz"/>
    <hyperlink ref="G4" r:id="rId31" display="mailto:Regan.Foai@visionstream.co.nz"/>
    <hyperlink ref="G6:G8" r:id="rId32" display="mailto:Regan.Foai@visionstream.co.nz"/>
    <hyperlink ref="G11" r:id="rId33" display="mailto:Regan.Foai@visionstream.co.nz"/>
    <hyperlink ref="G18:G20" r:id="rId34" display="mailto:Regan.Foai@visionstream.co.nz"/>
    <hyperlink ref="G22" r:id="rId35" display="mailto:Regan.Foai@visionstream.co.nz"/>
    <hyperlink ref="G26:G27" r:id="rId36" display="mailto:Regan.Foai@visionstream.co.nz"/>
  </hyperlinks>
  <pageMargins left="0.7" right="0.7" top="0.75" bottom="0.75" header="0.3" footer="0.3"/>
  <tableParts count="1">
    <tablePart r:id="rId3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87"/>
  <sheetViews>
    <sheetView workbookViewId="0"/>
  </sheetViews>
  <sheetFormatPr defaultRowHeight="13.8" x14ac:dyDescent="0.25"/>
  <cols>
    <col min="3" max="3" width="12.19921875" customWidth="1"/>
    <col min="6" max="6" width="13.09765625" customWidth="1"/>
  </cols>
  <sheetData>
    <row r="1" spans="2:7" x14ac:dyDescent="0.25">
      <c r="B1" t="s">
        <v>488</v>
      </c>
      <c r="C1" t="s">
        <v>231</v>
      </c>
      <c r="D1" t="s">
        <v>489</v>
      </c>
      <c r="E1">
        <v>3</v>
      </c>
      <c r="F1" t="e">
        <f>VLOOKUP(C1,#REF!,5,0)</f>
        <v>#REF!</v>
      </c>
      <c r="G1" t="e">
        <f>F1*E1</f>
        <v>#REF!</v>
      </c>
    </row>
    <row r="2" spans="2:7" x14ac:dyDescent="0.25">
      <c r="B2" t="s">
        <v>488</v>
      </c>
      <c r="C2" t="s">
        <v>259</v>
      </c>
      <c r="D2" t="s">
        <v>489</v>
      </c>
      <c r="E2">
        <v>3.8</v>
      </c>
    </row>
    <row r="3" spans="2:7" x14ac:dyDescent="0.25">
      <c r="B3" t="s">
        <v>488</v>
      </c>
      <c r="C3" t="s">
        <v>263</v>
      </c>
      <c r="D3" t="s">
        <v>489</v>
      </c>
      <c r="E3">
        <v>38.5</v>
      </c>
    </row>
    <row r="4" spans="2:7" x14ac:dyDescent="0.25">
      <c r="B4" t="s">
        <v>488</v>
      </c>
      <c r="C4" t="s">
        <v>259</v>
      </c>
      <c r="D4" t="s">
        <v>489</v>
      </c>
      <c r="E4">
        <v>1.3</v>
      </c>
    </row>
    <row r="5" spans="2:7" x14ac:dyDescent="0.25">
      <c r="B5" t="s">
        <v>488</v>
      </c>
      <c r="C5" t="s">
        <v>418</v>
      </c>
      <c r="D5" t="s">
        <v>489</v>
      </c>
      <c r="E5">
        <v>63</v>
      </c>
    </row>
    <row r="6" spans="2:7" x14ac:dyDescent="0.25">
      <c r="B6" t="s">
        <v>488</v>
      </c>
      <c r="C6" t="s">
        <v>195</v>
      </c>
      <c r="D6" t="s">
        <v>489</v>
      </c>
      <c r="E6">
        <v>63</v>
      </c>
    </row>
    <row r="7" spans="2:7" x14ac:dyDescent="0.25">
      <c r="B7" t="s">
        <v>488</v>
      </c>
      <c r="C7" t="s">
        <v>207</v>
      </c>
      <c r="D7" t="s">
        <v>489</v>
      </c>
      <c r="E7">
        <v>3</v>
      </c>
    </row>
    <row r="8" spans="2:7" x14ac:dyDescent="0.25">
      <c r="B8" t="s">
        <v>488</v>
      </c>
      <c r="C8" t="s">
        <v>263</v>
      </c>
      <c r="D8" t="s">
        <v>489</v>
      </c>
      <c r="E8">
        <v>5.5</v>
      </c>
    </row>
    <row r="9" spans="2:7" x14ac:dyDescent="0.25">
      <c r="B9" t="s">
        <v>488</v>
      </c>
      <c r="C9" t="s">
        <v>259</v>
      </c>
      <c r="D9" t="s">
        <v>489</v>
      </c>
      <c r="E9">
        <v>1.2</v>
      </c>
    </row>
    <row r="10" spans="2:7" x14ac:dyDescent="0.25">
      <c r="B10" t="s">
        <v>488</v>
      </c>
      <c r="C10" t="s">
        <v>195</v>
      </c>
      <c r="D10" t="s">
        <v>489</v>
      </c>
      <c r="E10">
        <v>50</v>
      </c>
    </row>
    <row r="13" spans="2:7" x14ac:dyDescent="0.25">
      <c r="B13" t="s">
        <v>488</v>
      </c>
      <c r="C13" t="s">
        <v>231</v>
      </c>
      <c r="D13" t="s">
        <v>489</v>
      </c>
      <c r="E13">
        <v>3</v>
      </c>
      <c r="F13" t="e">
        <f>VLOOKUP(C13,#REF!,5,0)</f>
        <v>#REF!</v>
      </c>
      <c r="G13" t="e">
        <f>F13*E13</f>
        <v>#REF!</v>
      </c>
    </row>
    <row r="14" spans="2:7" x14ac:dyDescent="0.25">
      <c r="B14" t="s">
        <v>488</v>
      </c>
      <c r="C14" t="s">
        <v>259</v>
      </c>
      <c r="D14" t="s">
        <v>489</v>
      </c>
      <c r="E14">
        <v>3.8</v>
      </c>
      <c r="F14" t="e">
        <f>VLOOKUP(C14,#REF!,5,0)</f>
        <v>#REF!</v>
      </c>
      <c r="G14" t="e">
        <f t="shared" ref="G14:G22" si="0">F14*E14</f>
        <v>#REF!</v>
      </c>
    </row>
    <row r="15" spans="2:7" x14ac:dyDescent="0.25">
      <c r="B15" t="s">
        <v>488</v>
      </c>
      <c r="C15" t="s">
        <v>263</v>
      </c>
      <c r="D15" t="s">
        <v>489</v>
      </c>
      <c r="E15">
        <v>38.5</v>
      </c>
      <c r="F15" t="e">
        <f>VLOOKUP(C15,#REF!,5,0)</f>
        <v>#REF!</v>
      </c>
      <c r="G15" t="e">
        <f t="shared" si="0"/>
        <v>#REF!</v>
      </c>
    </row>
    <row r="16" spans="2:7" x14ac:dyDescent="0.25">
      <c r="B16" t="s">
        <v>488</v>
      </c>
      <c r="C16" t="s">
        <v>259</v>
      </c>
      <c r="D16" t="s">
        <v>489</v>
      </c>
      <c r="E16">
        <v>1.3</v>
      </c>
      <c r="F16" t="e">
        <f>VLOOKUP(C16,#REF!,5,0)</f>
        <v>#REF!</v>
      </c>
      <c r="G16" t="e">
        <f t="shared" si="0"/>
        <v>#REF!</v>
      </c>
    </row>
    <row r="17" spans="2:7" x14ac:dyDescent="0.25">
      <c r="B17" t="s">
        <v>488</v>
      </c>
      <c r="C17" t="s">
        <v>418</v>
      </c>
      <c r="D17" t="s">
        <v>489</v>
      </c>
      <c r="E17">
        <v>63</v>
      </c>
      <c r="F17" t="e">
        <f>VLOOKUP(C17,#REF!,5,0)</f>
        <v>#REF!</v>
      </c>
      <c r="G17" t="e">
        <f t="shared" si="0"/>
        <v>#REF!</v>
      </c>
    </row>
    <row r="18" spans="2:7" x14ac:dyDescent="0.25">
      <c r="B18" t="s">
        <v>488</v>
      </c>
      <c r="C18" t="s">
        <v>195</v>
      </c>
      <c r="D18" t="s">
        <v>489</v>
      </c>
      <c r="E18">
        <v>63</v>
      </c>
      <c r="F18" t="e">
        <f>VLOOKUP(C18,#REF!,5,0)</f>
        <v>#REF!</v>
      </c>
      <c r="G18" t="e">
        <f t="shared" si="0"/>
        <v>#REF!</v>
      </c>
    </row>
    <row r="19" spans="2:7" x14ac:dyDescent="0.25">
      <c r="B19" t="s">
        <v>488</v>
      </c>
      <c r="C19" t="s">
        <v>207</v>
      </c>
      <c r="D19" t="s">
        <v>489</v>
      </c>
      <c r="E19">
        <v>3</v>
      </c>
      <c r="F19" t="e">
        <f>VLOOKUP(C19,#REF!,5,0)</f>
        <v>#REF!</v>
      </c>
      <c r="G19" t="e">
        <f t="shared" si="0"/>
        <v>#REF!</v>
      </c>
    </row>
    <row r="20" spans="2:7" x14ac:dyDescent="0.25">
      <c r="B20" t="s">
        <v>488</v>
      </c>
      <c r="C20" t="s">
        <v>263</v>
      </c>
      <c r="D20" t="s">
        <v>489</v>
      </c>
      <c r="E20">
        <v>5.5</v>
      </c>
      <c r="F20" t="e">
        <f>VLOOKUP(C20,#REF!,5,0)</f>
        <v>#REF!</v>
      </c>
      <c r="G20" t="e">
        <f t="shared" si="0"/>
        <v>#REF!</v>
      </c>
    </row>
    <row r="21" spans="2:7" x14ac:dyDescent="0.25">
      <c r="B21" t="s">
        <v>488</v>
      </c>
      <c r="C21" t="s">
        <v>259</v>
      </c>
      <c r="D21" t="s">
        <v>489</v>
      </c>
      <c r="E21">
        <v>1.2</v>
      </c>
      <c r="F21" t="e">
        <f>VLOOKUP(C21,#REF!,5,0)</f>
        <v>#REF!</v>
      </c>
      <c r="G21" t="e">
        <f t="shared" si="0"/>
        <v>#REF!</v>
      </c>
    </row>
    <row r="22" spans="2:7" x14ac:dyDescent="0.25">
      <c r="B22" t="s">
        <v>488</v>
      </c>
      <c r="C22" t="s">
        <v>195</v>
      </c>
      <c r="D22" t="s">
        <v>489</v>
      </c>
      <c r="E22">
        <v>50</v>
      </c>
      <c r="F22" t="e">
        <f>VLOOKUP(C22,#REF!,5,0)</f>
        <v>#REF!</v>
      </c>
      <c r="G22" t="e">
        <f t="shared" si="0"/>
        <v>#REF!</v>
      </c>
    </row>
    <row r="23" spans="2:7" x14ac:dyDescent="0.25">
      <c r="F23" t="e">
        <f>VLOOKUP(C23,#REF!,5,0)</f>
        <v>#REF!</v>
      </c>
      <c r="G23" s="8" t="e">
        <f>SUM(G13:G22)</f>
        <v>#REF!</v>
      </c>
    </row>
    <row r="24" spans="2:7" x14ac:dyDescent="0.25">
      <c r="F24" t="e">
        <f>VLOOKUP(C24,#REF!,5,0)</f>
        <v>#REF!</v>
      </c>
    </row>
    <row r="25" spans="2:7" x14ac:dyDescent="0.25">
      <c r="F25" t="e">
        <f>VLOOKUP(C25,#REF!,5,0)</f>
        <v>#REF!</v>
      </c>
    </row>
    <row r="26" spans="2:7" x14ac:dyDescent="0.25">
      <c r="B26" t="s">
        <v>488</v>
      </c>
      <c r="C26" t="s">
        <v>231</v>
      </c>
      <c r="D26" t="s">
        <v>489</v>
      </c>
      <c r="E26">
        <v>2</v>
      </c>
      <c r="F26" t="e">
        <f>VLOOKUP(C26,#REF!,5,0)</f>
        <v>#REF!</v>
      </c>
      <c r="G26" t="e">
        <f t="shared" ref="G26:G31" si="1">E26*F26</f>
        <v>#REF!</v>
      </c>
    </row>
    <row r="27" spans="2:7" x14ac:dyDescent="0.25">
      <c r="B27" t="s">
        <v>488</v>
      </c>
      <c r="C27" t="s">
        <v>263</v>
      </c>
      <c r="D27" t="s">
        <v>489</v>
      </c>
      <c r="E27">
        <v>24.8</v>
      </c>
      <c r="F27" t="e">
        <f>VLOOKUP(C27,#REF!,5,0)</f>
        <v>#REF!</v>
      </c>
      <c r="G27" t="e">
        <f t="shared" si="1"/>
        <v>#REF!</v>
      </c>
    </row>
    <row r="28" spans="2:7" x14ac:dyDescent="0.25">
      <c r="B28" t="s">
        <v>488</v>
      </c>
      <c r="C28" t="s">
        <v>259</v>
      </c>
      <c r="D28" t="s">
        <v>489</v>
      </c>
      <c r="E28">
        <v>2.6</v>
      </c>
      <c r="F28" t="e">
        <f>VLOOKUP(C28,#REF!,5,0)</f>
        <v>#REF!</v>
      </c>
      <c r="G28" t="e">
        <f t="shared" si="1"/>
        <v>#REF!</v>
      </c>
    </row>
    <row r="29" spans="2:7" x14ac:dyDescent="0.25">
      <c r="B29" t="s">
        <v>488</v>
      </c>
      <c r="C29" t="s">
        <v>259</v>
      </c>
      <c r="D29" t="s">
        <v>489</v>
      </c>
      <c r="E29">
        <v>8.8000000000000007</v>
      </c>
      <c r="F29" t="e">
        <f>VLOOKUP(C29,#REF!,5,0)</f>
        <v>#REF!</v>
      </c>
      <c r="G29" t="e">
        <f t="shared" si="1"/>
        <v>#REF!</v>
      </c>
    </row>
    <row r="30" spans="2:7" x14ac:dyDescent="0.25">
      <c r="B30" t="s">
        <v>488</v>
      </c>
      <c r="C30" t="s">
        <v>271</v>
      </c>
      <c r="D30" t="s">
        <v>489</v>
      </c>
      <c r="E30">
        <v>2.64</v>
      </c>
      <c r="F30" t="e">
        <f>VLOOKUP(C30,#REF!,5,0)</f>
        <v>#REF!</v>
      </c>
      <c r="G30" t="e">
        <f t="shared" si="1"/>
        <v>#REF!</v>
      </c>
    </row>
    <row r="31" spans="2:7" x14ac:dyDescent="0.25">
      <c r="B31" t="s">
        <v>488</v>
      </c>
      <c r="C31" t="s">
        <v>263</v>
      </c>
      <c r="D31" t="s">
        <v>489</v>
      </c>
      <c r="E31">
        <v>3</v>
      </c>
      <c r="F31" t="e">
        <f>VLOOKUP(C31,#REF!,5,0)</f>
        <v>#REF!</v>
      </c>
      <c r="G31" t="e">
        <f t="shared" si="1"/>
        <v>#REF!</v>
      </c>
    </row>
    <row r="32" spans="2:7" x14ac:dyDescent="0.25">
      <c r="F32" t="e">
        <f>VLOOKUP(C32,#REF!,5,0)</f>
        <v>#REF!</v>
      </c>
      <c r="G32" s="8" t="e">
        <f>SUM(G26:G31)</f>
        <v>#REF!</v>
      </c>
    </row>
    <row r="33" spans="2:7" x14ac:dyDescent="0.25">
      <c r="F33" t="e">
        <f>VLOOKUP(C33,#REF!,5,0)</f>
        <v>#REF!</v>
      </c>
    </row>
    <row r="34" spans="2:7" x14ac:dyDescent="0.25">
      <c r="B34" t="s">
        <v>488</v>
      </c>
      <c r="C34" t="s">
        <v>231</v>
      </c>
      <c r="D34" t="s">
        <v>489</v>
      </c>
      <c r="E34">
        <v>3</v>
      </c>
      <c r="F34" t="e">
        <f>VLOOKUP(C34,#REF!,5,0)</f>
        <v>#REF!</v>
      </c>
      <c r="G34" t="e">
        <f>E34*F34</f>
        <v>#REF!</v>
      </c>
    </row>
    <row r="35" spans="2:7" x14ac:dyDescent="0.25">
      <c r="B35" t="s">
        <v>488</v>
      </c>
      <c r="C35" t="s">
        <v>259</v>
      </c>
      <c r="D35" t="s">
        <v>489</v>
      </c>
      <c r="E35">
        <v>60.3</v>
      </c>
      <c r="F35" t="e">
        <f>VLOOKUP(C35,#REF!,5,0)</f>
        <v>#REF!</v>
      </c>
      <c r="G35" t="e">
        <f t="shared" ref="G35:G40" si="2">E35*F35</f>
        <v>#REF!</v>
      </c>
    </row>
    <row r="36" spans="2:7" x14ac:dyDescent="0.25">
      <c r="B36" t="s">
        <v>488</v>
      </c>
      <c r="C36" t="s">
        <v>263</v>
      </c>
      <c r="D36" t="s">
        <v>489</v>
      </c>
      <c r="E36">
        <v>11</v>
      </c>
      <c r="F36" t="e">
        <f>VLOOKUP(C36,#REF!,5,0)</f>
        <v>#REF!</v>
      </c>
      <c r="G36" t="e">
        <f t="shared" si="2"/>
        <v>#REF!</v>
      </c>
    </row>
    <row r="37" spans="2:7" x14ac:dyDescent="0.25">
      <c r="B37" t="s">
        <v>488</v>
      </c>
      <c r="C37" t="s">
        <v>259</v>
      </c>
      <c r="D37" t="s">
        <v>489</v>
      </c>
      <c r="E37">
        <v>7.7</v>
      </c>
      <c r="F37" t="e">
        <f>VLOOKUP(C37,#REF!,5,0)</f>
        <v>#REF!</v>
      </c>
      <c r="G37" t="e">
        <f t="shared" si="2"/>
        <v>#REF!</v>
      </c>
    </row>
    <row r="38" spans="2:7" x14ac:dyDescent="0.25">
      <c r="B38" t="s">
        <v>488</v>
      </c>
      <c r="C38" t="s">
        <v>271</v>
      </c>
      <c r="D38" t="s">
        <v>489</v>
      </c>
      <c r="E38">
        <v>2.31</v>
      </c>
      <c r="F38" t="e">
        <f>VLOOKUP(C38,#REF!,5,0)</f>
        <v>#REF!</v>
      </c>
      <c r="G38" t="e">
        <f t="shared" si="2"/>
        <v>#REF!</v>
      </c>
    </row>
    <row r="39" spans="2:7" x14ac:dyDescent="0.25">
      <c r="B39" t="s">
        <v>488</v>
      </c>
      <c r="C39" t="s">
        <v>263</v>
      </c>
      <c r="D39" t="s">
        <v>489</v>
      </c>
      <c r="E39">
        <v>3.1</v>
      </c>
      <c r="F39" t="e">
        <f>VLOOKUP(C39,#REF!,5,0)</f>
        <v>#REF!</v>
      </c>
      <c r="G39" t="e">
        <f t="shared" si="2"/>
        <v>#REF!</v>
      </c>
    </row>
    <row r="40" spans="2:7" x14ac:dyDescent="0.25">
      <c r="B40" t="s">
        <v>488</v>
      </c>
      <c r="C40" t="s">
        <v>259</v>
      </c>
      <c r="D40" t="s">
        <v>489</v>
      </c>
      <c r="E40">
        <v>12.6</v>
      </c>
      <c r="F40" t="e">
        <f>VLOOKUP(C40,#REF!,5,0)</f>
        <v>#REF!</v>
      </c>
      <c r="G40" t="e">
        <f t="shared" si="2"/>
        <v>#REF!</v>
      </c>
    </row>
    <row r="41" spans="2:7" x14ac:dyDescent="0.25">
      <c r="F41" t="e">
        <f>VLOOKUP(C41,#REF!,5,0)</f>
        <v>#REF!</v>
      </c>
      <c r="G41" s="8" t="e">
        <f>SUM(G34:G40)</f>
        <v>#REF!</v>
      </c>
    </row>
    <row r="42" spans="2:7" x14ac:dyDescent="0.25">
      <c r="B42" t="s">
        <v>488</v>
      </c>
      <c r="C42" t="s">
        <v>231</v>
      </c>
      <c r="D42" t="s">
        <v>489</v>
      </c>
      <c r="E42">
        <v>2</v>
      </c>
      <c r="F42" t="e">
        <f>VLOOKUP(C42,#REF!,5,0)</f>
        <v>#REF!</v>
      </c>
      <c r="G42" t="e">
        <f>E42*F42</f>
        <v>#REF!</v>
      </c>
    </row>
    <row r="43" spans="2:7" x14ac:dyDescent="0.25">
      <c r="B43" t="s">
        <v>488</v>
      </c>
      <c r="C43" t="s">
        <v>187</v>
      </c>
      <c r="D43" t="s">
        <v>489</v>
      </c>
      <c r="E43">
        <v>1</v>
      </c>
      <c r="F43" t="e">
        <f>VLOOKUP(C43,#REF!,5,0)</f>
        <v>#REF!</v>
      </c>
      <c r="G43" t="e">
        <f>E43*F43</f>
        <v>#REF!</v>
      </c>
    </row>
    <row r="44" spans="2:7" x14ac:dyDescent="0.25">
      <c r="B44" t="s">
        <v>488</v>
      </c>
      <c r="C44" t="s">
        <v>195</v>
      </c>
      <c r="D44" t="s">
        <v>489</v>
      </c>
      <c r="E44">
        <v>29.2</v>
      </c>
      <c r="F44" t="e">
        <f>VLOOKUP(C44,#REF!,5,0)</f>
        <v>#REF!</v>
      </c>
      <c r="G44" t="e">
        <f>E44*F44</f>
        <v>#REF!</v>
      </c>
    </row>
    <row r="45" spans="2:7" x14ac:dyDescent="0.25">
      <c r="B45" t="s">
        <v>488</v>
      </c>
      <c r="C45" t="s">
        <v>259</v>
      </c>
      <c r="D45" t="s">
        <v>489</v>
      </c>
      <c r="E45">
        <v>30.3</v>
      </c>
      <c r="F45" t="e">
        <f>VLOOKUP(C45,#REF!,5,0)</f>
        <v>#REF!</v>
      </c>
      <c r="G45" t="e">
        <f>E45*F45</f>
        <v>#REF!</v>
      </c>
    </row>
    <row r="46" spans="2:7" x14ac:dyDescent="0.25">
      <c r="F46" t="e">
        <f>VLOOKUP(C46,#REF!,5,0)</f>
        <v>#REF!</v>
      </c>
      <c r="G46" s="9" t="e">
        <f>SUM(G42:G45)</f>
        <v>#REF!</v>
      </c>
    </row>
    <row r="47" spans="2:7" x14ac:dyDescent="0.25">
      <c r="F47" t="e">
        <f>VLOOKUP(C47,#REF!,5,0)</f>
        <v>#REF!</v>
      </c>
    </row>
    <row r="48" spans="2:7" x14ac:dyDescent="0.25">
      <c r="B48" t="s">
        <v>488</v>
      </c>
      <c r="C48" t="s">
        <v>195</v>
      </c>
      <c r="D48" t="s">
        <v>489</v>
      </c>
      <c r="E48">
        <v>60.8</v>
      </c>
      <c r="F48" t="e">
        <f>VLOOKUP(C48,#REF!,5,0)</f>
        <v>#REF!</v>
      </c>
      <c r="G48" t="e">
        <f>F48*E48</f>
        <v>#REF!</v>
      </c>
    </row>
    <row r="49" spans="2:7" x14ac:dyDescent="0.25">
      <c r="B49" t="s">
        <v>488</v>
      </c>
      <c r="C49" t="s">
        <v>263</v>
      </c>
      <c r="D49" t="s">
        <v>489</v>
      </c>
      <c r="E49">
        <v>2.5</v>
      </c>
      <c r="F49" t="e">
        <f>VLOOKUP(C49,#REF!,5,0)</f>
        <v>#REF!</v>
      </c>
      <c r="G49" t="e">
        <f>F49*E49</f>
        <v>#REF!</v>
      </c>
    </row>
    <row r="50" spans="2:7" x14ac:dyDescent="0.25">
      <c r="B50" t="s">
        <v>488</v>
      </c>
      <c r="C50" t="s">
        <v>195</v>
      </c>
      <c r="D50" t="s">
        <v>489</v>
      </c>
      <c r="E50">
        <v>18.399999999999999</v>
      </c>
      <c r="F50" t="e">
        <f>VLOOKUP(C50,#REF!,5,0)</f>
        <v>#REF!</v>
      </c>
      <c r="G50" t="e">
        <f>F50*E50</f>
        <v>#REF!</v>
      </c>
    </row>
    <row r="51" spans="2:7" x14ac:dyDescent="0.25">
      <c r="F51" t="e">
        <f>VLOOKUP(C51,#REF!,5,0)</f>
        <v>#REF!</v>
      </c>
      <c r="G51" s="8" t="e">
        <f>SUM(G48:G50)</f>
        <v>#REF!</v>
      </c>
    </row>
    <row r="52" spans="2:7" x14ac:dyDescent="0.25">
      <c r="F52" t="e">
        <f>VLOOKUP(C52,#REF!,5,0)</f>
        <v>#REF!</v>
      </c>
    </row>
    <row r="53" spans="2:7" x14ac:dyDescent="0.25">
      <c r="B53" t="s">
        <v>488</v>
      </c>
      <c r="C53" t="s">
        <v>231</v>
      </c>
      <c r="D53" t="s">
        <v>489</v>
      </c>
      <c r="E53">
        <v>3</v>
      </c>
      <c r="F53" t="e">
        <f>VLOOKUP(C53,#REF!,5,0)</f>
        <v>#REF!</v>
      </c>
      <c r="G53" t="e">
        <f>F53*E53</f>
        <v>#REF!</v>
      </c>
    </row>
    <row r="54" spans="2:7" x14ac:dyDescent="0.25">
      <c r="B54" t="s">
        <v>488</v>
      </c>
      <c r="C54" t="s">
        <v>259</v>
      </c>
      <c r="D54" t="s">
        <v>489</v>
      </c>
      <c r="E54">
        <v>6</v>
      </c>
      <c r="F54" t="e">
        <f>VLOOKUP(C54,#REF!,5,0)</f>
        <v>#REF!</v>
      </c>
      <c r="G54" t="e">
        <f t="shared" ref="G54:G62" si="3">F54*E54</f>
        <v>#REF!</v>
      </c>
    </row>
    <row r="55" spans="2:7" x14ac:dyDescent="0.25">
      <c r="B55" t="s">
        <v>488</v>
      </c>
      <c r="C55" t="s">
        <v>418</v>
      </c>
      <c r="D55" t="s">
        <v>489</v>
      </c>
      <c r="E55">
        <v>21</v>
      </c>
      <c r="F55" t="e">
        <f>VLOOKUP(C55,#REF!,5,0)</f>
        <v>#REF!</v>
      </c>
      <c r="G55" t="e">
        <f t="shared" si="3"/>
        <v>#REF!</v>
      </c>
    </row>
    <row r="56" spans="2:7" x14ac:dyDescent="0.25">
      <c r="B56" t="s">
        <v>488</v>
      </c>
      <c r="C56" t="s">
        <v>195</v>
      </c>
      <c r="D56" t="s">
        <v>489</v>
      </c>
      <c r="E56">
        <v>21</v>
      </c>
      <c r="F56" t="e">
        <f>VLOOKUP(C56,#REF!,5,0)</f>
        <v>#REF!</v>
      </c>
      <c r="G56" t="e">
        <f t="shared" si="3"/>
        <v>#REF!</v>
      </c>
    </row>
    <row r="57" spans="2:7" x14ac:dyDescent="0.25">
      <c r="B57" t="s">
        <v>488</v>
      </c>
      <c r="C57" t="s">
        <v>207</v>
      </c>
      <c r="D57" t="s">
        <v>489</v>
      </c>
      <c r="E57">
        <v>3</v>
      </c>
      <c r="F57" t="e">
        <f>VLOOKUP(C57,#REF!,5,0)</f>
        <v>#REF!</v>
      </c>
      <c r="G57" t="e">
        <f t="shared" si="3"/>
        <v>#REF!</v>
      </c>
    </row>
    <row r="58" spans="2:7" x14ac:dyDescent="0.25">
      <c r="B58" t="s">
        <v>488</v>
      </c>
      <c r="C58" t="s">
        <v>259</v>
      </c>
      <c r="D58" t="s">
        <v>489</v>
      </c>
      <c r="E58">
        <v>2</v>
      </c>
      <c r="F58" t="e">
        <f>VLOOKUP(C58,#REF!,5,0)</f>
        <v>#REF!</v>
      </c>
      <c r="G58" t="e">
        <f t="shared" si="3"/>
        <v>#REF!</v>
      </c>
    </row>
    <row r="59" spans="2:7" x14ac:dyDescent="0.25">
      <c r="B59" t="s">
        <v>488</v>
      </c>
      <c r="C59" t="s">
        <v>263</v>
      </c>
      <c r="D59" t="s">
        <v>489</v>
      </c>
      <c r="E59">
        <v>3.5</v>
      </c>
      <c r="F59" t="e">
        <f>VLOOKUP(C59,#REF!,5,0)</f>
        <v>#REF!</v>
      </c>
      <c r="G59" t="e">
        <f t="shared" si="3"/>
        <v>#REF!</v>
      </c>
    </row>
    <row r="60" spans="2:7" x14ac:dyDescent="0.25">
      <c r="B60" t="s">
        <v>488</v>
      </c>
      <c r="C60" t="s">
        <v>195</v>
      </c>
      <c r="D60" t="s">
        <v>489</v>
      </c>
      <c r="E60">
        <v>32</v>
      </c>
      <c r="F60" t="e">
        <f>VLOOKUP(C60,#REF!,5,0)</f>
        <v>#REF!</v>
      </c>
      <c r="G60" t="e">
        <f t="shared" si="3"/>
        <v>#REF!</v>
      </c>
    </row>
    <row r="61" spans="2:7" x14ac:dyDescent="0.25">
      <c r="B61" t="s">
        <v>488</v>
      </c>
      <c r="C61" t="s">
        <v>259</v>
      </c>
      <c r="D61" t="s">
        <v>489</v>
      </c>
      <c r="E61">
        <v>1</v>
      </c>
      <c r="F61" t="e">
        <f>VLOOKUP(C61,#REF!,5,0)</f>
        <v>#REF!</v>
      </c>
      <c r="G61" t="e">
        <f t="shared" si="3"/>
        <v>#REF!</v>
      </c>
    </row>
    <row r="62" spans="2:7" x14ac:dyDescent="0.25">
      <c r="B62" t="s">
        <v>488</v>
      </c>
      <c r="C62" t="s">
        <v>263</v>
      </c>
      <c r="D62" t="s">
        <v>489</v>
      </c>
      <c r="E62">
        <v>3.5</v>
      </c>
      <c r="F62" t="e">
        <f>VLOOKUP(C62,#REF!,5,0)</f>
        <v>#REF!</v>
      </c>
      <c r="G62" t="e">
        <f t="shared" si="3"/>
        <v>#REF!</v>
      </c>
    </row>
    <row r="63" spans="2:7" x14ac:dyDescent="0.25">
      <c r="F63" t="e">
        <f>VLOOKUP(C63,#REF!,5,0)</f>
        <v>#REF!</v>
      </c>
      <c r="G63" t="e">
        <f>SUM(G53:G62)</f>
        <v>#REF!</v>
      </c>
    </row>
    <row r="64" spans="2:7" x14ac:dyDescent="0.25">
      <c r="F64" t="e">
        <f>VLOOKUP(C64,#REF!,5,0)</f>
        <v>#REF!</v>
      </c>
    </row>
    <row r="65" spans="2:7" x14ac:dyDescent="0.25">
      <c r="B65" t="s">
        <v>488</v>
      </c>
      <c r="C65" t="s">
        <v>195</v>
      </c>
      <c r="D65" t="s">
        <v>489</v>
      </c>
      <c r="E65">
        <v>40</v>
      </c>
      <c r="F65" t="e">
        <f>VLOOKUP(C65,#REF!,5,0)</f>
        <v>#REF!</v>
      </c>
      <c r="G65" t="e">
        <f>F65*E65</f>
        <v>#REF!</v>
      </c>
    </row>
    <row r="66" spans="2:7" x14ac:dyDescent="0.25">
      <c r="B66" t="s">
        <v>488</v>
      </c>
      <c r="C66" t="s">
        <v>418</v>
      </c>
      <c r="D66" t="s">
        <v>489</v>
      </c>
      <c r="E66">
        <v>40</v>
      </c>
      <c r="F66" t="e">
        <f>VLOOKUP(C66,#REF!,5,0)</f>
        <v>#REF!</v>
      </c>
      <c r="G66" t="e">
        <f t="shared" ref="G66:G107" si="4">F66*E66</f>
        <v>#REF!</v>
      </c>
    </row>
    <row r="67" spans="2:7" x14ac:dyDescent="0.25">
      <c r="B67" t="s">
        <v>488</v>
      </c>
      <c r="C67" t="s">
        <v>207</v>
      </c>
      <c r="D67" t="s">
        <v>489</v>
      </c>
      <c r="E67">
        <v>2</v>
      </c>
      <c r="F67" t="e">
        <f>VLOOKUP(C67,#REF!,5,0)</f>
        <v>#REF!</v>
      </c>
      <c r="G67" t="e">
        <f t="shared" si="4"/>
        <v>#REF!</v>
      </c>
    </row>
    <row r="68" spans="2:7" x14ac:dyDescent="0.25">
      <c r="B68" t="s">
        <v>488</v>
      </c>
      <c r="C68" t="s">
        <v>263</v>
      </c>
      <c r="D68" t="s">
        <v>489</v>
      </c>
      <c r="E68">
        <v>6</v>
      </c>
      <c r="F68" t="e">
        <f>VLOOKUP(C68,#REF!,5,0)</f>
        <v>#REF!</v>
      </c>
      <c r="G68" t="e">
        <f t="shared" si="4"/>
        <v>#REF!</v>
      </c>
    </row>
    <row r="69" spans="2:7" x14ac:dyDescent="0.25">
      <c r="F69" t="e">
        <f>VLOOKUP(C69,#REF!,5,0)</f>
        <v>#REF!</v>
      </c>
      <c r="G69" t="e">
        <f t="shared" si="4"/>
        <v>#REF!</v>
      </c>
    </row>
    <row r="70" spans="2:7" x14ac:dyDescent="0.25">
      <c r="B70" t="s">
        <v>488</v>
      </c>
      <c r="C70" t="s">
        <v>231</v>
      </c>
      <c r="D70" t="s">
        <v>489</v>
      </c>
      <c r="E70">
        <v>3</v>
      </c>
      <c r="F70" t="e">
        <f>VLOOKUP(C70,#REF!,5,0)</f>
        <v>#REF!</v>
      </c>
      <c r="G70" t="e">
        <f t="shared" si="4"/>
        <v>#REF!</v>
      </c>
    </row>
    <row r="71" spans="2:7" x14ac:dyDescent="0.25">
      <c r="B71" t="s">
        <v>488</v>
      </c>
      <c r="C71" t="s">
        <v>259</v>
      </c>
      <c r="D71" t="s">
        <v>489</v>
      </c>
      <c r="E71">
        <v>163</v>
      </c>
      <c r="F71" t="e">
        <f>VLOOKUP(C71,#REF!,5,0)</f>
        <v>#REF!</v>
      </c>
      <c r="G71" t="e">
        <f t="shared" si="4"/>
        <v>#REF!</v>
      </c>
    </row>
    <row r="72" spans="2:7" x14ac:dyDescent="0.25">
      <c r="B72" t="s">
        <v>488</v>
      </c>
      <c r="C72" t="s">
        <v>271</v>
      </c>
      <c r="D72" t="s">
        <v>489</v>
      </c>
      <c r="E72">
        <v>48.9</v>
      </c>
      <c r="F72" t="e">
        <f>VLOOKUP(C72,#REF!,5,0)</f>
        <v>#REF!</v>
      </c>
      <c r="G72" t="e">
        <f t="shared" si="4"/>
        <v>#REF!</v>
      </c>
    </row>
    <row r="73" spans="2:7" x14ac:dyDescent="0.25">
      <c r="B73" t="s">
        <v>488</v>
      </c>
      <c r="C73" t="s">
        <v>263</v>
      </c>
      <c r="D73" t="s">
        <v>489</v>
      </c>
      <c r="E73">
        <v>10</v>
      </c>
      <c r="F73" t="e">
        <f>VLOOKUP(C73,#REF!,5,0)</f>
        <v>#REF!</v>
      </c>
      <c r="G73" t="e">
        <f t="shared" si="4"/>
        <v>#REF!</v>
      </c>
    </row>
    <row r="74" spans="2:7" x14ac:dyDescent="0.25">
      <c r="B74" t="s">
        <v>488</v>
      </c>
      <c r="C74" t="s">
        <v>259</v>
      </c>
      <c r="D74" t="s">
        <v>489</v>
      </c>
      <c r="E74">
        <v>3</v>
      </c>
      <c r="F74" t="e">
        <f>VLOOKUP(C74,#REF!,5,0)</f>
        <v>#REF!</v>
      </c>
      <c r="G74" t="e">
        <f t="shared" si="4"/>
        <v>#REF!</v>
      </c>
    </row>
    <row r="75" spans="2:7" x14ac:dyDescent="0.25">
      <c r="F75" t="e">
        <f>VLOOKUP(C75,#REF!,5,0)</f>
        <v>#REF!</v>
      </c>
      <c r="G75" t="e">
        <f t="shared" si="4"/>
        <v>#REF!</v>
      </c>
    </row>
    <row r="76" spans="2:7" x14ac:dyDescent="0.25">
      <c r="B76" t="s">
        <v>488</v>
      </c>
      <c r="C76" t="s">
        <v>207</v>
      </c>
      <c r="D76" t="s">
        <v>520</v>
      </c>
      <c r="E76">
        <v>19</v>
      </c>
      <c r="F76" t="e">
        <f>VLOOKUP(C76,#REF!,5,0)</f>
        <v>#REF!</v>
      </c>
      <c r="G76" t="e">
        <f t="shared" si="4"/>
        <v>#REF!</v>
      </c>
    </row>
    <row r="77" spans="2:7" x14ac:dyDescent="0.25">
      <c r="B77" t="s">
        <v>488</v>
      </c>
      <c r="C77" t="s">
        <v>263</v>
      </c>
      <c r="D77" t="s">
        <v>520</v>
      </c>
      <c r="E77">
        <v>6</v>
      </c>
      <c r="F77" t="e">
        <f>VLOOKUP(C77,#REF!,5,0)</f>
        <v>#REF!</v>
      </c>
      <c r="G77" t="e">
        <f t="shared" si="4"/>
        <v>#REF!</v>
      </c>
    </row>
    <row r="78" spans="2:7" x14ac:dyDescent="0.25">
      <c r="B78" t="s">
        <v>488</v>
      </c>
      <c r="C78" t="s">
        <v>259</v>
      </c>
      <c r="D78" t="s">
        <v>520</v>
      </c>
      <c r="E78">
        <v>3</v>
      </c>
      <c r="F78" t="e">
        <f>VLOOKUP(C78,#REF!,5,0)</f>
        <v>#REF!</v>
      </c>
      <c r="G78" t="e">
        <f t="shared" si="4"/>
        <v>#REF!</v>
      </c>
    </row>
    <row r="79" spans="2:7" x14ac:dyDescent="0.25">
      <c r="B79" t="s">
        <v>488</v>
      </c>
      <c r="C79" t="s">
        <v>231</v>
      </c>
      <c r="D79" t="s">
        <v>521</v>
      </c>
      <c r="E79">
        <v>6</v>
      </c>
      <c r="F79" t="e">
        <f>VLOOKUP(C79,#REF!,5,0)</f>
        <v>#REF!</v>
      </c>
      <c r="G79" t="e">
        <f t="shared" si="4"/>
        <v>#REF!</v>
      </c>
    </row>
    <row r="80" spans="2:7" x14ac:dyDescent="0.25">
      <c r="B80" t="s">
        <v>488</v>
      </c>
      <c r="C80" t="s">
        <v>315</v>
      </c>
      <c r="D80" t="s">
        <v>522</v>
      </c>
      <c r="E80">
        <v>4</v>
      </c>
      <c r="F80" t="e">
        <f>VLOOKUP(C80,#REF!,5,0)</f>
        <v>#REF!</v>
      </c>
      <c r="G80" t="e">
        <f t="shared" si="4"/>
        <v>#REF!</v>
      </c>
    </row>
    <row r="81" spans="2:7" x14ac:dyDescent="0.25">
      <c r="B81" t="s">
        <v>488</v>
      </c>
      <c r="C81" t="s">
        <v>434</v>
      </c>
      <c r="D81" t="s">
        <v>522</v>
      </c>
      <c r="E81">
        <v>4</v>
      </c>
      <c r="F81" t="e">
        <f>VLOOKUP(C81,#REF!,5,0)</f>
        <v>#REF!</v>
      </c>
      <c r="G81" t="e">
        <f t="shared" si="4"/>
        <v>#REF!</v>
      </c>
    </row>
    <row r="82" spans="2:7" x14ac:dyDescent="0.25">
      <c r="B82" t="s">
        <v>488</v>
      </c>
      <c r="C82" t="s">
        <v>223</v>
      </c>
      <c r="D82" t="s">
        <v>522</v>
      </c>
      <c r="E82">
        <v>4</v>
      </c>
      <c r="F82" t="e">
        <f>VLOOKUP(C82,#REF!,5,0)</f>
        <v>#REF!</v>
      </c>
      <c r="G82" t="e">
        <f t="shared" si="4"/>
        <v>#REF!</v>
      </c>
    </row>
    <row r="83" spans="2:7" x14ac:dyDescent="0.25">
      <c r="B83" t="s">
        <v>488</v>
      </c>
      <c r="C83" t="s">
        <v>294</v>
      </c>
      <c r="D83" t="s">
        <v>522</v>
      </c>
      <c r="E83">
        <v>1</v>
      </c>
      <c r="F83" t="e">
        <f>VLOOKUP(C83,#REF!,5,0)</f>
        <v>#REF!</v>
      </c>
      <c r="G83" t="e">
        <f t="shared" si="4"/>
        <v>#REF!</v>
      </c>
    </row>
    <row r="84" spans="2:7" x14ac:dyDescent="0.25">
      <c r="F84" t="e">
        <f>VLOOKUP(C84,#REF!,5,0)</f>
        <v>#REF!</v>
      </c>
      <c r="G84" t="e">
        <f t="shared" si="4"/>
        <v>#REF!</v>
      </c>
    </row>
    <row r="85" spans="2:7" x14ac:dyDescent="0.25">
      <c r="B85" t="s">
        <v>488</v>
      </c>
      <c r="C85" t="s">
        <v>207</v>
      </c>
      <c r="D85" t="s">
        <v>520</v>
      </c>
      <c r="E85">
        <v>3</v>
      </c>
      <c r="F85" t="e">
        <f>VLOOKUP(C85,#REF!,5,0)</f>
        <v>#REF!</v>
      </c>
      <c r="G85" t="e">
        <f t="shared" si="4"/>
        <v>#REF!</v>
      </c>
    </row>
    <row r="86" spans="2:7" x14ac:dyDescent="0.25">
      <c r="B86" t="s">
        <v>488</v>
      </c>
      <c r="C86" t="s">
        <v>259</v>
      </c>
      <c r="D86" t="s">
        <v>520</v>
      </c>
      <c r="E86">
        <v>2.5</v>
      </c>
      <c r="F86" t="e">
        <f>VLOOKUP(C86,#REF!,5,0)</f>
        <v>#REF!</v>
      </c>
      <c r="G86" t="e">
        <f t="shared" si="4"/>
        <v>#REF!</v>
      </c>
    </row>
    <row r="87" spans="2:7" x14ac:dyDescent="0.25">
      <c r="B87" t="s">
        <v>488</v>
      </c>
      <c r="C87" t="s">
        <v>391</v>
      </c>
      <c r="D87" t="s">
        <v>520</v>
      </c>
      <c r="E87">
        <v>2</v>
      </c>
      <c r="F87" t="e">
        <f>VLOOKUP(C87,#REF!,5,0)</f>
        <v>#REF!</v>
      </c>
      <c r="G87" t="e">
        <f t="shared" si="4"/>
        <v>#REF!</v>
      </c>
    </row>
    <row r="88" spans="2:7" x14ac:dyDescent="0.25">
      <c r="B88" t="s">
        <v>488</v>
      </c>
      <c r="C88" t="s">
        <v>317</v>
      </c>
      <c r="D88" t="s">
        <v>520</v>
      </c>
      <c r="E88">
        <v>1</v>
      </c>
      <c r="F88" t="e">
        <f>VLOOKUP(C88,#REF!,5,0)</f>
        <v>#REF!</v>
      </c>
      <c r="G88" t="e">
        <f t="shared" si="4"/>
        <v>#REF!</v>
      </c>
    </row>
    <row r="89" spans="2:7" x14ac:dyDescent="0.25">
      <c r="B89" t="s">
        <v>488</v>
      </c>
      <c r="C89" t="s">
        <v>263</v>
      </c>
      <c r="D89" t="s">
        <v>520</v>
      </c>
      <c r="E89">
        <v>4</v>
      </c>
      <c r="F89" t="e">
        <f>VLOOKUP(C89,#REF!,5,0)</f>
        <v>#REF!</v>
      </c>
      <c r="G89" t="e">
        <f t="shared" si="4"/>
        <v>#REF!</v>
      </c>
    </row>
    <row r="90" spans="2:7" x14ac:dyDescent="0.25">
      <c r="B90" t="s">
        <v>488</v>
      </c>
      <c r="C90" t="s">
        <v>259</v>
      </c>
      <c r="D90" t="s">
        <v>520</v>
      </c>
      <c r="E90">
        <v>2.2000000000000002</v>
      </c>
      <c r="F90" t="e">
        <f>VLOOKUP(C90,#REF!,5,0)</f>
        <v>#REF!</v>
      </c>
      <c r="G90" t="e">
        <f t="shared" si="4"/>
        <v>#REF!</v>
      </c>
    </row>
    <row r="91" spans="2:7" x14ac:dyDescent="0.25">
      <c r="B91" t="s">
        <v>488</v>
      </c>
      <c r="C91" t="s">
        <v>271</v>
      </c>
      <c r="D91" t="s">
        <v>520</v>
      </c>
      <c r="E91">
        <v>0.66</v>
      </c>
      <c r="F91" t="e">
        <f>VLOOKUP(C91,#REF!,5,0)</f>
        <v>#REF!</v>
      </c>
      <c r="G91" t="e">
        <f t="shared" si="4"/>
        <v>#REF!</v>
      </c>
    </row>
    <row r="92" spans="2:7" x14ac:dyDescent="0.25">
      <c r="B92" t="s">
        <v>488</v>
      </c>
      <c r="C92" t="s">
        <v>259</v>
      </c>
      <c r="D92" t="s">
        <v>520</v>
      </c>
      <c r="E92">
        <v>2.5</v>
      </c>
      <c r="F92" t="e">
        <f>VLOOKUP(C92,#REF!,5,0)</f>
        <v>#REF!</v>
      </c>
      <c r="G92" t="e">
        <f t="shared" si="4"/>
        <v>#REF!</v>
      </c>
    </row>
    <row r="93" spans="2:7" x14ac:dyDescent="0.25">
      <c r="B93" t="s">
        <v>488</v>
      </c>
      <c r="C93" t="s">
        <v>391</v>
      </c>
      <c r="D93" t="s">
        <v>520</v>
      </c>
      <c r="E93">
        <v>2</v>
      </c>
      <c r="F93" t="e">
        <f>VLOOKUP(C93,#REF!,5,0)</f>
        <v>#REF!</v>
      </c>
      <c r="G93" t="e">
        <f t="shared" si="4"/>
        <v>#REF!</v>
      </c>
    </row>
    <row r="94" spans="2:7" x14ac:dyDescent="0.25">
      <c r="B94" t="s">
        <v>488</v>
      </c>
      <c r="C94" t="s">
        <v>317</v>
      </c>
      <c r="D94" t="s">
        <v>520</v>
      </c>
      <c r="E94">
        <v>1</v>
      </c>
      <c r="F94" t="e">
        <f>VLOOKUP(C94,#REF!,5,0)</f>
        <v>#REF!</v>
      </c>
      <c r="G94" t="e">
        <f t="shared" si="4"/>
        <v>#REF!</v>
      </c>
    </row>
    <row r="95" spans="2:7" x14ac:dyDescent="0.25">
      <c r="B95" t="s">
        <v>488</v>
      </c>
      <c r="C95" t="s">
        <v>263</v>
      </c>
      <c r="D95" t="s">
        <v>520</v>
      </c>
      <c r="E95">
        <v>4.4000000000000004</v>
      </c>
      <c r="F95" t="e">
        <f>VLOOKUP(C95,#REF!,5,0)</f>
        <v>#REF!</v>
      </c>
      <c r="G95" t="e">
        <f t="shared" si="4"/>
        <v>#REF!</v>
      </c>
    </row>
    <row r="96" spans="2:7" x14ac:dyDescent="0.25">
      <c r="B96" t="s">
        <v>488</v>
      </c>
      <c r="C96" t="s">
        <v>259</v>
      </c>
      <c r="D96" t="s">
        <v>520</v>
      </c>
      <c r="E96">
        <v>2</v>
      </c>
      <c r="F96" t="e">
        <f>VLOOKUP(C96,#REF!,5,0)</f>
        <v>#REF!</v>
      </c>
      <c r="G96" t="e">
        <f t="shared" si="4"/>
        <v>#REF!</v>
      </c>
    </row>
    <row r="97" spans="2:13" x14ac:dyDescent="0.25">
      <c r="B97" t="s">
        <v>488</v>
      </c>
      <c r="C97" t="s">
        <v>275</v>
      </c>
      <c r="D97" t="s">
        <v>520</v>
      </c>
      <c r="E97">
        <v>2</v>
      </c>
      <c r="F97" t="e">
        <f>VLOOKUP(C97,#REF!,5,0)</f>
        <v>#REF!</v>
      </c>
      <c r="G97" t="e">
        <f t="shared" si="4"/>
        <v>#REF!</v>
      </c>
    </row>
    <row r="98" spans="2:13" x14ac:dyDescent="0.25">
      <c r="B98" t="s">
        <v>488</v>
      </c>
      <c r="C98" t="s">
        <v>207</v>
      </c>
      <c r="D98" t="s">
        <v>520</v>
      </c>
      <c r="E98">
        <v>1</v>
      </c>
      <c r="F98" t="e">
        <f>VLOOKUP(C98,#REF!,5,0)</f>
        <v>#REF!</v>
      </c>
      <c r="G98" t="e">
        <f t="shared" si="4"/>
        <v>#REF!</v>
      </c>
    </row>
    <row r="99" spans="2:13" x14ac:dyDescent="0.25">
      <c r="B99" t="s">
        <v>488</v>
      </c>
      <c r="C99" t="s">
        <v>259</v>
      </c>
      <c r="D99" t="s">
        <v>520</v>
      </c>
      <c r="E99">
        <v>2.5</v>
      </c>
      <c r="F99" t="e">
        <f>VLOOKUP(C99,#REF!,5,0)</f>
        <v>#REF!</v>
      </c>
      <c r="G99" t="e">
        <f t="shared" si="4"/>
        <v>#REF!</v>
      </c>
    </row>
    <row r="100" spans="2:13" x14ac:dyDescent="0.25">
      <c r="B100" t="s">
        <v>488</v>
      </c>
      <c r="C100" t="s">
        <v>391</v>
      </c>
      <c r="D100" t="s">
        <v>520</v>
      </c>
      <c r="E100">
        <v>2</v>
      </c>
      <c r="F100" t="e">
        <f>VLOOKUP(C100,#REF!,5,0)</f>
        <v>#REF!</v>
      </c>
      <c r="G100" t="e">
        <f t="shared" si="4"/>
        <v>#REF!</v>
      </c>
    </row>
    <row r="101" spans="2:13" x14ac:dyDescent="0.25">
      <c r="B101" t="s">
        <v>488</v>
      </c>
      <c r="C101" t="s">
        <v>317</v>
      </c>
      <c r="D101" t="s">
        <v>520</v>
      </c>
      <c r="E101">
        <v>1</v>
      </c>
      <c r="F101" t="e">
        <f>VLOOKUP(C101,#REF!,5,0)</f>
        <v>#REF!</v>
      </c>
      <c r="G101" t="e">
        <f t="shared" si="4"/>
        <v>#REF!</v>
      </c>
    </row>
    <row r="102" spans="2:13" x14ac:dyDescent="0.25">
      <c r="B102" t="s">
        <v>488</v>
      </c>
      <c r="C102" t="s">
        <v>263</v>
      </c>
      <c r="D102" t="s">
        <v>520</v>
      </c>
      <c r="E102">
        <v>4.8</v>
      </c>
      <c r="F102" t="e">
        <f>VLOOKUP(C102,#REF!,5,0)</f>
        <v>#REF!</v>
      </c>
      <c r="G102" t="e">
        <f t="shared" si="4"/>
        <v>#REF!</v>
      </c>
    </row>
    <row r="103" spans="2:13" x14ac:dyDescent="0.25">
      <c r="B103" t="s">
        <v>488</v>
      </c>
      <c r="C103" t="s">
        <v>259</v>
      </c>
      <c r="D103" t="s">
        <v>520</v>
      </c>
      <c r="E103">
        <v>3.6</v>
      </c>
      <c r="F103" t="e">
        <f>VLOOKUP(C103,#REF!,5,0)</f>
        <v>#REF!</v>
      </c>
      <c r="G103" t="e">
        <f t="shared" si="4"/>
        <v>#REF!</v>
      </c>
    </row>
    <row r="104" spans="2:13" x14ac:dyDescent="0.25">
      <c r="B104" t="s">
        <v>488</v>
      </c>
      <c r="C104" t="s">
        <v>275</v>
      </c>
      <c r="D104" t="s">
        <v>520</v>
      </c>
      <c r="E104">
        <v>1.08</v>
      </c>
      <c r="F104" t="e">
        <f>VLOOKUP(C104,#REF!,5,0)</f>
        <v>#REF!</v>
      </c>
      <c r="G104" t="e">
        <f t="shared" si="4"/>
        <v>#REF!</v>
      </c>
    </row>
    <row r="105" spans="2:13" x14ac:dyDescent="0.25">
      <c r="F105" t="e">
        <f>VLOOKUP(C105,#REF!,5,0)</f>
        <v>#REF!</v>
      </c>
      <c r="G105" t="e">
        <f t="shared" si="4"/>
        <v>#REF!</v>
      </c>
    </row>
    <row r="106" spans="2:13" x14ac:dyDescent="0.25">
      <c r="B106" t="s">
        <v>488</v>
      </c>
      <c r="C106" t="s">
        <v>259</v>
      </c>
      <c r="D106" t="s">
        <v>489</v>
      </c>
      <c r="E106">
        <v>61.95</v>
      </c>
      <c r="F106" t="e">
        <f>VLOOKUP(C106,#REF!,5,0)</f>
        <v>#REF!</v>
      </c>
      <c r="G106" t="e">
        <f t="shared" si="4"/>
        <v>#REF!</v>
      </c>
    </row>
    <row r="107" spans="2:13" x14ac:dyDescent="0.25">
      <c r="B107" t="s">
        <v>488</v>
      </c>
      <c r="C107" t="s">
        <v>269</v>
      </c>
      <c r="D107" t="s">
        <v>489</v>
      </c>
      <c r="E107">
        <v>18.510000000000002</v>
      </c>
      <c r="F107" t="e">
        <f>VLOOKUP(C107,#REF!,5,0)</f>
        <v>#REF!</v>
      </c>
      <c r="G107" t="e">
        <f t="shared" si="4"/>
        <v>#REF!</v>
      </c>
    </row>
    <row r="108" spans="2:13" x14ac:dyDescent="0.25">
      <c r="B108" t="s">
        <v>488</v>
      </c>
      <c r="C108" t="s">
        <v>527</v>
      </c>
      <c r="D108" t="s">
        <v>522</v>
      </c>
      <c r="E108">
        <v>370</v>
      </c>
      <c r="G108">
        <f t="shared" ref="G108:G124" si="5">F108*E108</f>
        <v>0</v>
      </c>
      <c r="M108" t="s">
        <v>528</v>
      </c>
    </row>
    <row r="109" spans="2:13" x14ac:dyDescent="0.25">
      <c r="B109" t="s">
        <v>488</v>
      </c>
      <c r="C109" t="s">
        <v>207</v>
      </c>
      <c r="D109" t="s">
        <v>522</v>
      </c>
      <c r="E109">
        <v>1</v>
      </c>
      <c r="F109" t="e">
        <f>VLOOKUP(C109,#REF!,5,0)</f>
        <v>#REF!</v>
      </c>
      <c r="G109" t="e">
        <f t="shared" si="5"/>
        <v>#REF!</v>
      </c>
    </row>
    <row r="110" spans="2:13" x14ac:dyDescent="0.25">
      <c r="B110" t="s">
        <v>488</v>
      </c>
      <c r="C110" t="s">
        <v>315</v>
      </c>
      <c r="D110" t="s">
        <v>522</v>
      </c>
      <c r="E110">
        <v>1</v>
      </c>
      <c r="F110" t="e">
        <f>VLOOKUP(C110,#REF!,5,0)</f>
        <v>#REF!</v>
      </c>
      <c r="G110" t="e">
        <f t="shared" si="5"/>
        <v>#REF!</v>
      </c>
    </row>
    <row r="111" spans="2:13" x14ac:dyDescent="0.25">
      <c r="B111" t="s">
        <v>488</v>
      </c>
      <c r="C111" t="s">
        <v>434</v>
      </c>
      <c r="D111" t="s">
        <v>522</v>
      </c>
      <c r="E111">
        <v>1</v>
      </c>
      <c r="F111" t="e">
        <f>VLOOKUP(C111,#REF!,5,0)</f>
        <v>#REF!</v>
      </c>
      <c r="G111" t="e">
        <f t="shared" si="5"/>
        <v>#REF!</v>
      </c>
    </row>
    <row r="112" spans="2:13" x14ac:dyDescent="0.25">
      <c r="B112" t="s">
        <v>488</v>
      </c>
      <c r="C112" t="s">
        <v>290</v>
      </c>
      <c r="D112" t="s">
        <v>522</v>
      </c>
      <c r="E112">
        <v>1</v>
      </c>
      <c r="F112" t="e">
        <f>VLOOKUP(C112,#REF!,5,0)</f>
        <v>#REF!</v>
      </c>
      <c r="G112" t="e">
        <f t="shared" si="5"/>
        <v>#REF!</v>
      </c>
    </row>
    <row r="113" spans="2:7" x14ac:dyDescent="0.25">
      <c r="F113" t="e">
        <f>VLOOKUP(C113,#REF!,5,0)</f>
        <v>#REF!</v>
      </c>
      <c r="G113" t="e">
        <f t="shared" si="5"/>
        <v>#REF!</v>
      </c>
    </row>
    <row r="114" spans="2:7" x14ac:dyDescent="0.25">
      <c r="B114" t="s">
        <v>488</v>
      </c>
      <c r="C114" t="s">
        <v>259</v>
      </c>
      <c r="D114" t="s">
        <v>489</v>
      </c>
      <c r="E114">
        <v>3.8</v>
      </c>
      <c r="F114" t="e">
        <f>VLOOKUP(C114,#REF!,5,0)</f>
        <v>#REF!</v>
      </c>
      <c r="G114" t="e">
        <f t="shared" si="5"/>
        <v>#REF!</v>
      </c>
    </row>
    <row r="115" spans="2:7" x14ac:dyDescent="0.25">
      <c r="B115" t="s">
        <v>488</v>
      </c>
      <c r="C115" t="s">
        <v>263</v>
      </c>
      <c r="D115" t="s">
        <v>489</v>
      </c>
      <c r="E115">
        <v>3.7</v>
      </c>
      <c r="F115" t="e">
        <f>VLOOKUP(C115,#REF!,5,0)</f>
        <v>#REF!</v>
      </c>
      <c r="G115" t="e">
        <f t="shared" si="5"/>
        <v>#REF!</v>
      </c>
    </row>
    <row r="116" spans="2:7" x14ac:dyDescent="0.25">
      <c r="B116" t="s">
        <v>488</v>
      </c>
      <c r="C116" t="s">
        <v>195</v>
      </c>
      <c r="D116" t="s">
        <v>489</v>
      </c>
      <c r="E116">
        <v>22.3</v>
      </c>
      <c r="F116" t="e">
        <f>VLOOKUP(C116,#REF!,5,0)</f>
        <v>#REF!</v>
      </c>
      <c r="G116" t="e">
        <f t="shared" si="5"/>
        <v>#REF!</v>
      </c>
    </row>
    <row r="117" spans="2:7" x14ac:dyDescent="0.25">
      <c r="F117" t="e">
        <f>VLOOKUP(C117,#REF!,5,0)</f>
        <v>#REF!</v>
      </c>
      <c r="G117" t="e">
        <f t="shared" si="5"/>
        <v>#REF!</v>
      </c>
    </row>
    <row r="118" spans="2:7" x14ac:dyDescent="0.25">
      <c r="B118" t="s">
        <v>488</v>
      </c>
      <c r="C118" t="s">
        <v>259</v>
      </c>
      <c r="D118" t="s">
        <v>489</v>
      </c>
      <c r="E118">
        <v>46.2</v>
      </c>
      <c r="F118" t="e">
        <f>VLOOKUP(C118,#REF!,5,0)</f>
        <v>#REF!</v>
      </c>
      <c r="G118" t="e">
        <f t="shared" si="5"/>
        <v>#REF!</v>
      </c>
    </row>
    <row r="119" spans="2:7" x14ac:dyDescent="0.25">
      <c r="B119" t="s">
        <v>488</v>
      </c>
      <c r="C119" t="s">
        <v>263</v>
      </c>
      <c r="D119" t="s">
        <v>489</v>
      </c>
      <c r="E119">
        <v>3</v>
      </c>
      <c r="F119" t="e">
        <f>VLOOKUP(C119,#REF!,5,0)</f>
        <v>#REF!</v>
      </c>
      <c r="G119" t="e">
        <f t="shared" si="5"/>
        <v>#REF!</v>
      </c>
    </row>
    <row r="120" spans="2:7" x14ac:dyDescent="0.25">
      <c r="B120" t="s">
        <v>488</v>
      </c>
      <c r="C120" t="s">
        <v>259</v>
      </c>
      <c r="D120" t="s">
        <v>489</v>
      </c>
      <c r="E120">
        <v>3</v>
      </c>
      <c r="F120" t="e">
        <f>VLOOKUP(C120,#REF!,5,0)</f>
        <v>#REF!</v>
      </c>
      <c r="G120" t="e">
        <f t="shared" si="5"/>
        <v>#REF!</v>
      </c>
    </row>
    <row r="121" spans="2:7" x14ac:dyDescent="0.25">
      <c r="B121" t="s">
        <v>488</v>
      </c>
      <c r="C121" t="s">
        <v>259</v>
      </c>
      <c r="D121" t="s">
        <v>489</v>
      </c>
      <c r="E121">
        <v>40.5</v>
      </c>
      <c r="F121" t="e">
        <f>VLOOKUP(C121,#REF!,5,0)</f>
        <v>#REF!</v>
      </c>
      <c r="G121" t="e">
        <f t="shared" si="5"/>
        <v>#REF!</v>
      </c>
    </row>
    <row r="122" spans="2:7" x14ac:dyDescent="0.25">
      <c r="B122" t="s">
        <v>488</v>
      </c>
      <c r="C122" t="s">
        <v>263</v>
      </c>
      <c r="D122" t="s">
        <v>489</v>
      </c>
      <c r="E122">
        <v>21.2</v>
      </c>
      <c r="F122" t="e">
        <f>VLOOKUP(C122,#REF!,5,0)</f>
        <v>#REF!</v>
      </c>
      <c r="G122" t="e">
        <f t="shared" si="5"/>
        <v>#REF!</v>
      </c>
    </row>
    <row r="123" spans="2:7" x14ac:dyDescent="0.25">
      <c r="B123" t="s">
        <v>488</v>
      </c>
      <c r="C123" t="s">
        <v>259</v>
      </c>
      <c r="D123" t="s">
        <v>489</v>
      </c>
      <c r="E123">
        <v>5.5</v>
      </c>
      <c r="F123" t="e">
        <f>VLOOKUP(C123,#REF!,5,0)</f>
        <v>#REF!</v>
      </c>
      <c r="G123" t="e">
        <f t="shared" si="5"/>
        <v>#REF!</v>
      </c>
    </row>
    <row r="124" spans="2:7" x14ac:dyDescent="0.25">
      <c r="B124" t="s">
        <v>488</v>
      </c>
      <c r="C124" t="s">
        <v>263</v>
      </c>
      <c r="D124" t="s">
        <v>489</v>
      </c>
      <c r="E124">
        <v>13.2</v>
      </c>
      <c r="F124" t="e">
        <f>VLOOKUP(C124,#REF!,5,0)</f>
        <v>#REF!</v>
      </c>
      <c r="G124" t="e">
        <f t="shared" si="5"/>
        <v>#REF!</v>
      </c>
    </row>
    <row r="125" spans="2:7" x14ac:dyDescent="0.25">
      <c r="F125" t="e">
        <f>VLOOKUP(C125,#REF!,5,0)</f>
        <v>#REF!</v>
      </c>
      <c r="G125" t="e">
        <f>SUM(G118:G124)</f>
        <v>#REF!</v>
      </c>
    </row>
    <row r="126" spans="2:7" x14ac:dyDescent="0.25">
      <c r="B126" t="s">
        <v>488</v>
      </c>
      <c r="C126" t="s">
        <v>422</v>
      </c>
      <c r="D126" t="s">
        <v>522</v>
      </c>
      <c r="E126">
        <v>6</v>
      </c>
      <c r="F126" t="e">
        <f>VLOOKUP(C126,#REF!,5,0)</f>
        <v>#REF!</v>
      </c>
      <c r="G126" t="e">
        <f>E126*F126</f>
        <v>#REF!</v>
      </c>
    </row>
    <row r="127" spans="2:7" x14ac:dyDescent="0.25">
      <c r="B127" t="s">
        <v>488</v>
      </c>
      <c r="C127" t="s">
        <v>195</v>
      </c>
      <c r="D127" t="s">
        <v>522</v>
      </c>
      <c r="E127">
        <v>6</v>
      </c>
      <c r="F127" t="e">
        <f>VLOOKUP(C127,#REF!,5,0)</f>
        <v>#REF!</v>
      </c>
      <c r="G127" t="e">
        <f t="shared" ref="G127:G186" si="6">E127*F127</f>
        <v>#REF!</v>
      </c>
    </row>
    <row r="128" spans="2:7" x14ac:dyDescent="0.25">
      <c r="B128" t="s">
        <v>488</v>
      </c>
      <c r="C128" t="s">
        <v>207</v>
      </c>
      <c r="D128" t="s">
        <v>522</v>
      </c>
      <c r="E128">
        <v>1</v>
      </c>
      <c r="F128" t="e">
        <f>VLOOKUP(C128,#REF!,5,0)</f>
        <v>#REF!</v>
      </c>
      <c r="G128" t="e">
        <f t="shared" si="6"/>
        <v>#REF!</v>
      </c>
    </row>
    <row r="129" spans="2:7" x14ac:dyDescent="0.25">
      <c r="B129" t="s">
        <v>488</v>
      </c>
      <c r="C129" t="s">
        <v>532</v>
      </c>
      <c r="D129" t="s">
        <v>522</v>
      </c>
      <c r="E129">
        <v>11</v>
      </c>
    </row>
    <row r="130" spans="2:7" x14ac:dyDescent="0.25">
      <c r="B130" t="s">
        <v>488</v>
      </c>
      <c r="C130" t="s">
        <v>315</v>
      </c>
      <c r="D130" t="s">
        <v>522</v>
      </c>
      <c r="E130">
        <v>1</v>
      </c>
      <c r="F130" t="e">
        <f>VLOOKUP(C130,#REF!,5,0)</f>
        <v>#REF!</v>
      </c>
      <c r="G130" t="e">
        <f t="shared" si="6"/>
        <v>#REF!</v>
      </c>
    </row>
    <row r="131" spans="2:7" x14ac:dyDescent="0.25">
      <c r="B131" t="s">
        <v>488</v>
      </c>
      <c r="C131" t="s">
        <v>434</v>
      </c>
      <c r="D131" t="s">
        <v>522</v>
      </c>
      <c r="E131">
        <v>1</v>
      </c>
      <c r="F131" t="e">
        <f>VLOOKUP(C131,#REF!,5,0)</f>
        <v>#REF!</v>
      </c>
      <c r="G131" t="e">
        <f t="shared" si="6"/>
        <v>#REF!</v>
      </c>
    </row>
    <row r="132" spans="2:7" x14ac:dyDescent="0.25">
      <c r="B132" t="s">
        <v>488</v>
      </c>
      <c r="C132" t="s">
        <v>290</v>
      </c>
      <c r="D132" t="s">
        <v>522</v>
      </c>
      <c r="E132">
        <v>1</v>
      </c>
      <c r="F132" t="e">
        <f>VLOOKUP(C132,#REF!,5,0)</f>
        <v>#REF!</v>
      </c>
      <c r="G132" t="e">
        <f t="shared" si="6"/>
        <v>#REF!</v>
      </c>
    </row>
    <row r="133" spans="2:7" x14ac:dyDescent="0.25">
      <c r="F133" t="e">
        <f>VLOOKUP(C133,#REF!,5,0)</f>
        <v>#REF!</v>
      </c>
      <c r="G133" t="e">
        <f t="shared" si="6"/>
        <v>#REF!</v>
      </c>
    </row>
    <row r="134" spans="2:7" x14ac:dyDescent="0.25">
      <c r="B134" t="s">
        <v>488</v>
      </c>
      <c r="C134" t="s">
        <v>231</v>
      </c>
      <c r="D134" t="s">
        <v>489</v>
      </c>
      <c r="E134">
        <v>2</v>
      </c>
      <c r="F134" t="e">
        <f>VLOOKUP(C134,#REF!,5,0)</f>
        <v>#REF!</v>
      </c>
      <c r="G134" t="e">
        <f t="shared" si="6"/>
        <v>#REF!</v>
      </c>
    </row>
    <row r="135" spans="2:7" x14ac:dyDescent="0.25">
      <c r="B135" t="s">
        <v>488</v>
      </c>
      <c r="C135" t="s">
        <v>187</v>
      </c>
      <c r="D135" t="s">
        <v>489</v>
      </c>
      <c r="E135">
        <v>3</v>
      </c>
      <c r="F135" t="e">
        <f>VLOOKUP(C135,#REF!,5,0)</f>
        <v>#REF!</v>
      </c>
      <c r="G135" t="e">
        <f t="shared" si="6"/>
        <v>#REF!</v>
      </c>
    </row>
    <row r="136" spans="2:7" x14ac:dyDescent="0.25">
      <c r="B136" t="s">
        <v>488</v>
      </c>
      <c r="C136" t="s">
        <v>263</v>
      </c>
      <c r="D136" t="s">
        <v>489</v>
      </c>
      <c r="E136">
        <v>24</v>
      </c>
      <c r="F136" t="e">
        <f>VLOOKUP(C136,#REF!,5,0)</f>
        <v>#REF!</v>
      </c>
      <c r="G136" t="e">
        <f t="shared" si="6"/>
        <v>#REF!</v>
      </c>
    </row>
    <row r="137" spans="2:7" x14ac:dyDescent="0.25">
      <c r="B137" t="s">
        <v>488</v>
      </c>
      <c r="C137" t="s">
        <v>263</v>
      </c>
      <c r="D137" t="s">
        <v>489</v>
      </c>
      <c r="E137">
        <v>3.5</v>
      </c>
      <c r="F137" t="e">
        <f>VLOOKUP(C137,#REF!,5,0)</f>
        <v>#REF!</v>
      </c>
      <c r="G137" t="e">
        <f t="shared" si="6"/>
        <v>#REF!</v>
      </c>
    </row>
    <row r="138" spans="2:7" x14ac:dyDescent="0.25">
      <c r="B138" t="s">
        <v>488</v>
      </c>
      <c r="C138" t="s">
        <v>195</v>
      </c>
      <c r="D138" t="s">
        <v>489</v>
      </c>
      <c r="E138">
        <v>13</v>
      </c>
      <c r="F138" t="e">
        <f>VLOOKUP(C138,#REF!,5,0)</f>
        <v>#REF!</v>
      </c>
      <c r="G138" t="e">
        <f t="shared" si="6"/>
        <v>#REF!</v>
      </c>
    </row>
    <row r="139" spans="2:7" x14ac:dyDescent="0.25">
      <c r="B139" t="s">
        <v>488</v>
      </c>
      <c r="C139" t="s">
        <v>263</v>
      </c>
      <c r="D139" t="s">
        <v>489</v>
      </c>
      <c r="E139">
        <v>12</v>
      </c>
      <c r="F139" t="e">
        <f>VLOOKUP(C139,#REF!,5,0)</f>
        <v>#REF!</v>
      </c>
      <c r="G139" t="e">
        <f t="shared" si="6"/>
        <v>#REF!</v>
      </c>
    </row>
    <row r="140" spans="2:7" x14ac:dyDescent="0.25">
      <c r="B140" t="s">
        <v>488</v>
      </c>
      <c r="C140" t="s">
        <v>259</v>
      </c>
      <c r="D140" t="s">
        <v>489</v>
      </c>
      <c r="E140">
        <v>4</v>
      </c>
      <c r="F140" t="e">
        <f>VLOOKUP(C140,#REF!,5,0)</f>
        <v>#REF!</v>
      </c>
      <c r="G140" t="e">
        <f t="shared" si="6"/>
        <v>#REF!</v>
      </c>
    </row>
    <row r="141" spans="2:7" x14ac:dyDescent="0.25">
      <c r="F141" t="e">
        <f>VLOOKUP(C141,#REF!,5,0)</f>
        <v>#REF!</v>
      </c>
      <c r="G141" t="e">
        <f t="shared" si="6"/>
        <v>#REF!</v>
      </c>
    </row>
    <row r="142" spans="2:7" x14ac:dyDescent="0.25">
      <c r="B142" t="s">
        <v>488</v>
      </c>
      <c r="C142" t="s">
        <v>259</v>
      </c>
      <c r="D142" t="s">
        <v>489</v>
      </c>
      <c r="E142">
        <v>24</v>
      </c>
      <c r="F142" t="e">
        <f>VLOOKUP(C142,#REF!,5,0)</f>
        <v>#REF!</v>
      </c>
      <c r="G142" t="e">
        <f t="shared" si="6"/>
        <v>#REF!</v>
      </c>
    </row>
    <row r="143" spans="2:7" x14ac:dyDescent="0.25">
      <c r="B143" t="s">
        <v>488</v>
      </c>
      <c r="C143" t="s">
        <v>231</v>
      </c>
      <c r="D143" t="s">
        <v>489</v>
      </c>
      <c r="E143">
        <v>1</v>
      </c>
      <c r="F143" t="e">
        <f>VLOOKUP(C143,#REF!,5,0)</f>
        <v>#REF!</v>
      </c>
      <c r="G143" t="e">
        <f t="shared" si="6"/>
        <v>#REF!</v>
      </c>
    </row>
    <row r="144" spans="2:7" x14ac:dyDescent="0.25">
      <c r="B144" t="s">
        <v>488</v>
      </c>
      <c r="C144" t="s">
        <v>263</v>
      </c>
      <c r="D144" t="s">
        <v>489</v>
      </c>
      <c r="E144">
        <v>3</v>
      </c>
      <c r="F144" t="e">
        <f>VLOOKUP(C144,#REF!,5,0)</f>
        <v>#REF!</v>
      </c>
      <c r="G144" t="e">
        <f t="shared" si="6"/>
        <v>#REF!</v>
      </c>
    </row>
    <row r="145" spans="2:13" x14ac:dyDescent="0.25">
      <c r="B145" t="s">
        <v>488</v>
      </c>
      <c r="C145" t="s">
        <v>259</v>
      </c>
      <c r="D145" t="s">
        <v>489</v>
      </c>
      <c r="E145">
        <v>10</v>
      </c>
      <c r="F145" t="e">
        <f>VLOOKUP(C145,#REF!,5,0)</f>
        <v>#REF!</v>
      </c>
      <c r="G145" t="e">
        <f t="shared" si="6"/>
        <v>#REF!</v>
      </c>
    </row>
    <row r="146" spans="2:13" x14ac:dyDescent="0.25">
      <c r="B146" t="s">
        <v>488</v>
      </c>
      <c r="C146" t="s">
        <v>195</v>
      </c>
      <c r="D146" t="s">
        <v>489</v>
      </c>
      <c r="E146">
        <v>2</v>
      </c>
      <c r="F146" t="e">
        <f>VLOOKUP(C146,#REF!,5,0)</f>
        <v>#REF!</v>
      </c>
      <c r="G146" t="e">
        <f t="shared" si="6"/>
        <v>#REF!</v>
      </c>
    </row>
    <row r="147" spans="2:13" x14ac:dyDescent="0.25">
      <c r="B147" t="s">
        <v>488</v>
      </c>
      <c r="C147" t="s">
        <v>418</v>
      </c>
      <c r="D147" t="s">
        <v>489</v>
      </c>
      <c r="E147">
        <v>2</v>
      </c>
      <c r="F147" t="e">
        <f>VLOOKUP(C147,#REF!,5,0)</f>
        <v>#REF!</v>
      </c>
      <c r="G147" t="e">
        <f t="shared" si="6"/>
        <v>#REF!</v>
      </c>
    </row>
    <row r="148" spans="2:13" x14ac:dyDescent="0.25">
      <c r="B148" t="s">
        <v>488</v>
      </c>
      <c r="C148" t="s">
        <v>195</v>
      </c>
      <c r="D148" t="s">
        <v>489</v>
      </c>
      <c r="E148">
        <v>2</v>
      </c>
      <c r="F148" t="e">
        <f>VLOOKUP(C148,#REF!,5,0)</f>
        <v>#REF!</v>
      </c>
      <c r="G148" t="e">
        <f t="shared" si="6"/>
        <v>#REF!</v>
      </c>
    </row>
    <row r="149" spans="2:13" x14ac:dyDescent="0.25">
      <c r="B149" t="s">
        <v>488</v>
      </c>
      <c r="C149" t="s">
        <v>527</v>
      </c>
      <c r="D149" t="s">
        <v>489</v>
      </c>
      <c r="E149">
        <v>49</v>
      </c>
      <c r="F149" t="e">
        <f>VLOOKUP(C149,#REF!,5,0)</f>
        <v>#REF!</v>
      </c>
      <c r="M149" t="s">
        <v>537</v>
      </c>
    </row>
    <row r="150" spans="2:13" x14ac:dyDescent="0.25">
      <c r="B150" t="s">
        <v>488</v>
      </c>
      <c r="C150" t="s">
        <v>418</v>
      </c>
      <c r="D150" t="s">
        <v>489</v>
      </c>
      <c r="E150">
        <v>6</v>
      </c>
      <c r="F150" t="e">
        <f>VLOOKUP(C150,#REF!,5,0)</f>
        <v>#REF!</v>
      </c>
      <c r="G150" t="e">
        <f t="shared" si="6"/>
        <v>#REF!</v>
      </c>
    </row>
    <row r="151" spans="2:13" x14ac:dyDescent="0.25">
      <c r="B151" t="s">
        <v>488</v>
      </c>
      <c r="C151" t="s">
        <v>195</v>
      </c>
      <c r="D151" t="s">
        <v>489</v>
      </c>
      <c r="E151">
        <v>6</v>
      </c>
      <c r="F151" t="e">
        <f>VLOOKUP(C151,#REF!,5,0)</f>
        <v>#REF!</v>
      </c>
      <c r="G151" t="e">
        <f t="shared" si="6"/>
        <v>#REF!</v>
      </c>
    </row>
    <row r="152" spans="2:13" x14ac:dyDescent="0.25">
      <c r="B152" t="s">
        <v>488</v>
      </c>
      <c r="C152" t="s">
        <v>527</v>
      </c>
      <c r="D152" t="s">
        <v>489</v>
      </c>
      <c r="E152">
        <v>49</v>
      </c>
      <c r="F152" t="e">
        <f>VLOOKUP(C152,#REF!,5,0)</f>
        <v>#REF!</v>
      </c>
      <c r="M152" t="s">
        <v>538</v>
      </c>
    </row>
    <row r="153" spans="2:13" x14ac:dyDescent="0.25">
      <c r="B153" t="s">
        <v>488</v>
      </c>
      <c r="C153" t="s">
        <v>195</v>
      </c>
      <c r="D153" t="s">
        <v>489</v>
      </c>
      <c r="E153">
        <v>2</v>
      </c>
      <c r="F153" t="e">
        <f>VLOOKUP(C153,#REF!,5,0)</f>
        <v>#REF!</v>
      </c>
      <c r="G153" t="e">
        <f t="shared" si="6"/>
        <v>#REF!</v>
      </c>
    </row>
    <row r="154" spans="2:13" x14ac:dyDescent="0.25">
      <c r="B154" t="s">
        <v>488</v>
      </c>
      <c r="C154" t="s">
        <v>259</v>
      </c>
      <c r="D154" t="s">
        <v>489</v>
      </c>
      <c r="E154">
        <v>4</v>
      </c>
      <c r="F154" t="e">
        <f>VLOOKUP(C154,#REF!,5,0)</f>
        <v>#REF!</v>
      </c>
      <c r="G154" t="e">
        <f t="shared" si="6"/>
        <v>#REF!</v>
      </c>
    </row>
    <row r="155" spans="2:13" x14ac:dyDescent="0.25">
      <c r="B155" t="s">
        <v>488</v>
      </c>
      <c r="C155" t="s">
        <v>263</v>
      </c>
      <c r="D155" t="s">
        <v>489</v>
      </c>
      <c r="E155">
        <v>7</v>
      </c>
      <c r="F155" t="e">
        <f>VLOOKUP(C155,#REF!,5,0)</f>
        <v>#REF!</v>
      </c>
      <c r="G155" t="e">
        <f t="shared" si="6"/>
        <v>#REF!</v>
      </c>
    </row>
    <row r="156" spans="2:13" x14ac:dyDescent="0.25">
      <c r="F156" t="e">
        <f>VLOOKUP(C156,#REF!,5,0)</f>
        <v>#REF!</v>
      </c>
      <c r="G156" t="e">
        <f t="shared" si="6"/>
        <v>#REF!</v>
      </c>
    </row>
    <row r="157" spans="2:13" x14ac:dyDescent="0.25">
      <c r="B157" t="s">
        <v>488</v>
      </c>
      <c r="C157" t="s">
        <v>315</v>
      </c>
      <c r="D157" t="s">
        <v>522</v>
      </c>
      <c r="E157">
        <v>1</v>
      </c>
      <c r="F157" t="e">
        <f>VLOOKUP(C157,#REF!,5,0)</f>
        <v>#REF!</v>
      </c>
      <c r="G157" t="e">
        <f t="shared" si="6"/>
        <v>#REF!</v>
      </c>
    </row>
    <row r="158" spans="2:13" x14ac:dyDescent="0.25">
      <c r="B158" t="s">
        <v>488</v>
      </c>
      <c r="C158" t="s">
        <v>223</v>
      </c>
      <c r="D158" t="s">
        <v>522</v>
      </c>
      <c r="E158">
        <v>1</v>
      </c>
      <c r="F158" t="e">
        <f>VLOOKUP(C158,#REF!,5,0)</f>
        <v>#REF!</v>
      </c>
      <c r="G158" t="e">
        <f t="shared" si="6"/>
        <v>#REF!</v>
      </c>
    </row>
    <row r="159" spans="2:13" x14ac:dyDescent="0.25">
      <c r="B159" t="s">
        <v>488</v>
      </c>
      <c r="C159" t="s">
        <v>290</v>
      </c>
      <c r="D159" t="s">
        <v>522</v>
      </c>
      <c r="E159">
        <v>1</v>
      </c>
      <c r="F159" t="e">
        <f>VLOOKUP(C159,#REF!,5,0)</f>
        <v>#REF!</v>
      </c>
      <c r="G159" t="e">
        <f t="shared" si="6"/>
        <v>#REF!</v>
      </c>
    </row>
    <row r="160" spans="2:13" x14ac:dyDescent="0.25">
      <c r="F160" t="e">
        <f>VLOOKUP(C160,#REF!,5,0)</f>
        <v>#REF!</v>
      </c>
      <c r="G160" t="e">
        <f t="shared" si="6"/>
        <v>#REF!</v>
      </c>
    </row>
    <row r="161" spans="1:13" x14ac:dyDescent="0.25">
      <c r="B161" t="s">
        <v>488</v>
      </c>
      <c r="C161" t="s">
        <v>231</v>
      </c>
      <c r="D161" t="s">
        <v>489</v>
      </c>
      <c r="E161">
        <v>2</v>
      </c>
      <c r="F161" t="e">
        <f>VLOOKUP(C161,#REF!,5,0)</f>
        <v>#REF!</v>
      </c>
      <c r="G161" t="e">
        <f t="shared" si="6"/>
        <v>#REF!</v>
      </c>
    </row>
    <row r="162" spans="1:13" x14ac:dyDescent="0.25">
      <c r="B162" t="s">
        <v>488</v>
      </c>
      <c r="C162" t="s">
        <v>207</v>
      </c>
      <c r="D162" t="s">
        <v>489</v>
      </c>
      <c r="E162">
        <v>2</v>
      </c>
      <c r="F162" t="e">
        <f>VLOOKUP(C162,#REF!,5,0)</f>
        <v>#REF!</v>
      </c>
      <c r="G162" t="e">
        <f t="shared" si="6"/>
        <v>#REF!</v>
      </c>
    </row>
    <row r="163" spans="1:13" x14ac:dyDescent="0.25">
      <c r="F163" t="e">
        <f>VLOOKUP(C163,#REF!,5,0)</f>
        <v>#REF!</v>
      </c>
      <c r="G163" t="e">
        <f t="shared" si="6"/>
        <v>#REF!</v>
      </c>
    </row>
    <row r="164" spans="1:13" x14ac:dyDescent="0.25">
      <c r="F164" t="e">
        <f>VLOOKUP(C164,#REF!,5,0)</f>
        <v>#REF!</v>
      </c>
      <c r="G164" t="e">
        <f t="shared" si="6"/>
        <v>#REF!</v>
      </c>
    </row>
    <row r="165" spans="1:13" x14ac:dyDescent="0.25">
      <c r="F165" t="e">
        <f>VLOOKUP(C165,#REF!,5,0)</f>
        <v>#REF!</v>
      </c>
      <c r="G165" t="e">
        <f t="shared" si="6"/>
        <v>#REF!</v>
      </c>
    </row>
    <row r="166" spans="1:13" ht="14.4" thickBot="1" x14ac:dyDescent="0.3">
      <c r="A166" s="38"/>
      <c r="B166" s="39" t="s">
        <v>488</v>
      </c>
      <c r="C166" s="39" t="s">
        <v>207</v>
      </c>
      <c r="D166" s="39" t="s">
        <v>489</v>
      </c>
      <c r="E166" s="39">
        <v>2</v>
      </c>
      <c r="F166" t="e">
        <f>VLOOKUP(C166,#REF!,5,0)</f>
        <v>#REF!</v>
      </c>
      <c r="G166" t="e">
        <f t="shared" si="6"/>
        <v>#REF!</v>
      </c>
      <c r="H166" s="39"/>
      <c r="I166" s="39"/>
      <c r="J166" s="40"/>
      <c r="K166" s="40"/>
      <c r="L166" s="40"/>
      <c r="M166" s="41"/>
    </row>
    <row r="167" spans="1:13" ht="14.4" thickBot="1" x14ac:dyDescent="0.3">
      <c r="A167" s="42"/>
      <c r="B167" s="37" t="s">
        <v>488</v>
      </c>
      <c r="C167" s="37" t="s">
        <v>187</v>
      </c>
      <c r="D167" s="37" t="s">
        <v>489</v>
      </c>
      <c r="E167" s="37">
        <v>3.3</v>
      </c>
      <c r="F167" t="e">
        <f>VLOOKUP(C167,#REF!,5,0)</f>
        <v>#REF!</v>
      </c>
      <c r="G167" t="e">
        <f t="shared" si="6"/>
        <v>#REF!</v>
      </c>
      <c r="H167" s="37"/>
      <c r="I167" s="37"/>
      <c r="J167" s="36"/>
      <c r="K167" s="36"/>
      <c r="L167" s="36"/>
      <c r="M167" s="43"/>
    </row>
    <row r="168" spans="1:13" ht="14.4" thickBot="1" x14ac:dyDescent="0.3">
      <c r="A168" s="44"/>
      <c r="B168" s="35" t="s">
        <v>488</v>
      </c>
      <c r="C168" s="35" t="s">
        <v>263</v>
      </c>
      <c r="D168" s="35" t="s">
        <v>489</v>
      </c>
      <c r="E168" s="35">
        <v>1.6</v>
      </c>
      <c r="F168" t="e">
        <f>VLOOKUP(C168,#REF!,5,0)</f>
        <v>#REF!</v>
      </c>
      <c r="G168" t="e">
        <f t="shared" si="6"/>
        <v>#REF!</v>
      </c>
      <c r="H168" s="35"/>
      <c r="I168" s="35"/>
      <c r="J168" s="34"/>
      <c r="K168" s="34"/>
      <c r="L168" s="34"/>
      <c r="M168" s="45"/>
    </row>
    <row r="169" spans="1:13" ht="14.4" thickBot="1" x14ac:dyDescent="0.3">
      <c r="A169" s="42"/>
      <c r="B169" s="37" t="s">
        <v>488</v>
      </c>
      <c r="C169" s="37" t="s">
        <v>259</v>
      </c>
      <c r="D169" s="37" t="s">
        <v>489</v>
      </c>
      <c r="E169" s="37">
        <v>46.2</v>
      </c>
      <c r="F169" t="e">
        <f>VLOOKUP(C169,#REF!,5,0)</f>
        <v>#REF!</v>
      </c>
      <c r="G169" t="e">
        <f t="shared" si="6"/>
        <v>#REF!</v>
      </c>
      <c r="H169" s="37"/>
      <c r="I169" s="37"/>
      <c r="J169" s="36"/>
      <c r="K169" s="36"/>
      <c r="L169" s="36"/>
      <c r="M169" s="43"/>
    </row>
    <row r="170" spans="1:13" ht="14.4" thickBot="1" x14ac:dyDescent="0.3">
      <c r="A170" s="44"/>
      <c r="B170" s="35" t="s">
        <v>488</v>
      </c>
      <c r="C170" s="35" t="s">
        <v>263</v>
      </c>
      <c r="D170" s="35" t="s">
        <v>489</v>
      </c>
      <c r="E170" s="35">
        <v>1.6</v>
      </c>
      <c r="F170" t="e">
        <f>VLOOKUP(C170,#REF!,5,0)</f>
        <v>#REF!</v>
      </c>
      <c r="G170" t="e">
        <f t="shared" si="6"/>
        <v>#REF!</v>
      </c>
      <c r="H170" s="35"/>
      <c r="I170" s="35"/>
      <c r="J170" s="34"/>
      <c r="K170" s="34"/>
      <c r="L170" s="34"/>
      <c r="M170" s="45"/>
    </row>
    <row r="171" spans="1:13" x14ac:dyDescent="0.25">
      <c r="A171" s="46"/>
      <c r="B171" s="47" t="s">
        <v>488</v>
      </c>
      <c r="C171" s="47" t="s">
        <v>263</v>
      </c>
      <c r="D171" s="47" t="s">
        <v>489</v>
      </c>
      <c r="E171" s="47">
        <v>1.6</v>
      </c>
      <c r="F171" t="e">
        <f>VLOOKUP(C171,#REF!,5,0)</f>
        <v>#REF!</v>
      </c>
      <c r="G171" t="e">
        <f t="shared" si="6"/>
        <v>#REF!</v>
      </c>
      <c r="H171" s="47"/>
      <c r="I171" s="47"/>
      <c r="J171" s="48"/>
      <c r="K171" s="48"/>
      <c r="L171" s="48"/>
      <c r="M171" s="49"/>
    </row>
    <row r="172" spans="1:13" x14ac:dyDescent="0.25">
      <c r="F172" t="e">
        <f>VLOOKUP(C172,#REF!,5,0)</f>
        <v>#REF!</v>
      </c>
      <c r="G172" t="e">
        <f t="shared" si="6"/>
        <v>#REF!</v>
      </c>
    </row>
    <row r="173" spans="1:13" ht="14.4" thickBot="1" x14ac:dyDescent="0.3">
      <c r="A173" s="56"/>
      <c r="B173" s="57" t="s">
        <v>488</v>
      </c>
      <c r="C173" s="57" t="s">
        <v>231</v>
      </c>
      <c r="D173" s="57" t="s">
        <v>489</v>
      </c>
      <c r="E173" s="57">
        <v>4</v>
      </c>
      <c r="F173" t="e">
        <f>VLOOKUP(C173,#REF!,5,0)</f>
        <v>#REF!</v>
      </c>
      <c r="G173" t="e">
        <f t="shared" si="6"/>
        <v>#REF!</v>
      </c>
      <c r="H173" s="57"/>
      <c r="I173" s="57"/>
      <c r="J173" s="58"/>
      <c r="K173" s="58"/>
      <c r="L173" s="58"/>
      <c r="M173" s="59"/>
    </row>
    <row r="174" spans="1:13" ht="14.4" thickBot="1" x14ac:dyDescent="0.3">
      <c r="A174" s="60"/>
      <c r="B174" s="55" t="s">
        <v>488</v>
      </c>
      <c r="C174" s="55" t="s">
        <v>259</v>
      </c>
      <c r="D174" s="55" t="s">
        <v>489</v>
      </c>
      <c r="E174" s="55">
        <v>30.8</v>
      </c>
      <c r="F174" t="e">
        <f>VLOOKUP(C174,#REF!,5,0)</f>
        <v>#REF!</v>
      </c>
      <c r="G174" t="e">
        <f t="shared" si="6"/>
        <v>#REF!</v>
      </c>
      <c r="H174" s="55"/>
      <c r="I174" s="55"/>
      <c r="J174" s="54"/>
      <c r="K174" s="54"/>
      <c r="L174" s="54"/>
      <c r="M174" s="61"/>
    </row>
    <row r="175" spans="1:13" ht="14.4" thickBot="1" x14ac:dyDescent="0.3">
      <c r="A175" s="62"/>
      <c r="B175" s="53" t="s">
        <v>488</v>
      </c>
      <c r="C175" s="53" t="s">
        <v>263</v>
      </c>
      <c r="D175" s="53" t="s">
        <v>489</v>
      </c>
      <c r="E175" s="53">
        <v>3</v>
      </c>
      <c r="F175" t="e">
        <f>VLOOKUP(C175,#REF!,5,0)</f>
        <v>#REF!</v>
      </c>
      <c r="G175" t="e">
        <f t="shared" si="6"/>
        <v>#REF!</v>
      </c>
      <c r="H175" s="53"/>
      <c r="I175" s="53"/>
      <c r="J175" s="52"/>
      <c r="K175" s="52"/>
      <c r="L175" s="52"/>
      <c r="M175" s="63"/>
    </row>
    <row r="176" spans="1:13" ht="14.4" thickBot="1" x14ac:dyDescent="0.3">
      <c r="A176" s="60"/>
      <c r="B176" s="55" t="s">
        <v>488</v>
      </c>
      <c r="C176" s="55" t="s">
        <v>259</v>
      </c>
      <c r="D176" s="55" t="s">
        <v>489</v>
      </c>
      <c r="E176" s="55">
        <v>2.9</v>
      </c>
      <c r="F176" t="e">
        <f>VLOOKUP(C176,#REF!,5,0)</f>
        <v>#REF!</v>
      </c>
      <c r="G176" t="e">
        <f t="shared" si="6"/>
        <v>#REF!</v>
      </c>
      <c r="H176" s="55"/>
      <c r="I176" s="55"/>
      <c r="J176" s="54"/>
      <c r="K176" s="54"/>
      <c r="L176" s="54"/>
      <c r="M176" s="61"/>
    </row>
    <row r="177" spans="1:13" ht="14.4" thickBot="1" x14ac:dyDescent="0.3">
      <c r="A177" s="62"/>
      <c r="B177" s="53" t="s">
        <v>488</v>
      </c>
      <c r="C177" s="53" t="s">
        <v>263</v>
      </c>
      <c r="D177" s="53" t="s">
        <v>489</v>
      </c>
      <c r="E177" s="53">
        <v>4.3</v>
      </c>
      <c r="F177" t="e">
        <f>VLOOKUP(C177,#REF!,5,0)</f>
        <v>#REF!</v>
      </c>
      <c r="G177" t="e">
        <f t="shared" si="6"/>
        <v>#REF!</v>
      </c>
      <c r="H177" s="53"/>
      <c r="I177" s="53"/>
      <c r="J177" s="52"/>
      <c r="K177" s="52"/>
      <c r="L177" s="52"/>
      <c r="M177" s="63"/>
    </row>
    <row r="178" spans="1:13" ht="14.4" thickBot="1" x14ac:dyDescent="0.3">
      <c r="A178" s="60"/>
      <c r="B178" s="55" t="s">
        <v>488</v>
      </c>
      <c r="C178" s="55" t="s">
        <v>259</v>
      </c>
      <c r="D178" s="55" t="s">
        <v>489</v>
      </c>
      <c r="E178" s="55">
        <v>2.8</v>
      </c>
      <c r="F178" t="e">
        <f>VLOOKUP(C178,#REF!,5,0)</f>
        <v>#REF!</v>
      </c>
      <c r="G178" t="e">
        <f t="shared" si="6"/>
        <v>#REF!</v>
      </c>
      <c r="H178" s="55"/>
      <c r="I178" s="55"/>
      <c r="J178" s="54"/>
      <c r="K178" s="54"/>
      <c r="L178" s="54"/>
      <c r="M178" s="61"/>
    </row>
    <row r="179" spans="1:13" ht="14.4" thickBot="1" x14ac:dyDescent="0.3">
      <c r="A179" s="62"/>
      <c r="B179" s="53" t="s">
        <v>488</v>
      </c>
      <c r="C179" s="53" t="s">
        <v>195</v>
      </c>
      <c r="D179" s="53" t="s">
        <v>489</v>
      </c>
      <c r="E179" s="53">
        <v>32.799999999999997</v>
      </c>
      <c r="F179" t="e">
        <f>VLOOKUP(C179,#REF!,5,0)</f>
        <v>#REF!</v>
      </c>
      <c r="G179" t="e">
        <f t="shared" si="6"/>
        <v>#REF!</v>
      </c>
      <c r="H179" s="53"/>
      <c r="I179" s="53"/>
      <c r="J179" s="52"/>
      <c r="K179" s="52"/>
      <c r="L179" s="52"/>
      <c r="M179" s="63"/>
    </row>
    <row r="180" spans="1:13" x14ac:dyDescent="0.25">
      <c r="A180" s="64"/>
      <c r="B180" s="65" t="s">
        <v>488</v>
      </c>
      <c r="C180" s="65" t="s">
        <v>259</v>
      </c>
      <c r="D180" s="65" t="s">
        <v>489</v>
      </c>
      <c r="E180" s="65">
        <v>1</v>
      </c>
      <c r="F180" t="e">
        <f>VLOOKUP(C180,#REF!,5,0)</f>
        <v>#REF!</v>
      </c>
      <c r="G180" t="e">
        <f t="shared" si="6"/>
        <v>#REF!</v>
      </c>
      <c r="H180" s="50"/>
      <c r="I180" s="50"/>
      <c r="J180" s="50"/>
      <c r="K180" s="50"/>
      <c r="L180" s="50"/>
      <c r="M180" s="51"/>
    </row>
    <row r="181" spans="1:13" x14ac:dyDescent="0.25">
      <c r="F181" t="e">
        <f>VLOOKUP(C181,#REF!,5,0)</f>
        <v>#REF!</v>
      </c>
      <c r="G181" t="e">
        <f t="shared" si="6"/>
        <v>#REF!</v>
      </c>
    </row>
    <row r="182" spans="1:13" ht="14.4" thickBot="1" x14ac:dyDescent="0.3">
      <c r="A182" s="38"/>
      <c r="B182" s="39" t="s">
        <v>488</v>
      </c>
      <c r="C182" s="39" t="s">
        <v>187</v>
      </c>
      <c r="D182" s="39" t="s">
        <v>489</v>
      </c>
      <c r="E182" s="39">
        <v>0.5</v>
      </c>
      <c r="F182" t="e">
        <f>VLOOKUP(C182,#REF!,5,0)</f>
        <v>#REF!</v>
      </c>
      <c r="G182" t="e">
        <f t="shared" si="6"/>
        <v>#REF!</v>
      </c>
      <c r="H182" s="39"/>
      <c r="I182" s="39"/>
      <c r="J182" s="40"/>
      <c r="K182" s="40"/>
      <c r="L182" s="40"/>
      <c r="M182" s="41"/>
    </row>
    <row r="183" spans="1:13" ht="14.4" thickBot="1" x14ac:dyDescent="0.3">
      <c r="A183" s="42"/>
      <c r="B183" s="37" t="s">
        <v>488</v>
      </c>
      <c r="C183" s="37" t="s">
        <v>259</v>
      </c>
      <c r="D183" s="37" t="s">
        <v>489</v>
      </c>
      <c r="E183" s="37">
        <v>24</v>
      </c>
      <c r="F183" t="e">
        <f>VLOOKUP(C183,#REF!,5,0)</f>
        <v>#REF!</v>
      </c>
      <c r="G183" t="e">
        <f t="shared" si="6"/>
        <v>#REF!</v>
      </c>
      <c r="H183" s="37"/>
      <c r="I183" s="37"/>
      <c r="J183" s="36"/>
      <c r="K183" s="36"/>
      <c r="L183" s="36"/>
      <c r="M183" s="43"/>
    </row>
    <row r="184" spans="1:13" ht="14.4" thickBot="1" x14ac:dyDescent="0.3">
      <c r="A184" s="44"/>
      <c r="B184" s="35" t="s">
        <v>488</v>
      </c>
      <c r="C184" s="35" t="s">
        <v>263</v>
      </c>
      <c r="D184" s="35" t="s">
        <v>489</v>
      </c>
      <c r="E184" s="35">
        <v>6</v>
      </c>
      <c r="F184" t="e">
        <f>VLOOKUP(C184,#REF!,5,0)</f>
        <v>#REF!</v>
      </c>
      <c r="G184" t="e">
        <f t="shared" si="6"/>
        <v>#REF!</v>
      </c>
      <c r="H184" s="35"/>
      <c r="I184" s="35"/>
      <c r="J184" s="34"/>
      <c r="K184" s="34"/>
      <c r="L184" s="34"/>
      <c r="M184" s="45"/>
    </row>
    <row r="185" spans="1:13" ht="14.4" thickBot="1" x14ac:dyDescent="0.3">
      <c r="A185" s="42"/>
      <c r="B185" s="37" t="s">
        <v>488</v>
      </c>
      <c r="C185" s="37" t="s">
        <v>259</v>
      </c>
      <c r="D185" s="37" t="s">
        <v>489</v>
      </c>
      <c r="E185" s="37">
        <v>5</v>
      </c>
      <c r="F185" t="e">
        <f>VLOOKUP(C185,#REF!,5,0)</f>
        <v>#REF!</v>
      </c>
      <c r="G185" t="e">
        <f t="shared" si="6"/>
        <v>#REF!</v>
      </c>
      <c r="H185" s="37"/>
      <c r="I185" s="37"/>
      <c r="J185" s="36"/>
      <c r="K185" s="36"/>
      <c r="L185" s="36"/>
      <c r="M185" s="43"/>
    </row>
    <row r="186" spans="1:13" x14ac:dyDescent="0.25">
      <c r="A186" s="66"/>
      <c r="B186" s="67" t="s">
        <v>488</v>
      </c>
      <c r="C186" s="67" t="s">
        <v>263</v>
      </c>
      <c r="D186" s="67" t="s">
        <v>489</v>
      </c>
      <c r="E186" s="67">
        <v>6</v>
      </c>
      <c r="F186" t="e">
        <f>VLOOKUP(C186,#REF!,5,0)</f>
        <v>#REF!</v>
      </c>
      <c r="G186" t="e">
        <f t="shared" si="6"/>
        <v>#REF!</v>
      </c>
      <c r="H186" s="67"/>
      <c r="I186" s="67"/>
      <c r="J186" s="68"/>
      <c r="K186" s="68"/>
      <c r="L186" s="68"/>
      <c r="M186" s="69"/>
    </row>
    <row r="187" spans="1:13" x14ac:dyDescent="0.25">
      <c r="G187" t="e">
        <f>SUM(G182:G186)</f>
        <v>#REF!</v>
      </c>
    </row>
  </sheetData>
  <pageMargins left="0.7" right="0.7" top="0.75" bottom="0.75" header="0.3" footer="0.3"/>
  <pageSetup paperSize="9" orientation="portrait" horizontalDpi="4294967293" verticalDpi="0" r:id="rId1"/>
  <drawing r:id="rId2"/>
  <legacyDrawing r:id="rId3"/>
  <controls>
    <mc:AlternateContent xmlns:mc="http://schemas.openxmlformats.org/markup-compatibility/2006">
      <mc:Choice Requires="x14">
        <control shapeId="2049" r:id="rId4" name="Control 1">
          <controlPr defaultSize="0" r:id="rId5">
            <anchor moveWithCells="1">
              <from>
                <xdr:col>0</xdr:col>
                <xdr:colOff>0</xdr:colOff>
                <xdr:row>165</xdr:row>
                <xdr:rowOff>0</xdr:rowOff>
              </from>
              <to>
                <xdr:col>0</xdr:col>
                <xdr:colOff>144780</xdr:colOff>
                <xdr:row>165</xdr:row>
                <xdr:rowOff>144780</xdr:rowOff>
              </to>
            </anchor>
          </controlPr>
        </control>
      </mc:Choice>
      <mc:Fallback>
        <control shapeId="2049" r:id="rId4" name="Control 1"/>
      </mc:Fallback>
    </mc:AlternateContent>
    <mc:AlternateContent xmlns:mc="http://schemas.openxmlformats.org/markup-compatibility/2006">
      <mc:Choice Requires="x14">
        <control shapeId="2050" r:id="rId6" name="Control 2">
          <controlPr defaultSize="0" r:id="rId5">
            <anchor moveWithCells="1">
              <from>
                <xdr:col>0</xdr:col>
                <xdr:colOff>0</xdr:colOff>
                <xdr:row>166</xdr:row>
                <xdr:rowOff>0</xdr:rowOff>
              </from>
              <to>
                <xdr:col>0</xdr:col>
                <xdr:colOff>144780</xdr:colOff>
                <xdr:row>166</xdr:row>
                <xdr:rowOff>144780</xdr:rowOff>
              </to>
            </anchor>
          </controlPr>
        </control>
      </mc:Choice>
      <mc:Fallback>
        <control shapeId="2050" r:id="rId6" name="Control 2"/>
      </mc:Fallback>
    </mc:AlternateContent>
    <mc:AlternateContent xmlns:mc="http://schemas.openxmlformats.org/markup-compatibility/2006">
      <mc:Choice Requires="x14">
        <control shapeId="2051" r:id="rId7" name="Control 3">
          <controlPr defaultSize="0" r:id="rId5">
            <anchor moveWithCells="1">
              <from>
                <xdr:col>0</xdr:col>
                <xdr:colOff>0</xdr:colOff>
                <xdr:row>167</xdr:row>
                <xdr:rowOff>0</xdr:rowOff>
              </from>
              <to>
                <xdr:col>0</xdr:col>
                <xdr:colOff>144780</xdr:colOff>
                <xdr:row>167</xdr:row>
                <xdr:rowOff>144780</xdr:rowOff>
              </to>
            </anchor>
          </controlPr>
        </control>
      </mc:Choice>
      <mc:Fallback>
        <control shapeId="2051" r:id="rId7" name="Control 3"/>
      </mc:Fallback>
    </mc:AlternateContent>
    <mc:AlternateContent xmlns:mc="http://schemas.openxmlformats.org/markup-compatibility/2006">
      <mc:Choice Requires="x14">
        <control shapeId="2052" r:id="rId8" name="Control 4">
          <controlPr defaultSize="0" r:id="rId5">
            <anchor moveWithCells="1">
              <from>
                <xdr:col>0</xdr:col>
                <xdr:colOff>0</xdr:colOff>
                <xdr:row>168</xdr:row>
                <xdr:rowOff>0</xdr:rowOff>
              </from>
              <to>
                <xdr:col>0</xdr:col>
                <xdr:colOff>144780</xdr:colOff>
                <xdr:row>168</xdr:row>
                <xdr:rowOff>144780</xdr:rowOff>
              </to>
            </anchor>
          </controlPr>
        </control>
      </mc:Choice>
      <mc:Fallback>
        <control shapeId="2052" r:id="rId8" name="Control 4"/>
      </mc:Fallback>
    </mc:AlternateContent>
    <mc:AlternateContent xmlns:mc="http://schemas.openxmlformats.org/markup-compatibility/2006">
      <mc:Choice Requires="x14">
        <control shapeId="2053" r:id="rId9" name="Control 5">
          <controlPr defaultSize="0" r:id="rId5">
            <anchor moveWithCells="1">
              <from>
                <xdr:col>0</xdr:col>
                <xdr:colOff>0</xdr:colOff>
                <xdr:row>169</xdr:row>
                <xdr:rowOff>0</xdr:rowOff>
              </from>
              <to>
                <xdr:col>0</xdr:col>
                <xdr:colOff>144780</xdr:colOff>
                <xdr:row>169</xdr:row>
                <xdr:rowOff>144780</xdr:rowOff>
              </to>
            </anchor>
          </controlPr>
        </control>
      </mc:Choice>
      <mc:Fallback>
        <control shapeId="2053" r:id="rId9" name="Control 5"/>
      </mc:Fallback>
    </mc:AlternateContent>
    <mc:AlternateContent xmlns:mc="http://schemas.openxmlformats.org/markup-compatibility/2006">
      <mc:Choice Requires="x14">
        <control shapeId="2054" r:id="rId10" name="Control 6">
          <controlPr defaultSize="0" r:id="rId5">
            <anchor moveWithCells="1">
              <from>
                <xdr:col>0</xdr:col>
                <xdr:colOff>0</xdr:colOff>
                <xdr:row>170</xdr:row>
                <xdr:rowOff>0</xdr:rowOff>
              </from>
              <to>
                <xdr:col>0</xdr:col>
                <xdr:colOff>144780</xdr:colOff>
                <xdr:row>170</xdr:row>
                <xdr:rowOff>144780</xdr:rowOff>
              </to>
            </anchor>
          </controlPr>
        </control>
      </mc:Choice>
      <mc:Fallback>
        <control shapeId="2054" r:id="rId10" name="Control 6"/>
      </mc:Fallback>
    </mc:AlternateContent>
    <mc:AlternateContent xmlns:mc="http://schemas.openxmlformats.org/markup-compatibility/2006">
      <mc:Choice Requires="x14">
        <control shapeId="2055" r:id="rId11" name="Control 7">
          <controlPr defaultSize="0" r:id="rId5">
            <anchor moveWithCells="1">
              <from>
                <xdr:col>0</xdr:col>
                <xdr:colOff>0</xdr:colOff>
                <xdr:row>172</xdr:row>
                <xdr:rowOff>0</xdr:rowOff>
              </from>
              <to>
                <xdr:col>0</xdr:col>
                <xdr:colOff>144780</xdr:colOff>
                <xdr:row>172</xdr:row>
                <xdr:rowOff>144780</xdr:rowOff>
              </to>
            </anchor>
          </controlPr>
        </control>
      </mc:Choice>
      <mc:Fallback>
        <control shapeId="2055" r:id="rId11" name="Control 7"/>
      </mc:Fallback>
    </mc:AlternateContent>
    <mc:AlternateContent xmlns:mc="http://schemas.openxmlformats.org/markup-compatibility/2006">
      <mc:Choice Requires="x14">
        <control shapeId="2056" r:id="rId12" name="Control 8">
          <controlPr defaultSize="0" r:id="rId5">
            <anchor moveWithCells="1">
              <from>
                <xdr:col>0</xdr:col>
                <xdr:colOff>0</xdr:colOff>
                <xdr:row>173</xdr:row>
                <xdr:rowOff>0</xdr:rowOff>
              </from>
              <to>
                <xdr:col>0</xdr:col>
                <xdr:colOff>144780</xdr:colOff>
                <xdr:row>173</xdr:row>
                <xdr:rowOff>144780</xdr:rowOff>
              </to>
            </anchor>
          </controlPr>
        </control>
      </mc:Choice>
      <mc:Fallback>
        <control shapeId="2056" r:id="rId12" name="Control 8"/>
      </mc:Fallback>
    </mc:AlternateContent>
    <mc:AlternateContent xmlns:mc="http://schemas.openxmlformats.org/markup-compatibility/2006">
      <mc:Choice Requires="x14">
        <control shapeId="2057" r:id="rId13" name="Control 9">
          <controlPr defaultSize="0" r:id="rId5">
            <anchor moveWithCells="1">
              <from>
                <xdr:col>0</xdr:col>
                <xdr:colOff>0</xdr:colOff>
                <xdr:row>174</xdr:row>
                <xdr:rowOff>0</xdr:rowOff>
              </from>
              <to>
                <xdr:col>0</xdr:col>
                <xdr:colOff>144780</xdr:colOff>
                <xdr:row>174</xdr:row>
                <xdr:rowOff>144780</xdr:rowOff>
              </to>
            </anchor>
          </controlPr>
        </control>
      </mc:Choice>
      <mc:Fallback>
        <control shapeId="2057" r:id="rId13" name="Control 9"/>
      </mc:Fallback>
    </mc:AlternateContent>
    <mc:AlternateContent xmlns:mc="http://schemas.openxmlformats.org/markup-compatibility/2006">
      <mc:Choice Requires="x14">
        <control shapeId="2058" r:id="rId14" name="Control 10">
          <controlPr defaultSize="0" r:id="rId5">
            <anchor moveWithCells="1">
              <from>
                <xdr:col>0</xdr:col>
                <xdr:colOff>0</xdr:colOff>
                <xdr:row>175</xdr:row>
                <xdr:rowOff>0</xdr:rowOff>
              </from>
              <to>
                <xdr:col>0</xdr:col>
                <xdr:colOff>144780</xdr:colOff>
                <xdr:row>175</xdr:row>
                <xdr:rowOff>144780</xdr:rowOff>
              </to>
            </anchor>
          </controlPr>
        </control>
      </mc:Choice>
      <mc:Fallback>
        <control shapeId="2058" r:id="rId14" name="Control 10"/>
      </mc:Fallback>
    </mc:AlternateContent>
    <mc:AlternateContent xmlns:mc="http://schemas.openxmlformats.org/markup-compatibility/2006">
      <mc:Choice Requires="x14">
        <control shapeId="2059" r:id="rId15" name="Control 11">
          <controlPr defaultSize="0" r:id="rId5">
            <anchor moveWithCells="1">
              <from>
                <xdr:col>0</xdr:col>
                <xdr:colOff>0</xdr:colOff>
                <xdr:row>176</xdr:row>
                <xdr:rowOff>0</xdr:rowOff>
              </from>
              <to>
                <xdr:col>0</xdr:col>
                <xdr:colOff>144780</xdr:colOff>
                <xdr:row>176</xdr:row>
                <xdr:rowOff>144780</xdr:rowOff>
              </to>
            </anchor>
          </controlPr>
        </control>
      </mc:Choice>
      <mc:Fallback>
        <control shapeId="2059" r:id="rId15" name="Control 11"/>
      </mc:Fallback>
    </mc:AlternateContent>
    <mc:AlternateContent xmlns:mc="http://schemas.openxmlformats.org/markup-compatibility/2006">
      <mc:Choice Requires="x14">
        <control shapeId="2060" r:id="rId16" name="Control 12">
          <controlPr defaultSize="0" r:id="rId5">
            <anchor moveWithCells="1">
              <from>
                <xdr:col>0</xdr:col>
                <xdr:colOff>0</xdr:colOff>
                <xdr:row>177</xdr:row>
                <xdr:rowOff>0</xdr:rowOff>
              </from>
              <to>
                <xdr:col>0</xdr:col>
                <xdr:colOff>144780</xdr:colOff>
                <xdr:row>177</xdr:row>
                <xdr:rowOff>144780</xdr:rowOff>
              </to>
            </anchor>
          </controlPr>
        </control>
      </mc:Choice>
      <mc:Fallback>
        <control shapeId="2060" r:id="rId16" name="Control 12"/>
      </mc:Fallback>
    </mc:AlternateContent>
    <mc:AlternateContent xmlns:mc="http://schemas.openxmlformats.org/markup-compatibility/2006">
      <mc:Choice Requires="x14">
        <control shapeId="2061" r:id="rId17" name="Control 13">
          <controlPr defaultSize="0" r:id="rId5">
            <anchor moveWithCells="1">
              <from>
                <xdr:col>0</xdr:col>
                <xdr:colOff>0</xdr:colOff>
                <xdr:row>178</xdr:row>
                <xdr:rowOff>0</xdr:rowOff>
              </from>
              <to>
                <xdr:col>0</xdr:col>
                <xdr:colOff>144780</xdr:colOff>
                <xdr:row>178</xdr:row>
                <xdr:rowOff>144780</xdr:rowOff>
              </to>
            </anchor>
          </controlPr>
        </control>
      </mc:Choice>
      <mc:Fallback>
        <control shapeId="2061" r:id="rId17" name="Control 13"/>
      </mc:Fallback>
    </mc:AlternateContent>
    <mc:AlternateContent xmlns:mc="http://schemas.openxmlformats.org/markup-compatibility/2006">
      <mc:Choice Requires="x14">
        <control shapeId="2062" r:id="rId18" name="Control 14">
          <controlPr defaultSize="0" r:id="rId5">
            <anchor moveWithCells="1">
              <from>
                <xdr:col>0</xdr:col>
                <xdr:colOff>0</xdr:colOff>
                <xdr:row>179</xdr:row>
                <xdr:rowOff>0</xdr:rowOff>
              </from>
              <to>
                <xdr:col>0</xdr:col>
                <xdr:colOff>144780</xdr:colOff>
                <xdr:row>179</xdr:row>
                <xdr:rowOff>144780</xdr:rowOff>
              </to>
            </anchor>
          </controlPr>
        </control>
      </mc:Choice>
      <mc:Fallback>
        <control shapeId="2062" r:id="rId18" name="Control 14"/>
      </mc:Fallback>
    </mc:AlternateContent>
    <mc:AlternateContent xmlns:mc="http://schemas.openxmlformats.org/markup-compatibility/2006">
      <mc:Choice Requires="x14">
        <control shapeId="2063" r:id="rId19" name="Control 15">
          <controlPr defaultSize="0" r:id="rId5">
            <anchor moveWithCells="1">
              <from>
                <xdr:col>0</xdr:col>
                <xdr:colOff>0</xdr:colOff>
                <xdr:row>181</xdr:row>
                <xdr:rowOff>0</xdr:rowOff>
              </from>
              <to>
                <xdr:col>0</xdr:col>
                <xdr:colOff>144780</xdr:colOff>
                <xdr:row>181</xdr:row>
                <xdr:rowOff>144780</xdr:rowOff>
              </to>
            </anchor>
          </controlPr>
        </control>
      </mc:Choice>
      <mc:Fallback>
        <control shapeId="2063" r:id="rId19" name="Control 15"/>
      </mc:Fallback>
    </mc:AlternateContent>
    <mc:AlternateContent xmlns:mc="http://schemas.openxmlformats.org/markup-compatibility/2006">
      <mc:Choice Requires="x14">
        <control shapeId="2064" r:id="rId20" name="Control 16">
          <controlPr defaultSize="0" r:id="rId5">
            <anchor moveWithCells="1">
              <from>
                <xdr:col>0</xdr:col>
                <xdr:colOff>0</xdr:colOff>
                <xdr:row>182</xdr:row>
                <xdr:rowOff>0</xdr:rowOff>
              </from>
              <to>
                <xdr:col>0</xdr:col>
                <xdr:colOff>144780</xdr:colOff>
                <xdr:row>182</xdr:row>
                <xdr:rowOff>144780</xdr:rowOff>
              </to>
            </anchor>
          </controlPr>
        </control>
      </mc:Choice>
      <mc:Fallback>
        <control shapeId="2064" r:id="rId20" name="Control 16"/>
      </mc:Fallback>
    </mc:AlternateContent>
    <mc:AlternateContent xmlns:mc="http://schemas.openxmlformats.org/markup-compatibility/2006">
      <mc:Choice Requires="x14">
        <control shapeId="2065" r:id="rId21" name="Control 17">
          <controlPr defaultSize="0" r:id="rId5">
            <anchor moveWithCells="1">
              <from>
                <xdr:col>0</xdr:col>
                <xdr:colOff>0</xdr:colOff>
                <xdr:row>183</xdr:row>
                <xdr:rowOff>0</xdr:rowOff>
              </from>
              <to>
                <xdr:col>0</xdr:col>
                <xdr:colOff>144780</xdr:colOff>
                <xdr:row>183</xdr:row>
                <xdr:rowOff>144780</xdr:rowOff>
              </to>
            </anchor>
          </controlPr>
        </control>
      </mc:Choice>
      <mc:Fallback>
        <control shapeId="2065" r:id="rId21" name="Control 17"/>
      </mc:Fallback>
    </mc:AlternateContent>
    <mc:AlternateContent xmlns:mc="http://schemas.openxmlformats.org/markup-compatibility/2006">
      <mc:Choice Requires="x14">
        <control shapeId="2066" r:id="rId22" name="Control 18">
          <controlPr defaultSize="0" r:id="rId5">
            <anchor moveWithCells="1">
              <from>
                <xdr:col>0</xdr:col>
                <xdr:colOff>0</xdr:colOff>
                <xdr:row>184</xdr:row>
                <xdr:rowOff>0</xdr:rowOff>
              </from>
              <to>
                <xdr:col>0</xdr:col>
                <xdr:colOff>144780</xdr:colOff>
                <xdr:row>184</xdr:row>
                <xdr:rowOff>144780</xdr:rowOff>
              </to>
            </anchor>
          </controlPr>
        </control>
      </mc:Choice>
      <mc:Fallback>
        <control shapeId="2066" r:id="rId22" name="Control 18"/>
      </mc:Fallback>
    </mc:AlternateContent>
    <mc:AlternateContent xmlns:mc="http://schemas.openxmlformats.org/markup-compatibility/2006">
      <mc:Choice Requires="x14">
        <control shapeId="2067" r:id="rId23" name="Control 19">
          <controlPr defaultSize="0" r:id="rId5">
            <anchor moveWithCells="1">
              <from>
                <xdr:col>0</xdr:col>
                <xdr:colOff>0</xdr:colOff>
                <xdr:row>185</xdr:row>
                <xdr:rowOff>0</xdr:rowOff>
              </from>
              <to>
                <xdr:col>0</xdr:col>
                <xdr:colOff>144780</xdr:colOff>
                <xdr:row>185</xdr:row>
                <xdr:rowOff>144780</xdr:rowOff>
              </to>
            </anchor>
          </controlPr>
        </control>
      </mc:Choice>
      <mc:Fallback>
        <control shapeId="2067" r:id="rId23" name="Control 19"/>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FMdetails</vt:lpstr>
      <vt:lpstr>Row Build Project</vt:lpstr>
      <vt:lpstr>PAY CALC</vt:lpstr>
      <vt:lpstr>CODE RATE</vt:lpstr>
      <vt:lpstr>FM</vt:lpstr>
      <vt:lpstr>CALC</vt:lpstr>
      <vt:lpstr>CODERATE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FABRIL</cp:lastModifiedBy>
  <dcterms:created xsi:type="dcterms:W3CDTF">2016-08-03T05:15:41Z</dcterms:created>
  <dcterms:modified xsi:type="dcterms:W3CDTF">2018-05-18T00:57:48Z</dcterms:modified>
</cp:coreProperties>
</file>