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65" windowWidth="22155" windowHeight="141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J29" i="1"/>
  <c r="G32" i="1" s="1"/>
  <c r="I34" i="1"/>
  <c r="H34" i="1"/>
  <c r="I33" i="1"/>
  <c r="H33" i="1"/>
  <c r="J18" i="1"/>
  <c r="J17" i="1"/>
  <c r="E104" i="1"/>
  <c r="F104" i="1" s="1"/>
  <c r="F102" i="1"/>
  <c r="E103" i="1" s="1"/>
  <c r="F103" i="1" s="1"/>
  <c r="I32" i="1" l="1"/>
  <c r="E73" i="1"/>
  <c r="F73" i="1" s="1"/>
  <c r="E72" i="1"/>
  <c r="F72" i="1" s="1"/>
  <c r="F30" i="1"/>
</calcChain>
</file>

<file path=xl/sharedStrings.xml><?xml version="1.0" encoding="utf-8"?>
<sst xmlns="http://schemas.openxmlformats.org/spreadsheetml/2006/main" count="389" uniqueCount="156">
  <si>
    <t>date</t>
  </si>
  <si>
    <t>s/o</t>
  </si>
  <si>
    <t>address</t>
  </si>
  <si>
    <t>clip</t>
  </si>
  <si>
    <t>worktype</t>
  </si>
  <si>
    <t>amount</t>
  </si>
  <si>
    <t>ven</t>
  </si>
  <si>
    <t>san</t>
  </si>
  <si>
    <t>Paid/unpaid</t>
  </si>
  <si>
    <t>15/12</t>
  </si>
  <si>
    <t>42A WEDGWOOD AVE MANGERE EAST AUCKLAND</t>
  </si>
  <si>
    <t>sid</t>
  </si>
  <si>
    <t>bc</t>
  </si>
  <si>
    <t>Paid</t>
  </si>
  <si>
    <t>18/12</t>
  </si>
  <si>
    <t>4 WOOD AVE MANGERE EAST AUCKLAND</t>
  </si>
  <si>
    <t>paid</t>
  </si>
  <si>
    <t>19/12</t>
  </si>
  <si>
    <t>95 STATION RD OTAHUHU AUCKLAND</t>
  </si>
  <si>
    <t>connect</t>
  </si>
  <si>
    <t>20/12</t>
  </si>
  <si>
    <t>7 CHELBURN CRE MANGERE EAST AUCKLAND</t>
  </si>
  <si>
    <t>hauil</t>
  </si>
  <si>
    <t>42C EVANS RD WEYMOUTH AUCKLAND</t>
  </si>
  <si>
    <t>trench</t>
  </si>
  <si>
    <t>12 LLOYD AVE PAPATOETOE AUCKLAND</t>
  </si>
  <si>
    <t>con</t>
  </si>
  <si>
    <t>27/12</t>
  </si>
  <si>
    <t>5 HOOKER PL PAPATOETOE AUCKLAND</t>
  </si>
  <si>
    <t>sai</t>
  </si>
  <si>
    <t>8 WILMSHURST AVE PAPATOETOE AUCKLAND</t>
  </si>
  <si>
    <t>arieal</t>
  </si>
  <si>
    <t>28/12</t>
  </si>
  <si>
    <t>12 FLEMING ST MANGERE EAST AUCKLAND</t>
  </si>
  <si>
    <t>build</t>
  </si>
  <si>
    <t>16A ATKINSON AVE OTAHUHU AUCKLAND</t>
  </si>
  <si>
    <t>29/12</t>
  </si>
  <si>
    <t>34 LIPPIATT RD OTAHUHU AUCKLAND</t>
  </si>
  <si>
    <t>47 ROLLERSON ST PAPAKURA AUCKLAND</t>
  </si>
  <si>
    <t>syam</t>
  </si>
  <si>
    <t>trench bc</t>
  </si>
  <si>
    <t>69 BECKER DVE WEYMOUTH AUCKLAND</t>
  </si>
  <si>
    <t>s9</t>
  </si>
  <si>
    <t>67 BECKER DVE WEYMOUTH AUCKLAND</t>
  </si>
  <si>
    <t>66A WICKMAN WAY MANGERE EAST AUCKLAND</t>
  </si>
  <si>
    <t>gravelbc</t>
  </si>
  <si>
    <t>3 OXFORD RD MANUREWA AUCKLAND</t>
  </si>
  <si>
    <t>34 DRIVER RD MANGERE EAST AUCKLAND</t>
  </si>
  <si>
    <t>13/02</t>
  </si>
  <si>
    <t>15 RESEDA PL PAPATOETOE AUCKLAND</t>
  </si>
  <si>
    <t xml:space="preserve">ven </t>
  </si>
  <si>
    <t>babu</t>
  </si>
  <si>
    <t>14/02</t>
  </si>
  <si>
    <t>121 KINDERGARTEN DVE CONIFER GROVE AUCKLAND</t>
  </si>
  <si>
    <t>trenchbc</t>
  </si>
  <si>
    <t>16 WOOD ST PAPAKURA AUCKLAND 2</t>
  </si>
  <si>
    <t>3 MATILDA PL WEYMOUTH AUCKLAND</t>
  </si>
  <si>
    <t>16/02</t>
  </si>
  <si>
    <t>12 SUWYN PL WEYMOUTH AUCKLAND</t>
  </si>
  <si>
    <t>145 MAICH RD MANUREWA AUCKLAND 2</t>
  </si>
  <si>
    <t>b</t>
  </si>
  <si>
    <t>46 ARTILLERY DVE PAPAKURA AUCKLAND</t>
  </si>
  <si>
    <t>trench b</t>
  </si>
  <si>
    <t>6 TAITIMU DVE WEYMOUTH AUCKLAND</t>
  </si>
  <si>
    <t xml:space="preserve">pending </t>
  </si>
  <si>
    <t>not listed</t>
  </si>
  <si>
    <t xml:space="preserve">no signs of closing for build </t>
  </si>
  <si>
    <t>already paid for this job as grass trench</t>
  </si>
  <si>
    <t xml:space="preserve">paid </t>
  </si>
  <si>
    <t>paid already</t>
  </si>
  <si>
    <t xml:space="preserve">paid already </t>
  </si>
  <si>
    <t>not finished</t>
  </si>
  <si>
    <t>7 PEERLESS AVE TAKANINI AUCKLAND</t>
  </si>
  <si>
    <t>kanthi Clip</t>
  </si>
  <si>
    <t>34 GAINSBOROUGH ST MANUREWA AUCKLAND</t>
  </si>
  <si>
    <t>28A LUKE ST OTAHUHU AUCKLAND</t>
  </si>
  <si>
    <t>paid to kranthi</t>
  </si>
  <si>
    <t>DATE</t>
  </si>
  <si>
    <t>S/0</t>
  </si>
  <si>
    <t xml:space="preserve">         ADDRESS</t>
  </si>
  <si>
    <t>CLOSING  TYPE</t>
  </si>
  <si>
    <t>JOB TYPE</t>
  </si>
  <si>
    <t>AMOUNT</t>
  </si>
  <si>
    <t>NOTES</t>
  </si>
  <si>
    <t>NGA-560B NGA Aerial SDU Build</t>
  </si>
  <si>
    <t>BUILD</t>
  </si>
  <si>
    <t>NGA Aerial - Build &amp; Connect</t>
  </si>
  <si>
    <t>CONNECT</t>
  </si>
  <si>
    <t>NGA-561B NGA Haul SDU Build</t>
  </si>
  <si>
    <t>RAID FOR BUILD &amp; CONNECT</t>
  </si>
  <si>
    <t>13 ROMNEY PL MANUREWA AUCKLAND</t>
  </si>
  <si>
    <t>NGA Haul - Build &amp; Connect</t>
  </si>
  <si>
    <t>RA</t>
  </si>
  <si>
    <t>NGA Grass Trench - Build &amp; Connect</t>
  </si>
  <si>
    <t>NGA-563B NGA Grass Trench SDU Build</t>
  </si>
  <si>
    <t>NGA-562B NGA Surface Mount SDU Build</t>
  </si>
  <si>
    <t>NGA Surface Mount - Build &amp; Connect</t>
  </si>
  <si>
    <t>57 TRIBUTE LOP TAKANINI AUCKLAND</t>
  </si>
  <si>
    <t>NGA-711 Provision NGA at Greenfield’s Premise</t>
  </si>
  <si>
    <t>12 LLOYD AVE RARATOETOE AUCKLAND</t>
  </si>
  <si>
    <t>NGA Outside Boundary Remedial/Build</t>
  </si>
  <si>
    <t>OSB</t>
  </si>
  <si>
    <t xml:space="preserve">PENDING </t>
  </si>
  <si>
    <t>20 FRANK PL MANUREWA AUCKLAND</t>
  </si>
  <si>
    <t>NGA-564B NGA Drill SDU Build</t>
  </si>
  <si>
    <t>20 KOKAKO RSE RARAKURA AUCKLAND</t>
  </si>
  <si>
    <t>NGA Drill - Build &amp; Connect</t>
  </si>
  <si>
    <t>15 MARYBETH PL ROSEHILL AUCKLAND</t>
  </si>
  <si>
    <t>6C HAYWARD RD RARATOETOE AUCKLAND</t>
  </si>
  <si>
    <t>9A GLOUCESTER RD MANUREWA AUCKLAND</t>
  </si>
  <si>
    <t>5 NICHOLAS GIBBONS DVE CLENDON RARK AUCKLAND</t>
  </si>
  <si>
    <t>392 Fibre Restoration Time and Materials</t>
  </si>
  <si>
    <t>FAULT</t>
  </si>
  <si>
    <t>193 BAIRDS RD OTARA AUCKLAND</t>
  </si>
  <si>
    <t>69 MT LEBANON CRE THE GARDENS AUCKLAND</t>
  </si>
  <si>
    <t>24 HYDE ST MANUREWA EAST AUCKLAND</t>
  </si>
  <si>
    <t>11 JAN HIGGINS PL AUCKLAND</t>
  </si>
  <si>
    <t>3/ 31 WATERVIEW RD W TAKANINI AUCKLAND</t>
  </si>
  <si>
    <t xml:space="preserve">TOTAL </t>
  </si>
  <si>
    <t>PAID FOR BUILD &amp; CONNECT</t>
  </si>
  <si>
    <t>2 WESTON AVE PAPATOETOE AUCKLAND</t>
  </si>
  <si>
    <t xml:space="preserve">NOT LISTED </t>
  </si>
  <si>
    <t>80A PUHINUI RD PAPATOETOE AUCKLAND</t>
  </si>
  <si>
    <t>6 BARNEYS FARM RD CLENDON PARK AUCKLAND</t>
  </si>
  <si>
    <t>RA-REFER ABOVE</t>
  </si>
  <si>
    <t>BUILD/CONNECT</t>
  </si>
  <si>
    <t>43 SHEEHAN AVE PAPAKURA AUCKLAND</t>
  </si>
  <si>
    <t>6C HAYWARD RD PAPATOETOE AUCKLAND</t>
  </si>
  <si>
    <t>32 JUPITER ST ROSEHILL AUCKLAND</t>
  </si>
  <si>
    <t>IAUDITOR NOT SUBMITTED</t>
  </si>
  <si>
    <t>23 PRADO DVE PUKEKOHE AUCKLAND</t>
  </si>
  <si>
    <t>10 WINSFORD ST MANUREWA AUCKLAND</t>
  </si>
  <si>
    <t>done by  nithin</t>
  </si>
  <si>
    <t>54 PATERSON AVE PUKEKOHE AUCKLAND</t>
  </si>
  <si>
    <t>NGA-750 Premise Networking – Site Visit</t>
  </si>
  <si>
    <t>44 GRACE JAMES RD PUKEKOHE AUCKLAND</t>
  </si>
  <si>
    <t>15 PARKHAVEN DVE ROSEHILL AUCKLAND</t>
  </si>
  <si>
    <t xml:space="preserve">Pending </t>
  </si>
  <si>
    <t>total</t>
  </si>
  <si>
    <t>kranthi</t>
  </si>
  <si>
    <t>Kranthi</t>
  </si>
  <si>
    <t>Babu</t>
  </si>
  <si>
    <t>13 chibnall place</t>
  </si>
  <si>
    <t>15 RESEDA PLACE</t>
  </si>
  <si>
    <t xml:space="preserve"> 12/12/2017</t>
  </si>
  <si>
    <t>5 nicholas gibbons dve</t>
  </si>
  <si>
    <t>check service order</t>
  </si>
  <si>
    <t>1/20/2018</t>
  </si>
  <si>
    <t>nithin</t>
  </si>
  <si>
    <t>santhan</t>
  </si>
  <si>
    <t>shyam</t>
  </si>
  <si>
    <t>40% total</t>
  </si>
  <si>
    <t>18% in total</t>
  </si>
  <si>
    <t>Total</t>
  </si>
  <si>
    <t>22% in total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</si>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</sst>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color rgb="FF4F4F4F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6"/>
      <color rgb="FF4F4F4F"/>
      <name val="Helvetica Neue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sz val="12"/>
      <color rgb="FF4F4F4F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5" fillId="0" borderId="1" xfId="1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0" fillId="0" borderId="1" xfId="0" applyBorder="1"/>
    <xf numFmtId="0" fontId="12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16" fontId="13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3" borderId="1" xfId="0" applyFill="1" applyBorder="1"/>
    <xf numFmtId="1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9" fontId="3" fillId="3" borderId="1" xfId="1" applyNumberFormat="1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4"/>
  <sheetViews>
    <sheetView tabSelected="1" zoomScale="70" zoomScaleNormal="70" workbookViewId="0">
      <selection activeCell="A20" sqref="A20:D20"/>
    </sheetView>
  </sheetViews>
  <sheetFormatPr defaultColWidth="8.85546875" defaultRowHeight="15"/>
  <cols>
    <col min="1" max="1" width="14.42578125" customWidth="1"/>
    <col min="2" max="2" width="16.5703125" customWidth="1"/>
    <col min="3" max="3" width="71.28515625" customWidth="1"/>
    <col min="4" max="4" width="51.42578125" bestFit="1" customWidth="1"/>
    <col min="5" max="5" width="11.140625" bestFit="1" customWidth="1"/>
    <col min="6" max="6" width="12" bestFit="1" customWidth="1"/>
    <col min="7" max="7" width="29.7109375" bestFit="1" customWidth="1"/>
    <col min="8" max="8" width="12" customWidth="1"/>
    <col min="9" max="9" width="34.7109375" bestFit="1" customWidth="1"/>
  </cols>
  <sheetData>
    <row r="1" spans="1:10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</row>
    <row r="2" spans="1:10" ht="15.75" hidden="1">
      <c r="A2" s="9" t="s">
        <v>9</v>
      </c>
      <c r="B2" s="9">
        <v>4608079</v>
      </c>
      <c r="C2" s="9" t="s">
        <v>10</v>
      </c>
      <c r="D2" s="2" t="s">
        <v>11</v>
      </c>
      <c r="E2" s="2" t="s">
        <v>12</v>
      </c>
      <c r="F2" s="2">
        <v>0</v>
      </c>
      <c r="G2" s="2" t="s">
        <v>6</v>
      </c>
      <c r="H2" s="2" t="s">
        <v>7</v>
      </c>
      <c r="I2" s="11" t="s">
        <v>13</v>
      </c>
    </row>
    <row r="3" spans="1:10" ht="15.75" hidden="1">
      <c r="A3" s="2" t="s">
        <v>14</v>
      </c>
      <c r="B3" s="9">
        <v>4393006</v>
      </c>
      <c r="C3" s="9" t="s">
        <v>15</v>
      </c>
      <c r="D3" s="2" t="s">
        <v>11</v>
      </c>
      <c r="E3" s="2" t="s">
        <v>12</v>
      </c>
      <c r="F3" s="2">
        <v>0</v>
      </c>
      <c r="G3" s="2" t="s">
        <v>6</v>
      </c>
      <c r="H3" s="2" t="s">
        <v>7</v>
      </c>
      <c r="I3" s="11" t="s">
        <v>16</v>
      </c>
    </row>
    <row r="4" spans="1:10" ht="15.75" hidden="1">
      <c r="A4" s="2" t="s">
        <v>17</v>
      </c>
      <c r="B4" s="9">
        <v>4738208</v>
      </c>
      <c r="C4" s="9" t="s">
        <v>18</v>
      </c>
      <c r="D4" s="2" t="s">
        <v>11</v>
      </c>
      <c r="E4" s="2" t="s">
        <v>19</v>
      </c>
      <c r="F4" s="2">
        <v>0</v>
      </c>
      <c r="G4" s="2" t="s">
        <v>6</v>
      </c>
      <c r="H4" s="2" t="s">
        <v>7</v>
      </c>
      <c r="I4" s="11" t="s">
        <v>66</v>
      </c>
    </row>
    <row r="5" spans="1:10" ht="15.75" hidden="1">
      <c r="A5" s="2" t="s">
        <v>20</v>
      </c>
      <c r="B5" s="9">
        <v>4515719</v>
      </c>
      <c r="C5" s="9" t="s">
        <v>21</v>
      </c>
      <c r="D5" s="2" t="s">
        <v>11</v>
      </c>
      <c r="E5" s="2" t="s">
        <v>22</v>
      </c>
      <c r="F5" s="2">
        <v>0</v>
      </c>
      <c r="G5" s="2" t="s">
        <v>6</v>
      </c>
      <c r="H5" s="2" t="s">
        <v>7</v>
      </c>
      <c r="I5" s="11" t="s">
        <v>67</v>
      </c>
    </row>
    <row r="6" spans="1:10" ht="15.75" hidden="1">
      <c r="A6" s="2" t="s">
        <v>20</v>
      </c>
      <c r="B6" s="9">
        <v>4612731</v>
      </c>
      <c r="C6" s="9" t="s">
        <v>23</v>
      </c>
      <c r="D6" s="2" t="s">
        <v>11</v>
      </c>
      <c r="E6" s="2" t="s">
        <v>24</v>
      </c>
      <c r="F6" s="2">
        <v>0</v>
      </c>
      <c r="G6" s="2" t="s">
        <v>6</v>
      </c>
      <c r="H6" s="2" t="s">
        <v>7</v>
      </c>
      <c r="I6" s="11" t="s">
        <v>68</v>
      </c>
    </row>
    <row r="7" spans="1:10" ht="15.75" hidden="1">
      <c r="A7" s="2"/>
      <c r="B7" s="9"/>
      <c r="C7" s="9"/>
      <c r="D7" s="2"/>
      <c r="E7" s="2"/>
      <c r="F7" s="2"/>
      <c r="G7" s="3"/>
      <c r="H7" s="2"/>
      <c r="I7" s="11"/>
    </row>
    <row r="8" spans="1:10" ht="15.75" hidden="1">
      <c r="A8" s="2" t="s">
        <v>27</v>
      </c>
      <c r="B8" s="9">
        <v>4895230</v>
      </c>
      <c r="C8" s="9" t="s">
        <v>28</v>
      </c>
      <c r="D8" s="3"/>
      <c r="E8" s="3" t="s">
        <v>26</v>
      </c>
      <c r="F8" s="3">
        <v>0</v>
      </c>
      <c r="G8" s="3" t="s">
        <v>6</v>
      </c>
      <c r="H8" s="3" t="s">
        <v>29</v>
      </c>
      <c r="I8" s="11" t="s">
        <v>69</v>
      </c>
    </row>
    <row r="9" spans="1:10" ht="15.75" hidden="1">
      <c r="A9" s="2" t="s">
        <v>27</v>
      </c>
      <c r="B9" s="9">
        <v>4929824</v>
      </c>
      <c r="C9" s="9" t="s">
        <v>30</v>
      </c>
      <c r="D9" s="2"/>
      <c r="E9" s="2" t="s">
        <v>31</v>
      </c>
      <c r="F9" s="2">
        <v>0</v>
      </c>
      <c r="G9" s="2" t="s">
        <v>6</v>
      </c>
      <c r="H9" s="2" t="s">
        <v>29</v>
      </c>
      <c r="I9" s="11" t="s">
        <v>70</v>
      </c>
    </row>
    <row r="10" spans="1:10" ht="15.75" hidden="1">
      <c r="A10" s="2" t="s">
        <v>27</v>
      </c>
      <c r="B10" s="9">
        <v>4515719</v>
      </c>
      <c r="C10" s="9" t="s">
        <v>21</v>
      </c>
      <c r="D10" s="2"/>
      <c r="E10" s="2" t="s">
        <v>26</v>
      </c>
      <c r="F10" s="3">
        <v>0</v>
      </c>
      <c r="G10" s="2" t="s">
        <v>6</v>
      </c>
      <c r="H10" s="2" t="s">
        <v>7</v>
      </c>
      <c r="I10" s="11" t="s">
        <v>67</v>
      </c>
    </row>
    <row r="11" spans="1:10" ht="15.75" hidden="1">
      <c r="A11" s="2" t="s">
        <v>32</v>
      </c>
      <c r="B11" s="9">
        <v>4895230</v>
      </c>
      <c r="C11" s="9" t="s">
        <v>28</v>
      </c>
      <c r="D11" s="2" t="s">
        <v>11</v>
      </c>
      <c r="E11" s="2" t="s">
        <v>24</v>
      </c>
      <c r="F11" s="2">
        <v>0</v>
      </c>
      <c r="G11" s="2" t="s">
        <v>6</v>
      </c>
      <c r="H11" s="2" t="s">
        <v>7</v>
      </c>
      <c r="I11" s="11" t="s">
        <v>69</v>
      </c>
    </row>
    <row r="12" spans="1:10" ht="15.75" hidden="1">
      <c r="A12" s="2" t="s">
        <v>32</v>
      </c>
      <c r="B12" s="9">
        <v>4726065</v>
      </c>
      <c r="C12" s="9" t="s">
        <v>33</v>
      </c>
      <c r="D12" s="2"/>
      <c r="E12" s="2" t="s">
        <v>34</v>
      </c>
      <c r="F12" s="2">
        <v>0</v>
      </c>
      <c r="G12" s="3" t="s">
        <v>6</v>
      </c>
      <c r="H12" s="2" t="s">
        <v>7</v>
      </c>
      <c r="I12" s="11" t="s">
        <v>76</v>
      </c>
    </row>
    <row r="13" spans="1:10" ht="15.75" hidden="1">
      <c r="A13" s="2" t="s">
        <v>32</v>
      </c>
      <c r="B13" s="9">
        <v>5277288</v>
      </c>
      <c r="C13" s="9" t="s">
        <v>35</v>
      </c>
      <c r="D13" s="2"/>
      <c r="E13" s="2" t="s">
        <v>34</v>
      </c>
      <c r="F13" s="2">
        <v>0</v>
      </c>
      <c r="G13" s="3" t="s">
        <v>6</v>
      </c>
      <c r="H13" s="2" t="s">
        <v>7</v>
      </c>
      <c r="I13" s="11" t="s">
        <v>76</v>
      </c>
    </row>
    <row r="14" spans="1:10" ht="15.75" hidden="1">
      <c r="A14" s="2"/>
      <c r="B14" s="2"/>
      <c r="C14" s="9"/>
      <c r="D14" s="2"/>
      <c r="E14" s="2"/>
      <c r="F14" s="2"/>
      <c r="G14" s="2"/>
      <c r="H14" s="2"/>
      <c r="I14" s="11"/>
    </row>
    <row r="15" spans="1:10" ht="15.75" hidden="1">
      <c r="A15" s="2" t="s">
        <v>36</v>
      </c>
      <c r="B15" s="9">
        <v>4785911</v>
      </c>
      <c r="C15" s="9" t="s">
        <v>37</v>
      </c>
      <c r="D15" s="2"/>
      <c r="E15" s="2" t="s">
        <v>31</v>
      </c>
      <c r="F15" s="2">
        <v>187.32</v>
      </c>
      <c r="G15" s="2" t="s">
        <v>6</v>
      </c>
      <c r="H15" s="2" t="s">
        <v>7</v>
      </c>
      <c r="I15" s="3"/>
    </row>
    <row r="16" spans="1:10" ht="15.75" hidden="1">
      <c r="A16" s="7">
        <v>43222</v>
      </c>
      <c r="B16" s="4">
        <v>5594238</v>
      </c>
      <c r="C16" s="4" t="s">
        <v>38</v>
      </c>
      <c r="D16" s="5"/>
      <c r="E16" s="5" t="s">
        <v>12</v>
      </c>
      <c r="F16" s="5">
        <v>414.92</v>
      </c>
      <c r="G16" s="5" t="s">
        <v>6</v>
      </c>
      <c r="H16" s="6" t="s">
        <v>39</v>
      </c>
      <c r="I16" s="6"/>
      <c r="J16">
        <v>4976.84</v>
      </c>
    </row>
    <row r="17" spans="1:10" ht="15.75" hidden="1">
      <c r="A17" s="7">
        <v>43283</v>
      </c>
      <c r="B17" s="4">
        <v>5505121</v>
      </c>
      <c r="C17" s="4" t="s">
        <v>41</v>
      </c>
      <c r="D17" s="6"/>
      <c r="E17" s="6" t="s">
        <v>42</v>
      </c>
      <c r="F17" s="6">
        <v>225.02</v>
      </c>
      <c r="G17" s="6" t="s">
        <v>6</v>
      </c>
      <c r="H17" s="5" t="s">
        <v>7</v>
      </c>
      <c r="I17" s="6"/>
      <c r="J17">
        <f>J16-414.92</f>
        <v>4561.92</v>
      </c>
    </row>
    <row r="18" spans="1:10" ht="15.75" hidden="1">
      <c r="A18" s="7">
        <v>43314</v>
      </c>
      <c r="B18" s="4">
        <v>5475493</v>
      </c>
      <c r="C18" s="4" t="s">
        <v>43</v>
      </c>
      <c r="D18" s="6"/>
      <c r="E18" s="5" t="s">
        <v>42</v>
      </c>
      <c r="F18" s="6">
        <v>225.02</v>
      </c>
      <c r="G18" s="6" t="s">
        <v>6</v>
      </c>
      <c r="H18" s="5" t="s">
        <v>7</v>
      </c>
      <c r="I18" s="6"/>
      <c r="J18">
        <f>F20*0.4</f>
        <v>0</v>
      </c>
    </row>
    <row r="19" spans="1:10" ht="15.75" hidden="1">
      <c r="A19" s="7">
        <v>43314</v>
      </c>
      <c r="B19" s="4">
        <v>2593360</v>
      </c>
      <c r="C19" s="4" t="s">
        <v>44</v>
      </c>
      <c r="D19" s="6"/>
      <c r="E19" s="6" t="s">
        <v>45</v>
      </c>
      <c r="F19" s="6">
        <v>831.12</v>
      </c>
      <c r="G19" s="6" t="s">
        <v>6</v>
      </c>
      <c r="H19" s="5" t="s">
        <v>7</v>
      </c>
      <c r="I19" s="6"/>
    </row>
    <row r="20" spans="1:10" ht="15.75">
      <c r="A20" s="12">
        <v>43436</v>
      </c>
      <c r="B20" s="13">
        <v>5571132</v>
      </c>
      <c r="C20" s="13" t="s">
        <v>46</v>
      </c>
      <c r="D20" s="3"/>
      <c r="E20" s="3" t="s">
        <v>31</v>
      </c>
      <c r="F20" s="3">
        <v>0</v>
      </c>
      <c r="G20" s="3" t="s">
        <v>6</v>
      </c>
      <c r="H20" s="3" t="s">
        <v>6</v>
      </c>
      <c r="I20" s="11" t="s">
        <v>71</v>
      </c>
    </row>
    <row r="21" spans="1:10" ht="15.75" hidden="1">
      <c r="A21" s="8">
        <v>43436</v>
      </c>
      <c r="B21" s="4">
        <v>5573659</v>
      </c>
      <c r="C21" s="4" t="s">
        <v>47</v>
      </c>
      <c r="D21" s="5"/>
      <c r="E21" s="5" t="s">
        <v>12</v>
      </c>
      <c r="F21" s="5">
        <v>414.92</v>
      </c>
      <c r="G21" s="5" t="s">
        <v>6</v>
      </c>
      <c r="H21" s="5" t="s">
        <v>39</v>
      </c>
      <c r="I21" s="6"/>
    </row>
    <row r="22" spans="1:10" ht="15.75" hidden="1">
      <c r="A22" s="1" t="s">
        <v>48</v>
      </c>
      <c r="B22" s="10">
        <v>5823333</v>
      </c>
      <c r="C22" s="10" t="s">
        <v>49</v>
      </c>
      <c r="D22" s="1"/>
      <c r="E22" s="1" t="s">
        <v>26</v>
      </c>
      <c r="F22" s="1">
        <v>0</v>
      </c>
      <c r="G22" s="6" t="s">
        <v>50</v>
      </c>
      <c r="H22" s="5" t="s">
        <v>51</v>
      </c>
      <c r="I22" s="1" t="s">
        <v>64</v>
      </c>
    </row>
    <row r="23" spans="1:10" ht="15.75" hidden="1">
      <c r="A23" s="5" t="s">
        <v>52</v>
      </c>
      <c r="B23" s="4">
        <v>5776316</v>
      </c>
      <c r="C23" s="4" t="s">
        <v>53</v>
      </c>
      <c r="D23" s="5"/>
      <c r="E23" s="5" t="s">
        <v>54</v>
      </c>
      <c r="F23" s="5">
        <v>626.70000000000005</v>
      </c>
      <c r="G23" s="5" t="s">
        <v>50</v>
      </c>
      <c r="H23" s="5" t="s">
        <v>7</v>
      </c>
      <c r="I23" s="5"/>
    </row>
    <row r="24" spans="1:10" ht="15.75" hidden="1">
      <c r="A24" s="1" t="s">
        <v>52</v>
      </c>
      <c r="B24" s="10">
        <v>5777187</v>
      </c>
      <c r="C24" s="10" t="s">
        <v>55</v>
      </c>
      <c r="D24" s="1"/>
      <c r="E24" s="1" t="s">
        <v>26</v>
      </c>
      <c r="F24" s="1">
        <v>0</v>
      </c>
      <c r="G24" s="1" t="s">
        <v>6</v>
      </c>
      <c r="H24" s="1" t="s">
        <v>51</v>
      </c>
      <c r="I24" s="1" t="s">
        <v>64</v>
      </c>
    </row>
    <row r="25" spans="1:10" ht="15.75" hidden="1">
      <c r="A25" s="5" t="s">
        <v>52</v>
      </c>
      <c r="B25" s="4">
        <v>5802560</v>
      </c>
      <c r="C25" s="4" t="s">
        <v>56</v>
      </c>
      <c r="D25" s="6"/>
      <c r="E25" s="6" t="s">
        <v>24</v>
      </c>
      <c r="F25" s="6">
        <v>626.70000000000005</v>
      </c>
      <c r="G25" s="6" t="s">
        <v>6</v>
      </c>
      <c r="H25" s="5" t="s">
        <v>7</v>
      </c>
      <c r="I25" s="6"/>
    </row>
    <row r="26" spans="1:10" ht="15.75" hidden="1">
      <c r="A26" s="1" t="s">
        <v>57</v>
      </c>
      <c r="B26" s="10">
        <v>5599092</v>
      </c>
      <c r="C26" s="10" t="s">
        <v>58</v>
      </c>
      <c r="D26" s="1"/>
      <c r="E26" s="1" t="s">
        <v>26</v>
      </c>
      <c r="F26" s="1">
        <v>0</v>
      </c>
      <c r="G26" s="1" t="s">
        <v>6</v>
      </c>
      <c r="H26" s="1" t="s">
        <v>7</v>
      </c>
      <c r="I26" s="1" t="s">
        <v>64</v>
      </c>
    </row>
    <row r="27" spans="1:10" ht="15.75" hidden="1">
      <c r="A27" s="5" t="s">
        <v>57</v>
      </c>
      <c r="B27" s="4">
        <v>5111134</v>
      </c>
      <c r="C27" s="4" t="s">
        <v>59</v>
      </c>
      <c r="D27" s="5"/>
      <c r="E27" s="5" t="s">
        <v>60</v>
      </c>
      <c r="F27" s="5">
        <v>0</v>
      </c>
      <c r="G27" s="6" t="s">
        <v>6</v>
      </c>
      <c r="H27" s="5" t="s">
        <v>51</v>
      </c>
      <c r="I27" s="1" t="s">
        <v>65</v>
      </c>
    </row>
    <row r="28" spans="1:10" ht="15.75" hidden="1">
      <c r="A28" s="5" t="s">
        <v>57</v>
      </c>
      <c r="B28" s="4">
        <v>5594363</v>
      </c>
      <c r="C28" s="4" t="s">
        <v>61</v>
      </c>
      <c r="D28" s="5"/>
      <c r="E28" s="5" t="s">
        <v>62</v>
      </c>
      <c r="F28" s="5">
        <v>383.5</v>
      </c>
      <c r="G28" s="5" t="s">
        <v>6</v>
      </c>
      <c r="H28" s="5" t="s">
        <v>7</v>
      </c>
      <c r="I28" s="5"/>
    </row>
    <row r="29" spans="1:10" ht="15.75" hidden="1">
      <c r="A29" s="5" t="s">
        <v>57</v>
      </c>
      <c r="B29" s="4">
        <v>5832240</v>
      </c>
      <c r="C29" s="4" t="s">
        <v>63</v>
      </c>
      <c r="D29" s="5"/>
      <c r="E29" s="5" t="s">
        <v>40</v>
      </c>
      <c r="F29" s="5">
        <v>626.70000000000005</v>
      </c>
      <c r="G29" s="6" t="s">
        <v>6</v>
      </c>
      <c r="H29" s="5" t="s">
        <v>7</v>
      </c>
      <c r="I29" s="6"/>
      <c r="J29" s="42">
        <f>E32-F20</f>
        <v>4976.84</v>
      </c>
    </row>
    <row r="30" spans="1:10" ht="15.75">
      <c r="A30" s="5"/>
      <c r="B30" s="4"/>
      <c r="C30" s="4"/>
      <c r="D30" s="5"/>
      <c r="E30" s="5"/>
      <c r="F30" s="33">
        <f>SUM(F2:F29)</f>
        <v>4561.92</v>
      </c>
      <c r="G30" s="6"/>
      <c r="H30" s="5"/>
      <c r="I30" s="6"/>
    </row>
    <row r="31" spans="1:10" ht="15.75">
      <c r="A31" s="5"/>
      <c r="B31" s="4"/>
      <c r="C31" s="4"/>
      <c r="D31" s="2"/>
      <c r="E31" s="43" t="s">
        <v>153</v>
      </c>
      <c r="F31" s="49" t="s">
        <v>151</v>
      </c>
      <c r="G31" s="49" t="s">
        <v>154</v>
      </c>
      <c r="H31" s="2" t="s">
        <v>152</v>
      </c>
      <c r="I31" s="3" t="s">
        <v>155</v>
      </c>
    </row>
    <row r="32" spans="1:10" ht="15.75">
      <c r="A32" s="5"/>
      <c r="B32" s="4"/>
      <c r="C32" s="4"/>
      <c r="D32" s="2" t="s">
        <v>148</v>
      </c>
      <c r="E32" s="43">
        <v>4976.84</v>
      </c>
      <c r="F32" s="3">
        <f>F20*0.4</f>
        <v>0</v>
      </c>
      <c r="G32" s="3">
        <f>J29*0.22</f>
        <v>1094.9048</v>
      </c>
      <c r="H32" s="2"/>
      <c r="I32" s="3">
        <f>G32/18.75+F32/18.75</f>
        <v>58.394922666666666</v>
      </c>
    </row>
    <row r="33" spans="1:9" ht="15.75">
      <c r="A33" s="5"/>
      <c r="B33" s="4"/>
      <c r="C33" s="4"/>
      <c r="D33" s="2" t="s">
        <v>149</v>
      </c>
      <c r="E33" s="43">
        <v>3732.08</v>
      </c>
      <c r="F33" s="3"/>
      <c r="G33" s="43"/>
      <c r="H33" s="2">
        <f>E33*0.18</f>
        <v>671.77440000000001</v>
      </c>
      <c r="I33" s="3">
        <f>H33/18.75</f>
        <v>35.827967999999998</v>
      </c>
    </row>
    <row r="34" spans="1:9">
      <c r="A34" s="14"/>
      <c r="B34" s="14"/>
      <c r="C34" s="14"/>
      <c r="D34" s="43" t="s">
        <v>150</v>
      </c>
      <c r="E34" s="43">
        <v>829.04</v>
      </c>
      <c r="F34" s="43"/>
      <c r="G34" s="43"/>
      <c r="H34" s="43">
        <f>E34*0.18</f>
        <v>149.22719999999998</v>
      </c>
      <c r="I34" s="43">
        <f>H34/18.75</f>
        <v>7.9587839999999987</v>
      </c>
    </row>
    <row r="35" spans="1:9">
      <c r="A35" s="14" t="s">
        <v>73</v>
      </c>
      <c r="B35" s="14"/>
      <c r="C35" s="14"/>
      <c r="D35" s="43" t="s">
        <v>51</v>
      </c>
      <c r="E35" s="43">
        <v>0</v>
      </c>
      <c r="F35" s="43"/>
      <c r="G35" s="43"/>
      <c r="H35" s="43"/>
      <c r="I35" s="43"/>
    </row>
    <row r="36" spans="1:9" ht="20.25">
      <c r="A36" s="34">
        <v>43106</v>
      </c>
      <c r="B36" s="35">
        <v>5047522</v>
      </c>
      <c r="C36" s="35" t="s">
        <v>72</v>
      </c>
      <c r="D36" s="36"/>
      <c r="E36" s="36" t="s">
        <v>34</v>
      </c>
      <c r="F36" s="36">
        <v>0</v>
      </c>
      <c r="G36" s="36" t="s">
        <v>6</v>
      </c>
      <c r="H36" s="36" t="s">
        <v>51</v>
      </c>
      <c r="I36" s="37" t="s">
        <v>76</v>
      </c>
    </row>
    <row r="37" spans="1:9" ht="20.25">
      <c r="A37" s="34">
        <v>43106</v>
      </c>
      <c r="B37" s="35">
        <v>4842570</v>
      </c>
      <c r="C37" s="35" t="s">
        <v>74</v>
      </c>
      <c r="D37" s="36"/>
      <c r="E37" s="36" t="s">
        <v>19</v>
      </c>
      <c r="F37" s="36">
        <v>0</v>
      </c>
      <c r="G37" s="36" t="s">
        <v>50</v>
      </c>
      <c r="H37" s="36" t="s">
        <v>51</v>
      </c>
      <c r="I37" s="37" t="s">
        <v>76</v>
      </c>
    </row>
    <row r="38" spans="1:9" ht="20.25">
      <c r="A38" s="34">
        <v>43462</v>
      </c>
      <c r="B38" s="35">
        <v>4952621</v>
      </c>
      <c r="C38" s="35" t="s">
        <v>75</v>
      </c>
      <c r="D38" s="36"/>
      <c r="E38" s="36" t="s">
        <v>34</v>
      </c>
      <c r="F38" s="36">
        <v>0</v>
      </c>
      <c r="G38" s="36" t="s">
        <v>6</v>
      </c>
      <c r="H38" s="36" t="s">
        <v>7</v>
      </c>
      <c r="I38" s="37" t="s">
        <v>76</v>
      </c>
    </row>
    <row r="39" spans="1:9" ht="20.25">
      <c r="A39" s="34">
        <v>43110</v>
      </c>
      <c r="B39" s="35">
        <v>4893111</v>
      </c>
      <c r="C39" s="35" t="s">
        <v>25</v>
      </c>
      <c r="D39" s="36"/>
      <c r="E39" s="36" t="s">
        <v>19</v>
      </c>
      <c r="F39" s="36">
        <v>0</v>
      </c>
      <c r="G39" s="36" t="s">
        <v>6</v>
      </c>
      <c r="H39" s="36" t="s">
        <v>7</v>
      </c>
      <c r="I39" s="37" t="s">
        <v>76</v>
      </c>
    </row>
    <row r="40" spans="1:9">
      <c r="A40" s="14"/>
      <c r="B40" s="14"/>
      <c r="C40" s="14"/>
      <c r="D40" s="14"/>
      <c r="E40" s="14"/>
      <c r="F40" s="14"/>
      <c r="G40" s="14"/>
      <c r="H40" s="14"/>
      <c r="I40" s="14"/>
    </row>
    <row r="43" spans="1:9">
      <c r="A43" s="15" t="s">
        <v>77</v>
      </c>
      <c r="B43" s="15" t="s">
        <v>78</v>
      </c>
      <c r="C43" s="15" t="s">
        <v>79</v>
      </c>
      <c r="D43" s="15" t="s">
        <v>80</v>
      </c>
      <c r="E43" s="15" t="s">
        <v>81</v>
      </c>
      <c r="F43" s="16" t="s">
        <v>82</v>
      </c>
      <c r="G43" s="16" t="s">
        <v>83</v>
      </c>
    </row>
    <row r="44" spans="1:9" ht="15.75">
      <c r="A44" s="17">
        <v>43097</v>
      </c>
      <c r="B44" s="18">
        <v>4726065</v>
      </c>
      <c r="C44" s="19" t="s">
        <v>33</v>
      </c>
      <c r="D44" s="19" t="s">
        <v>84</v>
      </c>
      <c r="E44" s="18" t="s">
        <v>85</v>
      </c>
      <c r="F44" s="20">
        <v>187.32</v>
      </c>
      <c r="G44" s="20"/>
    </row>
    <row r="45" spans="1:9" ht="15.75">
      <c r="A45" s="21">
        <v>43098</v>
      </c>
      <c r="B45" s="19">
        <v>4785911</v>
      </c>
      <c r="C45" s="19" t="s">
        <v>37</v>
      </c>
      <c r="D45" s="19" t="s">
        <v>86</v>
      </c>
      <c r="E45" s="18" t="s">
        <v>87</v>
      </c>
      <c r="F45" s="20">
        <v>205.64</v>
      </c>
      <c r="G45" s="20"/>
    </row>
    <row r="46" spans="1:9" ht="15.75">
      <c r="A46" s="21">
        <v>43098</v>
      </c>
      <c r="B46" s="19">
        <v>4952621</v>
      </c>
      <c r="C46" s="19" t="s">
        <v>75</v>
      </c>
      <c r="D46" s="19" t="s">
        <v>88</v>
      </c>
      <c r="E46" s="18" t="s">
        <v>85</v>
      </c>
      <c r="F46" s="20">
        <v>433.57</v>
      </c>
      <c r="G46" s="22" t="s">
        <v>119</v>
      </c>
    </row>
    <row r="47" spans="1:9" ht="15.75">
      <c r="A47" s="21">
        <v>43099</v>
      </c>
      <c r="B47" s="19">
        <v>4937523</v>
      </c>
      <c r="C47" s="19" t="s">
        <v>90</v>
      </c>
      <c r="D47" s="19" t="s">
        <v>88</v>
      </c>
      <c r="E47" s="18" t="s">
        <v>85</v>
      </c>
      <c r="F47" s="20">
        <v>433.57</v>
      </c>
      <c r="G47" s="22" t="s">
        <v>119</v>
      </c>
    </row>
    <row r="48" spans="1:9">
      <c r="A48" s="23">
        <v>43103</v>
      </c>
      <c r="B48" s="24">
        <v>4952621</v>
      </c>
      <c r="C48" s="24" t="s">
        <v>75</v>
      </c>
      <c r="D48" s="24" t="s">
        <v>91</v>
      </c>
      <c r="E48" s="24" t="s">
        <v>87</v>
      </c>
      <c r="F48" s="25">
        <v>0</v>
      </c>
      <c r="G48" s="26" t="s">
        <v>92</v>
      </c>
    </row>
    <row r="49" spans="1:7">
      <c r="A49" s="23">
        <v>43103</v>
      </c>
      <c r="B49" s="24">
        <v>4612752</v>
      </c>
      <c r="C49" s="24" t="s">
        <v>23</v>
      </c>
      <c r="D49" s="24" t="s">
        <v>93</v>
      </c>
      <c r="E49" s="24" t="s">
        <v>87</v>
      </c>
      <c r="F49" s="25">
        <v>205.64</v>
      </c>
      <c r="G49" s="20"/>
    </row>
    <row r="50" spans="1:7">
      <c r="A50" s="23">
        <v>43103</v>
      </c>
      <c r="B50" s="24">
        <v>4842570</v>
      </c>
      <c r="C50" s="24" t="s">
        <v>74</v>
      </c>
      <c r="D50" s="24" t="s">
        <v>94</v>
      </c>
      <c r="E50" s="27" t="s">
        <v>85</v>
      </c>
      <c r="F50" s="25">
        <v>498.69</v>
      </c>
      <c r="G50" s="25"/>
    </row>
    <row r="51" spans="1:7" ht="15.75">
      <c r="A51" s="28">
        <v>43106</v>
      </c>
      <c r="B51" s="29">
        <v>5047522</v>
      </c>
      <c r="C51" s="29" t="s">
        <v>72</v>
      </c>
      <c r="D51" s="29" t="s">
        <v>95</v>
      </c>
      <c r="E51" s="27" t="s">
        <v>85</v>
      </c>
      <c r="F51" s="25">
        <v>498.69</v>
      </c>
      <c r="G51" s="25"/>
    </row>
    <row r="52" spans="1:7" ht="15.75">
      <c r="A52" s="28">
        <v>43106</v>
      </c>
      <c r="B52" s="29">
        <v>5047522</v>
      </c>
      <c r="C52" s="29" t="s">
        <v>72</v>
      </c>
      <c r="D52" s="29" t="s">
        <v>96</v>
      </c>
      <c r="E52" s="24" t="s">
        <v>87</v>
      </c>
      <c r="F52" s="25">
        <v>0</v>
      </c>
      <c r="G52" s="26" t="s">
        <v>92</v>
      </c>
    </row>
    <row r="53" spans="1:7" ht="15.75">
      <c r="A53" s="28">
        <v>43106</v>
      </c>
      <c r="B53" s="29">
        <v>4842570</v>
      </c>
      <c r="C53" s="29" t="s">
        <v>74</v>
      </c>
      <c r="D53" s="29" t="s">
        <v>93</v>
      </c>
      <c r="E53" s="24" t="s">
        <v>87</v>
      </c>
      <c r="F53" s="25">
        <v>0</v>
      </c>
      <c r="G53" s="26" t="s">
        <v>92</v>
      </c>
    </row>
    <row r="54" spans="1:7" ht="15.75">
      <c r="A54" s="30">
        <v>43109</v>
      </c>
      <c r="B54" s="19">
        <v>4190803</v>
      </c>
      <c r="C54" s="19" t="s">
        <v>97</v>
      </c>
      <c r="D54" s="19" t="s">
        <v>98</v>
      </c>
      <c r="E54" s="24" t="s">
        <v>87</v>
      </c>
      <c r="F54" s="25">
        <v>225.02</v>
      </c>
      <c r="G54" s="25"/>
    </row>
    <row r="55" spans="1:7" ht="15.75">
      <c r="A55" s="30">
        <v>43109</v>
      </c>
      <c r="B55" s="19">
        <v>4893111</v>
      </c>
      <c r="C55" s="19" t="s">
        <v>99</v>
      </c>
      <c r="D55" s="19" t="s">
        <v>100</v>
      </c>
      <c r="E55" s="25" t="s">
        <v>101</v>
      </c>
      <c r="F55" s="25">
        <v>0</v>
      </c>
      <c r="G55" s="26" t="s">
        <v>102</v>
      </c>
    </row>
    <row r="56" spans="1:7" ht="15.75">
      <c r="A56" s="30">
        <v>43109</v>
      </c>
      <c r="B56" s="19">
        <v>4893111</v>
      </c>
      <c r="C56" s="19" t="s">
        <v>99</v>
      </c>
      <c r="D56" s="19" t="s">
        <v>84</v>
      </c>
      <c r="E56" s="27" t="s">
        <v>85</v>
      </c>
      <c r="F56" s="25">
        <v>414.92</v>
      </c>
      <c r="G56" s="25"/>
    </row>
    <row r="57" spans="1:7" ht="15.75">
      <c r="A57" s="31">
        <v>43110</v>
      </c>
      <c r="B57" s="19">
        <v>4893111</v>
      </c>
      <c r="C57" s="19" t="s">
        <v>99</v>
      </c>
      <c r="D57" s="19" t="s">
        <v>86</v>
      </c>
      <c r="E57" s="24" t="s">
        <v>87</v>
      </c>
      <c r="F57" s="32">
        <v>0</v>
      </c>
      <c r="G57" s="26" t="s">
        <v>92</v>
      </c>
    </row>
    <row r="58" spans="1:7" ht="15.75">
      <c r="A58" s="31">
        <v>43115</v>
      </c>
      <c r="B58" s="19">
        <v>4515988</v>
      </c>
      <c r="C58" s="19" t="s">
        <v>103</v>
      </c>
      <c r="D58" s="19" t="s">
        <v>104</v>
      </c>
      <c r="E58" s="32" t="s">
        <v>85</v>
      </c>
      <c r="F58" s="32">
        <v>881.69</v>
      </c>
      <c r="G58" s="32"/>
    </row>
    <row r="59" spans="1:7" ht="15.75">
      <c r="A59" s="31">
        <v>43115</v>
      </c>
      <c r="B59" s="19">
        <v>4937523</v>
      </c>
      <c r="C59" s="19" t="s">
        <v>90</v>
      </c>
      <c r="D59" s="19" t="s">
        <v>91</v>
      </c>
      <c r="E59" s="32" t="s">
        <v>87</v>
      </c>
      <c r="F59" s="32">
        <v>0</v>
      </c>
      <c r="G59" s="26" t="s">
        <v>92</v>
      </c>
    </row>
    <row r="60" spans="1:7" ht="15.75">
      <c r="A60" s="30">
        <v>43117</v>
      </c>
      <c r="B60" s="19">
        <v>5087130</v>
      </c>
      <c r="C60" s="19" t="s">
        <v>105</v>
      </c>
      <c r="D60" s="19" t="s">
        <v>88</v>
      </c>
      <c r="E60" s="25" t="s">
        <v>85</v>
      </c>
      <c r="F60" s="32">
        <v>433.57</v>
      </c>
      <c r="G60" s="32"/>
    </row>
    <row r="61" spans="1:7" ht="15.75">
      <c r="A61" s="30">
        <v>43117</v>
      </c>
      <c r="B61" s="19">
        <v>5087130</v>
      </c>
      <c r="C61" s="19" t="s">
        <v>105</v>
      </c>
      <c r="D61" s="19" t="s">
        <v>91</v>
      </c>
      <c r="E61" s="25" t="s">
        <v>87</v>
      </c>
      <c r="F61" s="32">
        <v>0</v>
      </c>
      <c r="G61" s="26" t="s">
        <v>92</v>
      </c>
    </row>
    <row r="62" spans="1:7" ht="15.75">
      <c r="A62" s="30">
        <v>43117</v>
      </c>
      <c r="B62" s="19">
        <v>4515988</v>
      </c>
      <c r="C62" s="19" t="s">
        <v>103</v>
      </c>
      <c r="D62" s="19" t="s">
        <v>106</v>
      </c>
      <c r="E62" s="32" t="s">
        <v>87</v>
      </c>
      <c r="F62" s="32">
        <v>0</v>
      </c>
      <c r="G62" s="26" t="s">
        <v>92</v>
      </c>
    </row>
    <row r="63" spans="1:7" ht="15.75">
      <c r="A63" s="30">
        <v>43117</v>
      </c>
      <c r="B63" s="19">
        <v>5223764</v>
      </c>
      <c r="C63" s="19" t="s">
        <v>107</v>
      </c>
      <c r="D63" s="19" t="s">
        <v>104</v>
      </c>
      <c r="E63" s="32" t="s">
        <v>85</v>
      </c>
      <c r="F63" s="32">
        <v>881.69</v>
      </c>
      <c r="G63" s="32"/>
    </row>
    <row r="64" spans="1:7" ht="15.75">
      <c r="A64" s="31">
        <v>43118</v>
      </c>
      <c r="B64" s="19">
        <v>5277288</v>
      </c>
      <c r="C64" s="19" t="s">
        <v>35</v>
      </c>
      <c r="D64" s="19" t="s">
        <v>95</v>
      </c>
      <c r="E64" s="32" t="s">
        <v>85</v>
      </c>
      <c r="F64" s="32">
        <v>498.69</v>
      </c>
      <c r="G64" s="32"/>
    </row>
    <row r="65" spans="1:7" ht="15.75">
      <c r="A65" s="31">
        <v>43118</v>
      </c>
      <c r="B65" s="19">
        <v>5277288</v>
      </c>
      <c r="C65" s="19" t="s">
        <v>35</v>
      </c>
      <c r="D65" s="19" t="s">
        <v>96</v>
      </c>
      <c r="E65" s="32" t="s">
        <v>87</v>
      </c>
      <c r="F65" s="32">
        <v>0</v>
      </c>
      <c r="G65" s="26" t="s">
        <v>92</v>
      </c>
    </row>
    <row r="66" spans="1:7" ht="15.75">
      <c r="A66" s="31">
        <v>43118</v>
      </c>
      <c r="B66" s="19">
        <v>5223764</v>
      </c>
      <c r="C66" s="19" t="s">
        <v>107</v>
      </c>
      <c r="D66" s="19" t="s">
        <v>106</v>
      </c>
      <c r="E66" s="32" t="s">
        <v>87</v>
      </c>
      <c r="F66" s="32">
        <v>0</v>
      </c>
      <c r="G66" s="26" t="s">
        <v>92</v>
      </c>
    </row>
    <row r="67" spans="1:7" ht="15.75">
      <c r="A67" s="31">
        <v>43119</v>
      </c>
      <c r="B67" s="19">
        <v>5123587</v>
      </c>
      <c r="C67" s="19" t="s">
        <v>108</v>
      </c>
      <c r="D67" s="19" t="s">
        <v>88</v>
      </c>
      <c r="E67" s="32" t="s">
        <v>85</v>
      </c>
      <c r="F67" s="32">
        <v>194.94</v>
      </c>
      <c r="G67" s="32"/>
    </row>
    <row r="68" spans="1:7" ht="15.75">
      <c r="A68" s="31">
        <v>43120</v>
      </c>
      <c r="B68" s="19">
        <v>2638589</v>
      </c>
      <c r="C68" s="19" t="s">
        <v>109</v>
      </c>
      <c r="D68" s="19" t="s">
        <v>100</v>
      </c>
      <c r="E68" s="32" t="s">
        <v>101</v>
      </c>
      <c r="F68" s="32">
        <v>0</v>
      </c>
      <c r="G68" s="26" t="s">
        <v>102</v>
      </c>
    </row>
    <row r="69" spans="1:7" ht="15.75">
      <c r="A69" s="31">
        <v>43120</v>
      </c>
      <c r="B69" s="19">
        <v>2638589</v>
      </c>
      <c r="C69" s="19" t="s">
        <v>109</v>
      </c>
      <c r="D69" s="19" t="s">
        <v>86</v>
      </c>
      <c r="E69" s="32" t="s">
        <v>87</v>
      </c>
      <c r="F69" s="32">
        <v>414.92</v>
      </c>
      <c r="G69" s="26" t="s">
        <v>89</v>
      </c>
    </row>
    <row r="70" spans="1:7" ht="15.75">
      <c r="A70" s="31">
        <v>43120</v>
      </c>
      <c r="B70" s="19">
        <v>4618394</v>
      </c>
      <c r="C70" s="19" t="s">
        <v>110</v>
      </c>
      <c r="D70" s="19" t="s">
        <v>91</v>
      </c>
      <c r="E70" s="32" t="s">
        <v>87</v>
      </c>
      <c r="F70" s="32">
        <v>205.64</v>
      </c>
      <c r="G70" s="32"/>
    </row>
    <row r="71" spans="1:7">
      <c r="E71" s="43" t="s">
        <v>118</v>
      </c>
      <c r="F71" s="43">
        <v>6614.2</v>
      </c>
      <c r="G71" s="43"/>
    </row>
    <row r="72" spans="1:7">
      <c r="E72" s="43">
        <f>F71*0.22</f>
        <v>1455.124</v>
      </c>
      <c r="F72" s="43">
        <f>E72/18.75</f>
        <v>77.606613333333328</v>
      </c>
      <c r="G72" s="43" t="s">
        <v>139</v>
      </c>
    </row>
    <row r="73" spans="1:7">
      <c r="E73" s="43">
        <f>F71*0.18</f>
        <v>1190.5559999999998</v>
      </c>
      <c r="F73" s="43">
        <f>E73/18.75</f>
        <v>63.49631999999999</v>
      </c>
      <c r="G73" s="43" t="s">
        <v>51</v>
      </c>
    </row>
    <row r="75" spans="1:7" ht="15.75">
      <c r="A75" s="38">
        <v>43122</v>
      </c>
      <c r="B75" s="39">
        <v>52503823</v>
      </c>
      <c r="C75" s="39" t="s">
        <v>120</v>
      </c>
      <c r="D75" s="39" t="s">
        <v>111</v>
      </c>
      <c r="E75" s="26" t="s">
        <v>112</v>
      </c>
      <c r="F75" s="40">
        <v>0</v>
      </c>
      <c r="G75" s="40" t="s">
        <v>121</v>
      </c>
    </row>
    <row r="76" spans="1:7" ht="15.75">
      <c r="A76" s="38">
        <v>43123</v>
      </c>
      <c r="B76" s="39">
        <v>52510038</v>
      </c>
      <c r="C76" s="39" t="s">
        <v>122</v>
      </c>
      <c r="D76" s="39" t="s">
        <v>111</v>
      </c>
      <c r="E76" s="26" t="s">
        <v>112</v>
      </c>
      <c r="F76" s="40">
        <v>0</v>
      </c>
      <c r="G76" s="40" t="s">
        <v>121</v>
      </c>
    </row>
    <row r="77" spans="1:7" ht="15.75">
      <c r="A77" s="38">
        <v>43123</v>
      </c>
      <c r="B77" s="39">
        <v>52495545</v>
      </c>
      <c r="C77" s="39" t="s">
        <v>113</v>
      </c>
      <c r="D77" s="39" t="s">
        <v>111</v>
      </c>
      <c r="E77" s="26" t="s">
        <v>112</v>
      </c>
      <c r="F77" s="40">
        <v>0</v>
      </c>
      <c r="G77" s="40" t="s">
        <v>121</v>
      </c>
    </row>
    <row r="78" spans="1:7" ht="15.75">
      <c r="A78" s="38">
        <v>43124</v>
      </c>
      <c r="B78" s="39">
        <v>5360761</v>
      </c>
      <c r="C78" s="39" t="s">
        <v>114</v>
      </c>
      <c r="D78" s="39" t="s">
        <v>88</v>
      </c>
      <c r="E78" s="26" t="s">
        <v>85</v>
      </c>
      <c r="F78" s="26">
        <v>433.57</v>
      </c>
      <c r="G78" s="26"/>
    </row>
    <row r="79" spans="1:7" ht="15.75">
      <c r="A79" s="38">
        <v>43124</v>
      </c>
      <c r="B79" s="39">
        <v>5329197</v>
      </c>
      <c r="C79" s="39" t="s">
        <v>123</v>
      </c>
      <c r="D79" s="39" t="s">
        <v>94</v>
      </c>
      <c r="E79" s="26" t="s">
        <v>85</v>
      </c>
      <c r="F79" s="26">
        <v>626.70000000000005</v>
      </c>
      <c r="G79" s="26"/>
    </row>
    <row r="80" spans="1:7" ht="15.75">
      <c r="A80" s="38">
        <v>43124</v>
      </c>
      <c r="B80" s="39">
        <v>5329197</v>
      </c>
      <c r="C80" s="39" t="s">
        <v>123</v>
      </c>
      <c r="D80" s="39" t="s">
        <v>93</v>
      </c>
      <c r="E80" s="26" t="s">
        <v>87</v>
      </c>
      <c r="F80" s="40">
        <v>0</v>
      </c>
      <c r="G80" s="40" t="s">
        <v>124</v>
      </c>
    </row>
    <row r="81" spans="1:7" ht="15.75">
      <c r="A81" s="38">
        <v>43125</v>
      </c>
      <c r="B81" s="39">
        <v>5008185</v>
      </c>
      <c r="C81" s="39" t="s">
        <v>115</v>
      </c>
      <c r="D81" s="39" t="s">
        <v>93</v>
      </c>
      <c r="E81" s="26" t="s">
        <v>125</v>
      </c>
      <c r="F81" s="26">
        <v>498.69</v>
      </c>
      <c r="G81" s="26"/>
    </row>
    <row r="82" spans="1:7" ht="15.75">
      <c r="A82" s="38">
        <v>43126</v>
      </c>
      <c r="B82" s="39">
        <v>52520987</v>
      </c>
      <c r="C82" s="39" t="s">
        <v>116</v>
      </c>
      <c r="D82" s="39" t="s">
        <v>111</v>
      </c>
      <c r="E82" s="26" t="s">
        <v>112</v>
      </c>
      <c r="F82" s="26">
        <v>0</v>
      </c>
      <c r="G82" s="40" t="s">
        <v>121</v>
      </c>
    </row>
    <row r="83" spans="1:7" ht="15.75">
      <c r="A83" s="38">
        <v>43127</v>
      </c>
      <c r="B83" s="39">
        <v>52531798</v>
      </c>
      <c r="C83" s="39" t="s">
        <v>117</v>
      </c>
      <c r="D83" s="39" t="s">
        <v>111</v>
      </c>
      <c r="E83" s="26" t="s">
        <v>112</v>
      </c>
      <c r="F83" s="26">
        <v>0</v>
      </c>
      <c r="G83" s="40" t="s">
        <v>121</v>
      </c>
    </row>
    <row r="84" spans="1:7" ht="15.75">
      <c r="A84" s="38">
        <v>43130</v>
      </c>
      <c r="B84" s="39">
        <v>5360761</v>
      </c>
      <c r="C84" s="39" t="s">
        <v>114</v>
      </c>
      <c r="D84" s="39" t="s">
        <v>91</v>
      </c>
      <c r="E84" s="26" t="s">
        <v>87</v>
      </c>
      <c r="F84" s="40">
        <v>0</v>
      </c>
      <c r="G84" s="40" t="s">
        <v>124</v>
      </c>
    </row>
    <row r="85" spans="1:7" ht="15.75">
      <c r="A85" s="38">
        <v>43130</v>
      </c>
      <c r="B85" s="39">
        <v>5159642</v>
      </c>
      <c r="C85" s="26" t="s">
        <v>126</v>
      </c>
      <c r="D85" s="39" t="s">
        <v>86</v>
      </c>
      <c r="E85" s="26" t="s">
        <v>87</v>
      </c>
      <c r="F85" s="26">
        <v>414.92</v>
      </c>
      <c r="G85" s="26"/>
    </row>
    <row r="86" spans="1:7" ht="15.75">
      <c r="A86" s="38">
        <v>43131</v>
      </c>
      <c r="B86" s="39">
        <v>5123587</v>
      </c>
      <c r="C86" s="39" t="s">
        <v>127</v>
      </c>
      <c r="D86" s="39" t="s">
        <v>91</v>
      </c>
      <c r="E86" s="26" t="s">
        <v>87</v>
      </c>
      <c r="F86" s="26">
        <v>433.57</v>
      </c>
      <c r="G86" s="26"/>
    </row>
    <row r="87" spans="1:7" ht="15.75">
      <c r="A87" s="38">
        <v>43131</v>
      </c>
      <c r="B87" s="39">
        <v>5290665</v>
      </c>
      <c r="C87" s="39" t="s">
        <v>128</v>
      </c>
      <c r="D87" s="39" t="s">
        <v>106</v>
      </c>
      <c r="E87" s="26" t="s">
        <v>87</v>
      </c>
      <c r="F87" s="26">
        <v>498.69</v>
      </c>
      <c r="G87" s="40" t="s">
        <v>129</v>
      </c>
    </row>
    <row r="88" spans="1:7" ht="15.75">
      <c r="A88" s="38">
        <v>43132</v>
      </c>
      <c r="B88" s="39">
        <v>5466047</v>
      </c>
      <c r="C88" s="39" t="s">
        <v>130</v>
      </c>
      <c r="D88" s="39" t="s">
        <v>91</v>
      </c>
      <c r="E88" s="26" t="s">
        <v>87</v>
      </c>
      <c r="F88" s="26">
        <v>433.57</v>
      </c>
      <c r="G88" s="26"/>
    </row>
    <row r="89" spans="1:7" ht="15.75">
      <c r="A89" s="38">
        <v>43133</v>
      </c>
      <c r="B89" s="39">
        <v>5349416</v>
      </c>
      <c r="C89" s="39" t="s">
        <v>131</v>
      </c>
      <c r="D89" s="39" t="s">
        <v>94</v>
      </c>
      <c r="E89" s="26" t="s">
        <v>85</v>
      </c>
      <c r="F89" s="26">
        <v>498.69</v>
      </c>
      <c r="G89" s="26"/>
    </row>
    <row r="90" spans="1:7" ht="15.75">
      <c r="A90" s="38">
        <v>43133</v>
      </c>
      <c r="B90" s="39">
        <v>5349416</v>
      </c>
      <c r="C90" s="39" t="s">
        <v>131</v>
      </c>
      <c r="D90" s="39" t="s">
        <v>93</v>
      </c>
      <c r="E90" s="26" t="s">
        <v>87</v>
      </c>
      <c r="F90" s="40">
        <v>0</v>
      </c>
      <c r="G90" s="40" t="s">
        <v>124</v>
      </c>
    </row>
    <row r="91" spans="1:7" ht="15.75">
      <c r="A91" s="38">
        <v>43136</v>
      </c>
      <c r="B91" s="39">
        <v>5594238</v>
      </c>
      <c r="C91" s="39" t="s">
        <v>38</v>
      </c>
      <c r="D91" s="39" t="s">
        <v>86</v>
      </c>
      <c r="E91" s="26" t="s">
        <v>87</v>
      </c>
      <c r="F91" s="26">
        <v>0</v>
      </c>
      <c r="G91" s="40" t="s">
        <v>132</v>
      </c>
    </row>
    <row r="92" spans="1:7" ht="15.75">
      <c r="A92" s="38">
        <v>43136</v>
      </c>
      <c r="B92" s="39">
        <v>5594238</v>
      </c>
      <c r="C92" s="39" t="s">
        <v>38</v>
      </c>
      <c r="D92" s="39" t="s">
        <v>86</v>
      </c>
      <c r="E92" s="26" t="s">
        <v>87</v>
      </c>
      <c r="F92" s="26">
        <v>0</v>
      </c>
      <c r="G92" s="40" t="s">
        <v>132</v>
      </c>
    </row>
    <row r="93" spans="1:7" ht="15.75">
      <c r="A93" s="38">
        <v>43138</v>
      </c>
      <c r="B93" s="39">
        <v>5338295</v>
      </c>
      <c r="C93" s="39" t="s">
        <v>133</v>
      </c>
      <c r="D93" s="39" t="s">
        <v>134</v>
      </c>
      <c r="E93" s="26" t="s">
        <v>87</v>
      </c>
      <c r="F93" s="26">
        <v>90</v>
      </c>
      <c r="G93" s="26"/>
    </row>
    <row r="94" spans="1:7" ht="15.75">
      <c r="A94" s="38">
        <v>43138</v>
      </c>
      <c r="B94" s="39">
        <v>5540842</v>
      </c>
      <c r="C94" s="39" t="s">
        <v>135</v>
      </c>
      <c r="D94" s="39" t="s">
        <v>91</v>
      </c>
      <c r="E94" s="26" t="s">
        <v>87</v>
      </c>
      <c r="F94" s="26">
        <v>433.57</v>
      </c>
      <c r="G94" s="26"/>
    </row>
    <row r="95" spans="1:7" ht="15.75">
      <c r="A95" s="38">
        <v>43139</v>
      </c>
      <c r="B95" s="39">
        <v>5276388</v>
      </c>
      <c r="C95" s="39" t="s">
        <v>136</v>
      </c>
      <c r="D95" s="39" t="s">
        <v>100</v>
      </c>
      <c r="E95" s="26" t="s">
        <v>85</v>
      </c>
      <c r="F95" s="26">
        <v>0</v>
      </c>
      <c r="G95" s="40" t="s">
        <v>137</v>
      </c>
    </row>
    <row r="96" spans="1:7" ht="15.75">
      <c r="A96" s="38">
        <v>43139</v>
      </c>
      <c r="B96" s="41">
        <v>5276388</v>
      </c>
      <c r="C96" s="41" t="s">
        <v>136</v>
      </c>
      <c r="D96" s="41" t="s">
        <v>88</v>
      </c>
      <c r="E96" s="26" t="s">
        <v>85</v>
      </c>
      <c r="F96" s="26">
        <v>194.94</v>
      </c>
      <c r="G96" s="26"/>
    </row>
    <row r="97" spans="1:7">
      <c r="A97" s="38">
        <v>43143</v>
      </c>
      <c r="B97" s="26">
        <v>5418701</v>
      </c>
      <c r="C97" s="26" t="s">
        <v>142</v>
      </c>
      <c r="D97" s="26" t="s">
        <v>101</v>
      </c>
      <c r="E97" s="26" t="s">
        <v>101</v>
      </c>
      <c r="F97" s="26">
        <v>572.64</v>
      </c>
      <c r="G97" s="20"/>
    </row>
    <row r="98" spans="1:7" ht="15.75">
      <c r="A98" s="45">
        <v>43146</v>
      </c>
      <c r="B98" s="39">
        <v>5823333</v>
      </c>
      <c r="C98" s="39" t="s">
        <v>143</v>
      </c>
      <c r="D98" s="39" t="s">
        <v>104</v>
      </c>
      <c r="E98" s="26" t="s">
        <v>85</v>
      </c>
      <c r="F98" s="43">
        <v>625.48</v>
      </c>
      <c r="G98" s="46"/>
    </row>
    <row r="99" spans="1:7">
      <c r="A99" s="43" t="s">
        <v>144</v>
      </c>
      <c r="B99" s="43">
        <v>46183940</v>
      </c>
      <c r="C99" s="43" t="s">
        <v>145</v>
      </c>
      <c r="D99" s="43" t="s">
        <v>101</v>
      </c>
      <c r="E99" s="43" t="s">
        <v>101</v>
      </c>
      <c r="F99" s="26">
        <v>0</v>
      </c>
      <c r="G99" s="47" t="s">
        <v>146</v>
      </c>
    </row>
    <row r="100" spans="1:7">
      <c r="A100" s="48">
        <v>43109</v>
      </c>
      <c r="B100" s="43">
        <v>4893111</v>
      </c>
      <c r="C100" s="43" t="s">
        <v>99</v>
      </c>
      <c r="D100" s="43" t="s">
        <v>100</v>
      </c>
      <c r="E100" s="43" t="s">
        <v>101</v>
      </c>
      <c r="F100" s="43">
        <v>572.64</v>
      </c>
      <c r="G100" s="36"/>
    </row>
    <row r="101" spans="1:7">
      <c r="A101" s="43" t="s">
        <v>147</v>
      </c>
      <c r="B101" s="43">
        <v>2638589</v>
      </c>
      <c r="C101" s="43" t="s">
        <v>109</v>
      </c>
      <c r="D101" s="43" t="s">
        <v>100</v>
      </c>
      <c r="E101" s="43" t="s">
        <v>101</v>
      </c>
      <c r="F101" s="43">
        <v>763.52</v>
      </c>
      <c r="G101" s="36"/>
    </row>
    <row r="102" spans="1:7">
      <c r="E102" s="44" t="s">
        <v>138</v>
      </c>
      <c r="F102" s="44">
        <f>SUM(F75:F101)</f>
        <v>7091.1900000000005</v>
      </c>
      <c r="G102" s="43"/>
    </row>
    <row r="103" spans="1:7">
      <c r="E103" s="43">
        <f>F102*0.22</f>
        <v>1560.0618000000002</v>
      </c>
      <c r="F103" s="43">
        <f>E103/18.75</f>
        <v>83.203296000000009</v>
      </c>
      <c r="G103" s="43" t="s">
        <v>140</v>
      </c>
    </row>
    <row r="104" spans="1:7">
      <c r="E104" s="43">
        <f>F102*0.18</f>
        <v>1276.4141999999999</v>
      </c>
      <c r="F104" s="43">
        <f>E104/18.75</f>
        <v>68.075423999999998</v>
      </c>
      <c r="G104" s="43" t="s">
        <v>141</v>
      </c>
    </row>
  </sheetData>
  <autoFilter ref="B1:B29">
    <filterColumn colId="0">
      <filters>
        <filter val="5571132"/>
      </filters>
    </filterColumn>
  </autoFilter>
  <conditionalFormatting sqref="B97:B1048576 B1:B74">
    <cfRule type="duplicateValues" dxfId="2" priority="4"/>
    <cfRule type="containsText" dxfId="1" priority="5" operator="containsText" text="s/o">
      <formula>NOT(ISERROR(SEARCH("s/o",B1)))</formula>
    </cfRule>
  </conditionalFormatting>
  <conditionalFormatting sqref="B75:B96">
    <cfRule type="duplicateValues" dxfId="0" priority="13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2018-02-26T22:44:41Z</dcterms:created>
  <dcterms:modified xsi:type="dcterms:W3CDTF">2018-03-26T04:12:05Z</dcterms:modified>
</cp:coreProperties>
</file>