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0" i="1" l="1"/>
  <c r="G80" i="1" s="1"/>
  <c r="H80" i="1" s="1"/>
  <c r="F75" i="1"/>
  <c r="F78" i="1" s="1"/>
  <c r="H78" i="1" s="1"/>
  <c r="C78" i="1" l="1"/>
  <c r="G79" i="1" s="1"/>
  <c r="H79" i="1" s="1"/>
  <c r="F39" i="1" l="1"/>
  <c r="F41" i="1" s="1"/>
  <c r="G41" i="1" s="1"/>
  <c r="F40" i="1" l="1"/>
  <c r="G40" i="1" s="1"/>
</calcChain>
</file>

<file path=xl/sharedStrings.xml><?xml version="1.0" encoding="utf-8"?>
<sst xmlns="http://schemas.openxmlformats.org/spreadsheetml/2006/main" count="315" uniqueCount="155">
  <si>
    <t>build</t>
  </si>
  <si>
    <t>connect</t>
  </si>
  <si>
    <t>ven</t>
  </si>
  <si>
    <t>san</t>
  </si>
  <si>
    <t>3 OXFORD RD MANUREWA AUCKLAND</t>
  </si>
  <si>
    <t>arieal</t>
  </si>
  <si>
    <t>not finished</t>
  </si>
  <si>
    <t>hours</t>
  </si>
  <si>
    <t>nithin</t>
  </si>
  <si>
    <t>santhan</t>
  </si>
  <si>
    <t>shyam</t>
  </si>
  <si>
    <t>babu</t>
  </si>
  <si>
    <t>7 PEERLESS AVE TAKANINI AUCKLAND</t>
  </si>
  <si>
    <t>paid to kranthi</t>
  </si>
  <si>
    <t>34 GAINSBOROUGH ST MANUREWA AUCKLAND</t>
  </si>
  <si>
    <t xml:space="preserve">ven </t>
  </si>
  <si>
    <t>28A LUKE ST OTAHUHU AUCKLAND</t>
  </si>
  <si>
    <t>12 LLOYD AVE PAPATOETOE AUCKLAND</t>
  </si>
  <si>
    <t>DATE</t>
  </si>
  <si>
    <t>S/0</t>
  </si>
  <si>
    <t xml:space="preserve">         ADDRESS</t>
  </si>
  <si>
    <t>CLOSING  TYPE</t>
  </si>
  <si>
    <t>AMOUNT</t>
  </si>
  <si>
    <t>NOTES</t>
  </si>
  <si>
    <t>12 FLEMING ST MANGERE EAST AUCKLAND</t>
  </si>
  <si>
    <t>NGA-560B NGA Aerial SDU Build</t>
  </si>
  <si>
    <t>34 LIPPIATT RD OTAHUHU AUCKLAND</t>
  </si>
  <si>
    <t>NGA Aerial - Build &amp; Connect</t>
  </si>
  <si>
    <t>NGA-561B NGA Haul SDU Build</t>
  </si>
  <si>
    <t>NGA Haul - Build &amp; Connect</t>
  </si>
  <si>
    <t>42C EVANS RD WEYMOUTH AUCKLAND</t>
  </si>
  <si>
    <t>NGA Grass Trench - Build &amp; Connect</t>
  </si>
  <si>
    <t>NGA Surface Mount - Build &amp; Connect</t>
  </si>
  <si>
    <t>NGA-711 Provision NGA at Greenfield’s Premise</t>
  </si>
  <si>
    <t>NGA Outside Boundary Remedial/Build</t>
  </si>
  <si>
    <t>16A ATKINSON AVE OTAHUHU AUCKLAND</t>
  </si>
  <si>
    <t>47 ROLLERSON ST PAPAKURA AUCKLAND</t>
  </si>
  <si>
    <t>NGA-750 Premise Networking – Site Visit</t>
  </si>
  <si>
    <t xml:space="preserve">  TECHS</t>
  </si>
  <si>
    <t>Amount</t>
  </si>
  <si>
    <t>Notes</t>
  </si>
  <si>
    <t>16 WOOD ST PAPAKURA AUCKLAND 2</t>
  </si>
  <si>
    <t>Hauling B&amp;C</t>
  </si>
  <si>
    <t>Venkat Gorla</t>
  </si>
  <si>
    <t>130 MAHIA RD WATTLE DOWNS AUCKLAND</t>
  </si>
  <si>
    <t>15 COSTAR PL WIRI AUCKLAND</t>
  </si>
  <si>
    <t>Concrete b&amp;C</t>
  </si>
  <si>
    <t>12 ROMFORD RD PAPATOETOE AUCKLAND</t>
  </si>
  <si>
    <t>Haulig B&amp;C</t>
  </si>
  <si>
    <t>15 RESEDA PL PAPATOETOE AUCKLAND</t>
  </si>
  <si>
    <t>NGA Concrete Trench - Build &amp; Connect</t>
  </si>
  <si>
    <t>3 WALLSON CRE WIRI AUCKLAND 5</t>
  </si>
  <si>
    <t>Siddhartha Doma</t>
  </si>
  <si>
    <t>P-NGA-CONNCT SDU GFIELD</t>
  </si>
  <si>
    <t>27 HALSEY RD MANUREWA AUCKLAND 4</t>
  </si>
  <si>
    <t>cancellation on arrival</t>
  </si>
  <si>
    <t>4 FAIREY PL MANGERE AUCKLAND</t>
  </si>
  <si>
    <t>Grass B&amp;C</t>
  </si>
  <si>
    <t>9 DRYDEN AVE PAPATOETOE MANUKAU</t>
  </si>
  <si>
    <t>NGA-561C NGA SDU Installation</t>
  </si>
  <si>
    <t>P-NGA-CONNCT SDU</t>
  </si>
  <si>
    <t>47 BROWNS RD MANUREWA AUCKLAND 4</t>
  </si>
  <si>
    <t>32 KERI VISTA RSE PAPAKURA AUCKLAND</t>
  </si>
  <si>
    <t>5 RONDORLYN PL MANUREWA AUCKLAND</t>
  </si>
  <si>
    <t>Aerial B&amp;C</t>
  </si>
  <si>
    <t>3 JANESE PL WEYMOUTH AUCKLAND</t>
  </si>
  <si>
    <t>P-NGA-BUILD ABF</t>
  </si>
  <si>
    <t>12 SUWYN PL WEYMOUTH AUCKLAND</t>
  </si>
  <si>
    <t>9A ADAMS RD MANUREWA AUCKLAND</t>
  </si>
  <si>
    <t>26 BARNEYS FARM RD CLENDON PARK AUCKLAND 1</t>
  </si>
  <si>
    <t>27 CLAUDE RD MANUREWA AUCKLAND</t>
  </si>
  <si>
    <t>1 WOODSIDE RD MANUREWA AUCKLAND</t>
  </si>
  <si>
    <t>14 ROMNEY PL MANUREWA AUCKLAND</t>
  </si>
  <si>
    <t>185 COXHEAD RD WATTLE DOWNS AUCKLAND</t>
  </si>
  <si>
    <t>563 WEYMOUTH RD WEYMOUTH AUCKLAND</t>
  </si>
  <si>
    <t>5 WALLSON CRE WIRI AUCKLAND 1</t>
  </si>
  <si>
    <t>S9</t>
  </si>
  <si>
    <t>not listed</t>
  </si>
  <si>
    <t>10 ROUNTREE PL CONIFER GROVE AUCKLAND</t>
  </si>
  <si>
    <t>20 AZALEA PL WIRI AUCKLAND 2</t>
  </si>
  <si>
    <t>59 FINLAYSON AVE CLENDON PARK AUCKLAND 1</t>
  </si>
  <si>
    <t>Cancellation on arrival</t>
  </si>
  <si>
    <t>26 HAYWARD RD PAPATOETOE AUCKLAND</t>
  </si>
  <si>
    <t>44 WILLIAMS CRE OTARA AUCKLAND</t>
  </si>
  <si>
    <t>185 KERI VISTA RSE PAPAKURA AUCKLAND</t>
  </si>
  <si>
    <t>191 FINLAYSON AVE CLENDON PARK AUCKLAND</t>
  </si>
  <si>
    <t>Grass B</t>
  </si>
  <si>
    <t>74 ETHERTON DVE WEYMOUTH AUCKLAND</t>
  </si>
  <si>
    <t>paid only for build</t>
  </si>
  <si>
    <t>16 ROUNTREE PL CONIFER GROVE AUCKLAND</t>
  </si>
  <si>
    <t>24 HOBART CRE WATTLE DOWNS AUCKLAND</t>
  </si>
  <si>
    <t>145 MAICH RD MANUREWA AUCKLAND 2</t>
  </si>
  <si>
    <t>total amount</t>
  </si>
  <si>
    <t>Hours</t>
  </si>
  <si>
    <t>22% for Nithin</t>
  </si>
  <si>
    <t>18% for babu</t>
  </si>
  <si>
    <t>SO</t>
  </si>
  <si>
    <t>ADDRESS</t>
  </si>
  <si>
    <t>CLIP</t>
  </si>
  <si>
    <t>WORKTYPE</t>
  </si>
  <si>
    <t>TECH 1</t>
  </si>
  <si>
    <t xml:space="preserve">TECH 2 </t>
  </si>
  <si>
    <t>15/12</t>
  </si>
  <si>
    <t>42A WEDGWOOD AVE MANGERE EAST AUCKLAND</t>
  </si>
  <si>
    <t>sid</t>
  </si>
  <si>
    <t>bc</t>
  </si>
  <si>
    <t>Paid</t>
  </si>
  <si>
    <t>18/12</t>
  </si>
  <si>
    <t>4 WOOD AVE MANGERE EAST AUCKLAND</t>
  </si>
  <si>
    <t>paid</t>
  </si>
  <si>
    <t>19/12</t>
  </si>
  <si>
    <t>95 STATION RD OTAHUHU AUCKLAND</t>
  </si>
  <si>
    <t xml:space="preserve">no signs of closing for build, connect already paid for this job </t>
  </si>
  <si>
    <t>20/12</t>
  </si>
  <si>
    <t>7 CHELBURN CRE MANGERE EAST AUCKLAND</t>
  </si>
  <si>
    <t>hauil</t>
  </si>
  <si>
    <t>already paid for this job as grass trench</t>
  </si>
  <si>
    <t>trench</t>
  </si>
  <si>
    <t xml:space="preserve">paid </t>
  </si>
  <si>
    <t>27/12</t>
  </si>
  <si>
    <t>5 HOOKER PL PAPATOETOE AUCKLAND</t>
  </si>
  <si>
    <t>con</t>
  </si>
  <si>
    <t>sai</t>
  </si>
  <si>
    <t>paid already</t>
  </si>
  <si>
    <t>8 WILMSHURST AVE PAPATOETOE AUCKLAND</t>
  </si>
  <si>
    <t xml:space="preserve">paid already </t>
  </si>
  <si>
    <t>28/12</t>
  </si>
  <si>
    <t>29/12</t>
  </si>
  <si>
    <t>syam</t>
  </si>
  <si>
    <t>12 RAMSEY ST PAPATOETOE AUCKLAND</t>
  </si>
  <si>
    <t>trench BC</t>
  </si>
  <si>
    <t>69 BECKER DVE WEYMOUTH AUCKLAND</t>
  </si>
  <si>
    <t>s9</t>
  </si>
  <si>
    <t>67 BECKER DVE WEYMOUTH AUCKLAND</t>
  </si>
  <si>
    <t>66A WICKMAN WAY MANGERE EAST AUCKLAND</t>
  </si>
  <si>
    <t>gravelbc</t>
  </si>
  <si>
    <t>34 DRIVER RD MANGERE EAST AUCKLAND</t>
  </si>
  <si>
    <t>13/02</t>
  </si>
  <si>
    <t xml:space="preserve">pending </t>
  </si>
  <si>
    <t>14/02</t>
  </si>
  <si>
    <t>121 KINDERGARTEN DVE CONIFER GROVE AUCKLAND</t>
  </si>
  <si>
    <t>trenchbc</t>
  </si>
  <si>
    <t>3 MATILDA PL WEYMOUTH AUCKLAND</t>
  </si>
  <si>
    <t>16/02</t>
  </si>
  <si>
    <t>b</t>
  </si>
  <si>
    <t>46 ARTILLERY DVE PAPAKURA AUCKLAND</t>
  </si>
  <si>
    <t>trench b</t>
  </si>
  <si>
    <t>6 TAITIMU DVE WEYMOUTH AUCKLAND</t>
  </si>
  <si>
    <t>trench bc</t>
  </si>
  <si>
    <t>Name</t>
  </si>
  <si>
    <t>Total Amount</t>
  </si>
  <si>
    <t>santhan total</t>
  </si>
  <si>
    <t>Nithin total</t>
  </si>
  <si>
    <t>syam total</t>
  </si>
  <si>
    <t>Kranthi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</si>
</sst>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/dd"/>
  </numFmts>
  <fonts count="18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2"/>
      <color rgb="FF4F4F4F"/>
      <name val="Times New Roman"/>
      <family val="1"/>
    </font>
    <font>
      <sz val="16"/>
      <color rgb="FF4F4F4F"/>
      <name val="Helvetica Neue"/>
      <family val="2"/>
    </font>
    <font>
      <b/>
      <sz val="10"/>
      <name val="Helvetica Neue"/>
    </font>
    <font>
      <b/>
      <sz val="11"/>
      <name val="Calibri"/>
      <family val="2"/>
    </font>
    <font>
      <sz val="10"/>
      <color rgb="FF000000"/>
      <name val="Helvetica Neue"/>
    </font>
    <font>
      <sz val="11"/>
      <name val="Calibri"/>
      <family val="2"/>
    </font>
    <font>
      <sz val="10"/>
      <color rgb="FF4F4F4F"/>
      <name val="Helvetica Neue"/>
    </font>
    <font>
      <sz val="12"/>
      <color rgb="FFFF0000"/>
      <name val="Times New Roman"/>
      <family val="1"/>
    </font>
    <font>
      <sz val="2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B9BD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165" fontId="5" fillId="3" borderId="1" xfId="1" applyNumberFormat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5" fillId="3" borderId="1" xfId="1" applyNumberFormat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5" borderId="1" xfId="1" applyFont="1" applyFill="1" applyBorder="1" applyAlignment="1">
      <alignment horizontal="center" vertical="center"/>
    </xf>
    <xf numFmtId="14" fontId="11" fillId="5" borderId="1" xfId="1" applyNumberFormat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/>
    </xf>
    <xf numFmtId="14" fontId="1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14" fontId="0" fillId="0" borderId="1" xfId="0" applyNumberFormat="1" applyFill="1" applyBorder="1"/>
    <xf numFmtId="0" fontId="8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0" fillId="0" borderId="1" xfId="0" applyFill="1" applyBorder="1"/>
    <xf numFmtId="0" fontId="4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165" fontId="8" fillId="0" borderId="1" xfId="1" applyNumberFormat="1" applyFont="1" applyBorder="1" applyAlignment="1">
      <alignment horizontal="center"/>
    </xf>
    <xf numFmtId="14" fontId="8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16" fillId="2" borderId="1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0" xfId="0" applyFill="1"/>
    <xf numFmtId="0" fontId="17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47" workbookViewId="0">
      <selection activeCell="I28" sqref="I28"/>
    </sheetView>
  </sheetViews>
  <sheetFormatPr defaultRowHeight="15"/>
  <cols>
    <col min="1" max="1" width="10.28515625" bestFit="1" customWidth="1"/>
    <col min="2" max="2" width="13.28515625" customWidth="1"/>
    <col min="3" max="3" width="70.85546875" bestFit="1" customWidth="1"/>
    <col min="4" max="4" width="51.42578125" bestFit="1" customWidth="1"/>
    <col min="5" max="5" width="22" bestFit="1" customWidth="1"/>
    <col min="7" max="7" width="26.28515625" bestFit="1" customWidth="1"/>
    <col min="8" max="8" width="11" bestFit="1" customWidth="1"/>
    <col min="9" max="9" width="53.42578125" bestFit="1" customWidth="1"/>
  </cols>
  <sheetData>
    <row r="1" spans="1:15">
      <c r="A1" s="16" t="s">
        <v>19</v>
      </c>
      <c r="B1" s="17" t="s">
        <v>18</v>
      </c>
      <c r="C1" s="16" t="s">
        <v>20</v>
      </c>
      <c r="D1" s="16" t="s">
        <v>21</v>
      </c>
      <c r="E1" s="18" t="s">
        <v>38</v>
      </c>
      <c r="F1" s="18" t="s">
        <v>39</v>
      </c>
      <c r="G1" s="18" t="s">
        <v>40</v>
      </c>
    </row>
    <row r="2" spans="1:15">
      <c r="A2" s="19">
        <v>5777187</v>
      </c>
      <c r="B2" s="20">
        <v>43151</v>
      </c>
      <c r="C2" s="19" t="s">
        <v>41</v>
      </c>
      <c r="D2" s="19" t="s">
        <v>42</v>
      </c>
      <c r="E2" s="21" t="s">
        <v>43</v>
      </c>
      <c r="F2" s="21">
        <v>400.58</v>
      </c>
      <c r="G2" s="22"/>
    </row>
    <row r="3" spans="1:15">
      <c r="A3" s="19">
        <v>5831620</v>
      </c>
      <c r="B3" s="20">
        <v>43151</v>
      </c>
      <c r="C3" s="19" t="s">
        <v>44</v>
      </c>
      <c r="D3" s="19" t="s">
        <v>31</v>
      </c>
      <c r="E3" s="21" t="s">
        <v>43</v>
      </c>
      <c r="F3" s="21">
        <v>626.70000000000005</v>
      </c>
      <c r="G3" s="22"/>
    </row>
    <row r="4" spans="1:15">
      <c r="A4" s="19">
        <v>5791142</v>
      </c>
      <c r="B4" s="20">
        <v>43151</v>
      </c>
      <c r="C4" s="19" t="s">
        <v>45</v>
      </c>
      <c r="D4" s="19" t="s">
        <v>46</v>
      </c>
      <c r="E4" s="21" t="s">
        <v>43</v>
      </c>
      <c r="F4" s="21">
        <v>881.69</v>
      </c>
      <c r="G4" s="22"/>
    </row>
    <row r="5" spans="1:15">
      <c r="A5" s="19">
        <v>5737996</v>
      </c>
      <c r="B5" s="20">
        <v>43152</v>
      </c>
      <c r="C5" s="19" t="s">
        <v>47</v>
      </c>
      <c r="D5" s="19" t="s">
        <v>48</v>
      </c>
      <c r="E5" s="21" t="s">
        <v>43</v>
      </c>
      <c r="F5" s="21">
        <v>400.58</v>
      </c>
      <c r="G5" s="22"/>
    </row>
    <row r="6" spans="1:15">
      <c r="A6" s="19">
        <v>5823333</v>
      </c>
      <c r="B6" s="20">
        <v>43152</v>
      </c>
      <c r="C6" s="19" t="s">
        <v>49</v>
      </c>
      <c r="D6" s="19" t="s">
        <v>46</v>
      </c>
      <c r="E6" s="21" t="s">
        <v>43</v>
      </c>
      <c r="F6" s="21">
        <v>831.12</v>
      </c>
      <c r="G6" s="22"/>
    </row>
    <row r="7" spans="1:15">
      <c r="A7" s="19">
        <v>5791142</v>
      </c>
      <c r="B7" s="20">
        <v>43152</v>
      </c>
      <c r="C7" s="19" t="s">
        <v>45</v>
      </c>
      <c r="D7" s="19" t="s">
        <v>50</v>
      </c>
      <c r="E7" s="21" t="s">
        <v>43</v>
      </c>
      <c r="F7" s="21">
        <v>881.69</v>
      </c>
      <c r="G7" s="23"/>
    </row>
    <row r="8" spans="1:15">
      <c r="A8" s="19">
        <v>5930126</v>
      </c>
      <c r="B8" s="20">
        <v>43153</v>
      </c>
      <c r="C8" s="19" t="s">
        <v>51</v>
      </c>
      <c r="D8" s="19" t="s">
        <v>33</v>
      </c>
      <c r="E8" s="21" t="s">
        <v>52</v>
      </c>
      <c r="F8" s="21">
        <v>225.02</v>
      </c>
      <c r="G8" s="24" t="s">
        <v>53</v>
      </c>
      <c r="O8">
        <v>1001.45</v>
      </c>
    </row>
    <row r="9" spans="1:15">
      <c r="A9" s="25">
        <v>5927508</v>
      </c>
      <c r="B9" s="20">
        <v>43153</v>
      </c>
      <c r="C9" s="25" t="s">
        <v>54</v>
      </c>
      <c r="D9" s="19" t="s">
        <v>55</v>
      </c>
      <c r="E9" s="21"/>
      <c r="F9" s="21">
        <v>0</v>
      </c>
      <c r="G9" s="22"/>
    </row>
    <row r="10" spans="1:15">
      <c r="A10" s="19">
        <v>6054831</v>
      </c>
      <c r="B10" s="20">
        <v>43154</v>
      </c>
      <c r="C10" s="19" t="s">
        <v>56</v>
      </c>
      <c r="D10" s="19" t="s">
        <v>57</v>
      </c>
      <c r="E10" s="21" t="s">
        <v>43</v>
      </c>
      <c r="F10" s="21">
        <v>626.70000000000005</v>
      </c>
      <c r="G10" s="22"/>
    </row>
    <row r="11" spans="1:15">
      <c r="A11" s="19">
        <v>5815782</v>
      </c>
      <c r="B11" s="20">
        <v>43155</v>
      </c>
      <c r="C11" s="19" t="s">
        <v>58</v>
      </c>
      <c r="D11" s="19" t="s">
        <v>59</v>
      </c>
      <c r="E11" s="21" t="s">
        <v>52</v>
      </c>
      <c r="F11" s="21">
        <v>205.64</v>
      </c>
      <c r="G11" s="24" t="s">
        <v>60</v>
      </c>
    </row>
    <row r="12" spans="1:15">
      <c r="A12" s="19">
        <v>5765256</v>
      </c>
      <c r="B12" s="20">
        <v>43155</v>
      </c>
      <c r="C12" s="19" t="s">
        <v>61</v>
      </c>
      <c r="D12" s="19" t="s">
        <v>59</v>
      </c>
      <c r="E12" s="21" t="s">
        <v>43</v>
      </c>
      <c r="F12" s="21">
        <v>205.64</v>
      </c>
      <c r="G12" s="22"/>
    </row>
    <row r="13" spans="1:15">
      <c r="A13" s="19">
        <v>5471322</v>
      </c>
      <c r="B13" s="20">
        <v>43157</v>
      </c>
      <c r="C13" s="19" t="s">
        <v>62</v>
      </c>
      <c r="D13" s="19" t="s">
        <v>34</v>
      </c>
      <c r="E13" s="21" t="s">
        <v>43</v>
      </c>
      <c r="F13" s="21">
        <v>763.52</v>
      </c>
      <c r="G13" s="22"/>
    </row>
    <row r="14" spans="1:15">
      <c r="A14" s="19">
        <v>5962461</v>
      </c>
      <c r="B14" s="20">
        <v>43158</v>
      </c>
      <c r="C14" s="19" t="s">
        <v>63</v>
      </c>
      <c r="D14" s="19" t="s">
        <v>64</v>
      </c>
      <c r="E14" s="21" t="s">
        <v>43</v>
      </c>
      <c r="F14" s="21">
        <v>414.92</v>
      </c>
      <c r="G14" s="22"/>
    </row>
    <row r="15" spans="1:15">
      <c r="A15" s="19">
        <v>6106413</v>
      </c>
      <c r="B15" s="20">
        <v>43159</v>
      </c>
      <c r="C15" s="19" t="s">
        <v>65</v>
      </c>
      <c r="D15" s="19" t="s">
        <v>28</v>
      </c>
      <c r="E15" s="21" t="s">
        <v>52</v>
      </c>
      <c r="F15" s="21">
        <v>194.94</v>
      </c>
      <c r="G15" s="24" t="s">
        <v>66</v>
      </c>
    </row>
    <row r="16" spans="1:15">
      <c r="A16" s="19">
        <v>5599092</v>
      </c>
      <c r="B16" s="20">
        <v>43159</v>
      </c>
      <c r="C16" s="19" t="s">
        <v>67</v>
      </c>
      <c r="D16" s="19" t="s">
        <v>32</v>
      </c>
      <c r="E16" s="21" t="s">
        <v>52</v>
      </c>
      <c r="F16" s="21">
        <v>498.69</v>
      </c>
      <c r="G16" s="22"/>
    </row>
    <row r="17" spans="1:7">
      <c r="A17" s="19">
        <v>6054831</v>
      </c>
      <c r="B17" s="20">
        <v>43159</v>
      </c>
      <c r="C17" s="19" t="s">
        <v>56</v>
      </c>
      <c r="D17" s="19" t="s">
        <v>31</v>
      </c>
      <c r="E17" s="21" t="s">
        <v>43</v>
      </c>
      <c r="F17" s="21">
        <v>626.70000000000005</v>
      </c>
      <c r="G17" s="22"/>
    </row>
    <row r="18" spans="1:7">
      <c r="A18" s="25">
        <v>5889558</v>
      </c>
      <c r="B18" s="20">
        <v>43159</v>
      </c>
      <c r="C18" s="25" t="s">
        <v>68</v>
      </c>
      <c r="D18" s="25" t="s">
        <v>37</v>
      </c>
      <c r="E18" s="21" t="s">
        <v>52</v>
      </c>
      <c r="F18" s="21">
        <v>90</v>
      </c>
      <c r="G18" s="22"/>
    </row>
    <row r="19" spans="1:7">
      <c r="A19" s="25">
        <v>6031259</v>
      </c>
      <c r="B19" s="20">
        <v>43161</v>
      </c>
      <c r="C19" s="25" t="s">
        <v>69</v>
      </c>
      <c r="D19" s="19" t="s">
        <v>55</v>
      </c>
      <c r="E19" s="21"/>
      <c r="F19" s="21">
        <v>0</v>
      </c>
      <c r="G19" s="22"/>
    </row>
    <row r="20" spans="1:7">
      <c r="A20" s="19">
        <v>5936683</v>
      </c>
      <c r="B20" s="20">
        <v>43162</v>
      </c>
      <c r="C20" s="19" t="s">
        <v>70</v>
      </c>
      <c r="D20" s="19" t="s">
        <v>25</v>
      </c>
      <c r="E20" s="21" t="s">
        <v>43</v>
      </c>
      <c r="F20" s="21">
        <v>187.32</v>
      </c>
      <c r="G20" s="22"/>
    </row>
    <row r="21" spans="1:7">
      <c r="A21" s="19">
        <v>6171920</v>
      </c>
      <c r="B21" s="20">
        <v>43164</v>
      </c>
      <c r="C21" s="19" t="s">
        <v>71</v>
      </c>
      <c r="D21" s="19" t="s">
        <v>37</v>
      </c>
      <c r="E21" s="21" t="s">
        <v>43</v>
      </c>
      <c r="F21" s="21">
        <v>90</v>
      </c>
      <c r="G21" s="22"/>
    </row>
    <row r="22" spans="1:7">
      <c r="A22" s="19">
        <v>6212258</v>
      </c>
      <c r="B22" s="20">
        <v>43164</v>
      </c>
      <c r="C22" s="19" t="s">
        <v>72</v>
      </c>
      <c r="D22" s="19" t="s">
        <v>32</v>
      </c>
      <c r="E22" s="21" t="s">
        <v>43</v>
      </c>
      <c r="F22" s="21">
        <v>498.69</v>
      </c>
      <c r="G22" s="22"/>
    </row>
    <row r="23" spans="1:7">
      <c r="A23" s="19">
        <v>5737996</v>
      </c>
      <c r="B23" s="20">
        <v>43165</v>
      </c>
      <c r="C23" s="19" t="s">
        <v>47</v>
      </c>
      <c r="D23" s="19" t="s">
        <v>42</v>
      </c>
      <c r="E23" s="21" t="s">
        <v>43</v>
      </c>
      <c r="F23" s="21">
        <v>400.58</v>
      </c>
      <c r="G23" s="22"/>
    </row>
    <row r="24" spans="1:7">
      <c r="A24" s="19">
        <v>5859544</v>
      </c>
      <c r="B24" s="20">
        <v>43165</v>
      </c>
      <c r="C24" s="19" t="s">
        <v>73</v>
      </c>
      <c r="D24" s="19" t="s">
        <v>50</v>
      </c>
      <c r="E24" s="21" t="s">
        <v>43</v>
      </c>
      <c r="F24" s="21">
        <v>881.69</v>
      </c>
      <c r="G24" s="22"/>
    </row>
    <row r="25" spans="1:7">
      <c r="A25" s="19">
        <v>5859496</v>
      </c>
      <c r="B25" s="20">
        <v>43165</v>
      </c>
      <c r="C25" s="19" t="s">
        <v>74</v>
      </c>
      <c r="D25" s="19" t="s">
        <v>29</v>
      </c>
      <c r="E25" s="21" t="s">
        <v>43</v>
      </c>
      <c r="F25" s="21">
        <v>433.57</v>
      </c>
      <c r="G25" s="22"/>
    </row>
    <row r="26" spans="1:7">
      <c r="A26" s="25">
        <v>6177336</v>
      </c>
      <c r="B26" s="20">
        <v>43166</v>
      </c>
      <c r="C26" s="25" t="s">
        <v>75</v>
      </c>
      <c r="D26" s="19" t="s">
        <v>76</v>
      </c>
      <c r="E26" s="21"/>
      <c r="F26" s="21">
        <v>0</v>
      </c>
      <c r="G26" s="24" t="s">
        <v>77</v>
      </c>
    </row>
    <row r="27" spans="1:7">
      <c r="A27" s="19">
        <v>6257563</v>
      </c>
      <c r="B27" s="20">
        <v>43167</v>
      </c>
      <c r="C27" s="19" t="s">
        <v>78</v>
      </c>
      <c r="D27" s="19" t="s">
        <v>31</v>
      </c>
      <c r="E27" s="21" t="s">
        <v>43</v>
      </c>
      <c r="F27" s="21">
        <v>626.70000000000005</v>
      </c>
      <c r="G27" s="22"/>
    </row>
    <row r="28" spans="1:7">
      <c r="A28" s="19">
        <v>5775426</v>
      </c>
      <c r="B28" s="20">
        <v>43167</v>
      </c>
      <c r="C28" s="19" t="s">
        <v>79</v>
      </c>
      <c r="D28" s="19" t="s">
        <v>31</v>
      </c>
      <c r="E28" s="21" t="s">
        <v>43</v>
      </c>
      <c r="F28" s="21">
        <v>626.70000000000005</v>
      </c>
      <c r="G28" s="22"/>
    </row>
    <row r="29" spans="1:7">
      <c r="A29" s="25">
        <v>5314716</v>
      </c>
      <c r="B29" s="20">
        <v>43167</v>
      </c>
      <c r="C29" s="25" t="s">
        <v>80</v>
      </c>
      <c r="D29" s="19" t="s">
        <v>81</v>
      </c>
      <c r="E29" s="21"/>
      <c r="F29" s="21">
        <v>0</v>
      </c>
      <c r="G29" s="22"/>
    </row>
    <row r="30" spans="1:7">
      <c r="A30" s="19">
        <v>5919351</v>
      </c>
      <c r="B30" s="20">
        <v>43168</v>
      </c>
      <c r="C30" s="19" t="s">
        <v>82</v>
      </c>
      <c r="D30" s="19" t="s">
        <v>29</v>
      </c>
      <c r="E30" s="21" t="s">
        <v>43</v>
      </c>
      <c r="F30" s="21">
        <v>433.57</v>
      </c>
      <c r="G30" s="22"/>
    </row>
    <row r="31" spans="1:7">
      <c r="A31" s="19">
        <v>6152049</v>
      </c>
      <c r="B31" s="20">
        <v>43168</v>
      </c>
      <c r="C31" s="19" t="s">
        <v>83</v>
      </c>
      <c r="D31" s="19" t="s">
        <v>27</v>
      </c>
      <c r="E31" s="21" t="s">
        <v>52</v>
      </c>
      <c r="F31" s="21">
        <v>414.92</v>
      </c>
      <c r="G31" s="22"/>
    </row>
    <row r="32" spans="1:7">
      <c r="A32" s="25">
        <v>5756439</v>
      </c>
      <c r="B32" s="20">
        <v>43171</v>
      </c>
      <c r="C32" s="25" t="s">
        <v>84</v>
      </c>
      <c r="D32" s="19" t="s">
        <v>57</v>
      </c>
      <c r="E32" s="21" t="s">
        <v>43</v>
      </c>
      <c r="F32" s="21">
        <v>0</v>
      </c>
      <c r="G32" s="22" t="s">
        <v>77</v>
      </c>
    </row>
    <row r="33" spans="1:9">
      <c r="A33" s="19">
        <v>6092510</v>
      </c>
      <c r="B33" s="20">
        <v>43171</v>
      </c>
      <c r="C33" s="19" t="s">
        <v>85</v>
      </c>
      <c r="D33" s="19" t="s">
        <v>86</v>
      </c>
      <c r="E33" s="21" t="s">
        <v>43</v>
      </c>
      <c r="F33" s="21">
        <v>383.5</v>
      </c>
      <c r="G33" s="22"/>
    </row>
    <row r="34" spans="1:9">
      <c r="A34" s="19">
        <v>6359271</v>
      </c>
      <c r="B34" s="20">
        <v>43172</v>
      </c>
      <c r="C34" s="19" t="s">
        <v>87</v>
      </c>
      <c r="D34" s="19" t="s">
        <v>42</v>
      </c>
      <c r="E34" s="21" t="s">
        <v>43</v>
      </c>
      <c r="F34" s="21">
        <v>194.94</v>
      </c>
      <c r="G34" s="22" t="s">
        <v>88</v>
      </c>
    </row>
    <row r="35" spans="1:9">
      <c r="A35" s="19">
        <v>5889349</v>
      </c>
      <c r="B35" s="20">
        <v>43172</v>
      </c>
      <c r="C35" s="19" t="s">
        <v>89</v>
      </c>
      <c r="D35" s="19" t="s">
        <v>31</v>
      </c>
      <c r="E35" s="21" t="s">
        <v>43</v>
      </c>
      <c r="F35" s="21">
        <v>626.70000000000005</v>
      </c>
      <c r="G35" s="22"/>
    </row>
    <row r="36" spans="1:9">
      <c r="A36" s="19">
        <v>6195427</v>
      </c>
      <c r="B36" s="20">
        <v>43172</v>
      </c>
      <c r="C36" s="19" t="s">
        <v>90</v>
      </c>
      <c r="D36" s="19" t="s">
        <v>31</v>
      </c>
      <c r="E36" s="21" t="s">
        <v>43</v>
      </c>
      <c r="F36" s="21">
        <v>626.70000000000005</v>
      </c>
      <c r="G36" s="22"/>
    </row>
    <row r="37" spans="1:9" ht="15.75">
      <c r="A37" s="26">
        <v>5111134</v>
      </c>
      <c r="B37" s="27">
        <v>43147</v>
      </c>
      <c r="C37" s="26" t="s">
        <v>91</v>
      </c>
      <c r="D37" s="19" t="s">
        <v>29</v>
      </c>
      <c r="E37" s="21" t="s">
        <v>43</v>
      </c>
      <c r="F37" s="28">
        <v>433.57</v>
      </c>
      <c r="G37" s="29"/>
    </row>
    <row r="38" spans="1:9" ht="15.75">
      <c r="A38" s="30">
        <v>5571132</v>
      </c>
      <c r="B38" s="27">
        <v>43143</v>
      </c>
      <c r="C38" s="30" t="s">
        <v>4</v>
      </c>
      <c r="D38" s="19" t="s">
        <v>27</v>
      </c>
      <c r="E38" s="21" t="s">
        <v>43</v>
      </c>
      <c r="F38" s="15">
        <v>414.92</v>
      </c>
      <c r="G38" s="31"/>
    </row>
    <row r="39" spans="1:9">
      <c r="E39" s="10" t="s">
        <v>92</v>
      </c>
      <c r="F39" s="10">
        <f>SUM(F2:F38)</f>
        <v>15148.200000000003</v>
      </c>
      <c r="G39" s="10" t="s">
        <v>93</v>
      </c>
    </row>
    <row r="40" spans="1:9">
      <c r="E40" s="1" t="s">
        <v>94</v>
      </c>
      <c r="F40" s="1">
        <f>F39*0.22</f>
        <v>3332.6040000000007</v>
      </c>
      <c r="G40" s="1">
        <f>F40/21.5</f>
        <v>155.00483720930237</v>
      </c>
    </row>
    <row r="41" spans="1:9">
      <c r="E41" s="1" t="s">
        <v>95</v>
      </c>
      <c r="F41" s="1">
        <f>F39*0.18</f>
        <v>2726.6760000000004</v>
      </c>
      <c r="G41" s="1">
        <f>F41/18.75</f>
        <v>145.42272000000003</v>
      </c>
    </row>
    <row r="45" spans="1:9">
      <c r="A45" s="32" t="s">
        <v>18</v>
      </c>
      <c r="B45" s="32" t="s">
        <v>96</v>
      </c>
      <c r="C45" s="32" t="s">
        <v>97</v>
      </c>
      <c r="D45" s="32" t="s">
        <v>98</v>
      </c>
      <c r="E45" s="32" t="s">
        <v>99</v>
      </c>
      <c r="F45" s="32" t="s">
        <v>22</v>
      </c>
      <c r="G45" s="32" t="s">
        <v>100</v>
      </c>
      <c r="H45" s="32" t="s">
        <v>101</v>
      </c>
      <c r="I45" s="32" t="s">
        <v>23</v>
      </c>
    </row>
    <row r="46" spans="1:9" ht="15.75">
      <c r="A46" s="26" t="s">
        <v>102</v>
      </c>
      <c r="B46" s="26">
        <v>4608079</v>
      </c>
      <c r="C46" s="26" t="s">
        <v>103</v>
      </c>
      <c r="D46" s="28" t="s">
        <v>104</v>
      </c>
      <c r="E46" s="28" t="s">
        <v>105</v>
      </c>
      <c r="F46" s="28">
        <v>0</v>
      </c>
      <c r="G46" s="28" t="s">
        <v>2</v>
      </c>
      <c r="H46" s="28" t="s">
        <v>3</v>
      </c>
      <c r="I46" s="33" t="s">
        <v>106</v>
      </c>
    </row>
    <row r="47" spans="1:9" ht="15.75">
      <c r="A47" s="28" t="s">
        <v>107</v>
      </c>
      <c r="B47" s="26">
        <v>4393006</v>
      </c>
      <c r="C47" s="26" t="s">
        <v>108</v>
      </c>
      <c r="D47" s="28" t="s">
        <v>104</v>
      </c>
      <c r="E47" s="28" t="s">
        <v>105</v>
      </c>
      <c r="F47" s="28">
        <v>0</v>
      </c>
      <c r="G47" s="28" t="s">
        <v>2</v>
      </c>
      <c r="H47" s="28" t="s">
        <v>3</v>
      </c>
      <c r="I47" s="33" t="s">
        <v>109</v>
      </c>
    </row>
    <row r="48" spans="1:9" ht="15.75">
      <c r="A48" s="28" t="s">
        <v>110</v>
      </c>
      <c r="B48" s="26">
        <v>4738208</v>
      </c>
      <c r="C48" s="26" t="s">
        <v>111</v>
      </c>
      <c r="D48" s="28" t="s">
        <v>104</v>
      </c>
      <c r="E48" s="28" t="s">
        <v>1</v>
      </c>
      <c r="F48" s="28">
        <v>0</v>
      </c>
      <c r="G48" s="28" t="s">
        <v>2</v>
      </c>
      <c r="H48" s="28" t="s">
        <v>3</v>
      </c>
      <c r="I48" s="33" t="s">
        <v>112</v>
      </c>
    </row>
    <row r="49" spans="1:9" ht="15.75">
      <c r="A49" s="28" t="s">
        <v>113</v>
      </c>
      <c r="B49" s="26">
        <v>4515719</v>
      </c>
      <c r="C49" s="26" t="s">
        <v>114</v>
      </c>
      <c r="D49" s="28" t="s">
        <v>104</v>
      </c>
      <c r="E49" s="28" t="s">
        <v>115</v>
      </c>
      <c r="F49" s="28">
        <v>0</v>
      </c>
      <c r="G49" s="28" t="s">
        <v>2</v>
      </c>
      <c r="H49" s="28" t="s">
        <v>3</v>
      </c>
      <c r="I49" s="33" t="s">
        <v>116</v>
      </c>
    </row>
    <row r="50" spans="1:9" ht="15.75">
      <c r="A50" s="28" t="s">
        <v>113</v>
      </c>
      <c r="B50" s="26">
        <v>4612731</v>
      </c>
      <c r="C50" s="26" t="s">
        <v>30</v>
      </c>
      <c r="D50" s="28" t="s">
        <v>104</v>
      </c>
      <c r="E50" s="28" t="s">
        <v>117</v>
      </c>
      <c r="F50" s="28">
        <v>0</v>
      </c>
      <c r="G50" s="28" t="s">
        <v>2</v>
      </c>
      <c r="H50" s="28" t="s">
        <v>3</v>
      </c>
      <c r="I50" s="33" t="s">
        <v>118</v>
      </c>
    </row>
    <row r="51" spans="1:9" ht="15.75">
      <c r="A51" s="28"/>
      <c r="B51" s="26"/>
      <c r="C51" s="26"/>
      <c r="D51" s="28"/>
      <c r="E51" s="28"/>
      <c r="F51" s="28"/>
      <c r="G51" s="29"/>
      <c r="H51" s="28"/>
      <c r="I51" s="33"/>
    </row>
    <row r="52" spans="1:9" ht="15.75">
      <c r="A52" s="28" t="s">
        <v>119</v>
      </c>
      <c r="B52" s="26">
        <v>4895230</v>
      </c>
      <c r="C52" s="26" t="s">
        <v>120</v>
      </c>
      <c r="D52" s="29"/>
      <c r="E52" s="29" t="s">
        <v>121</v>
      </c>
      <c r="F52" s="29">
        <v>0</v>
      </c>
      <c r="G52" s="29" t="s">
        <v>2</v>
      </c>
      <c r="H52" s="29" t="s">
        <v>122</v>
      </c>
      <c r="I52" s="33" t="s">
        <v>123</v>
      </c>
    </row>
    <row r="53" spans="1:9" ht="15.75">
      <c r="A53" s="28" t="s">
        <v>119</v>
      </c>
      <c r="B53" s="26">
        <v>4929824</v>
      </c>
      <c r="C53" s="26" t="s">
        <v>124</v>
      </c>
      <c r="D53" s="28"/>
      <c r="E53" s="28" t="s">
        <v>5</v>
      </c>
      <c r="F53" s="28">
        <v>0</v>
      </c>
      <c r="G53" s="28" t="s">
        <v>2</v>
      </c>
      <c r="H53" s="28" t="s">
        <v>122</v>
      </c>
      <c r="I53" s="33" t="s">
        <v>125</v>
      </c>
    </row>
    <row r="54" spans="1:9" ht="15.75">
      <c r="A54" s="28" t="s">
        <v>119</v>
      </c>
      <c r="B54" s="26">
        <v>4515719</v>
      </c>
      <c r="C54" s="26" t="s">
        <v>114</v>
      </c>
      <c r="D54" s="28"/>
      <c r="E54" s="28" t="s">
        <v>121</v>
      </c>
      <c r="F54" s="29">
        <v>0</v>
      </c>
      <c r="G54" s="28" t="s">
        <v>2</v>
      </c>
      <c r="H54" s="28" t="s">
        <v>3</v>
      </c>
      <c r="I54" s="33" t="s">
        <v>116</v>
      </c>
    </row>
    <row r="55" spans="1:9" ht="15.75">
      <c r="A55" s="28" t="s">
        <v>126</v>
      </c>
      <c r="B55" s="26">
        <v>4895230</v>
      </c>
      <c r="C55" s="26" t="s">
        <v>120</v>
      </c>
      <c r="D55" s="28" t="s">
        <v>104</v>
      </c>
      <c r="E55" s="28" t="s">
        <v>117</v>
      </c>
      <c r="F55" s="28">
        <v>0</v>
      </c>
      <c r="G55" s="28" t="s">
        <v>2</v>
      </c>
      <c r="H55" s="28" t="s">
        <v>3</v>
      </c>
      <c r="I55" s="33" t="s">
        <v>123</v>
      </c>
    </row>
    <row r="56" spans="1:9" ht="15.75">
      <c r="A56" s="28" t="s">
        <v>126</v>
      </c>
      <c r="B56" s="26">
        <v>4726065</v>
      </c>
      <c r="C56" s="26" t="s">
        <v>24</v>
      </c>
      <c r="D56" s="28"/>
      <c r="E56" s="28" t="s">
        <v>0</v>
      </c>
      <c r="F56" s="28">
        <v>0</v>
      </c>
      <c r="G56" s="29" t="s">
        <v>2</v>
      </c>
      <c r="H56" s="28" t="s">
        <v>3</v>
      </c>
      <c r="I56" s="33" t="s">
        <v>13</v>
      </c>
    </row>
    <row r="57" spans="1:9" ht="15.75">
      <c r="A57" s="28" t="s">
        <v>126</v>
      </c>
      <c r="B57" s="26">
        <v>5277288</v>
      </c>
      <c r="C57" s="26" t="s">
        <v>35</v>
      </c>
      <c r="D57" s="28"/>
      <c r="E57" s="28" t="s">
        <v>0</v>
      </c>
      <c r="F57" s="28">
        <v>0</v>
      </c>
      <c r="G57" s="29" t="s">
        <v>2</v>
      </c>
      <c r="H57" s="28" t="s">
        <v>3</v>
      </c>
      <c r="I57" s="33" t="s">
        <v>13</v>
      </c>
    </row>
    <row r="58" spans="1:9" ht="15.75">
      <c r="A58" s="28"/>
      <c r="B58" s="28"/>
      <c r="C58" s="26"/>
      <c r="D58" s="28"/>
      <c r="E58" s="28"/>
      <c r="F58" s="28"/>
      <c r="G58" s="28"/>
      <c r="H58" s="28"/>
      <c r="I58" s="33"/>
    </row>
    <row r="59" spans="1:9" ht="15.75">
      <c r="A59" s="28" t="s">
        <v>127</v>
      </c>
      <c r="B59" s="26">
        <v>4785911</v>
      </c>
      <c r="C59" s="26" t="s">
        <v>26</v>
      </c>
      <c r="D59" s="28"/>
      <c r="E59" s="28" t="s">
        <v>5</v>
      </c>
      <c r="F59" s="28">
        <v>187.32</v>
      </c>
      <c r="G59" s="28" t="s">
        <v>2</v>
      </c>
      <c r="H59" s="28" t="s">
        <v>3</v>
      </c>
      <c r="I59" s="29"/>
    </row>
    <row r="60" spans="1:9" ht="15.75">
      <c r="A60" s="34">
        <v>43222</v>
      </c>
      <c r="B60" s="7">
        <v>5594238</v>
      </c>
      <c r="C60" s="7" t="s">
        <v>36</v>
      </c>
      <c r="D60" s="6"/>
      <c r="E60" s="6" t="s">
        <v>105</v>
      </c>
      <c r="F60" s="6">
        <v>414.92</v>
      </c>
      <c r="G60" s="6" t="s">
        <v>2</v>
      </c>
      <c r="H60" s="8" t="s">
        <v>128</v>
      </c>
      <c r="I60" s="8"/>
    </row>
    <row r="61" spans="1:9" ht="15.75">
      <c r="A61" s="34">
        <v>43138</v>
      </c>
      <c r="B61" s="7">
        <v>5492951</v>
      </c>
      <c r="C61" s="7" t="s">
        <v>129</v>
      </c>
      <c r="D61" s="6"/>
      <c r="E61" s="6" t="s">
        <v>130</v>
      </c>
      <c r="F61" s="6">
        <v>626.70000000000005</v>
      </c>
      <c r="G61" s="6" t="s">
        <v>15</v>
      </c>
      <c r="H61" s="8" t="s">
        <v>128</v>
      </c>
      <c r="I61" s="8"/>
    </row>
    <row r="62" spans="1:9" ht="15.75">
      <c r="A62" s="34">
        <v>43283</v>
      </c>
      <c r="B62" s="7">
        <v>5505121</v>
      </c>
      <c r="C62" s="7" t="s">
        <v>131</v>
      </c>
      <c r="D62" s="8"/>
      <c r="E62" s="8" t="s">
        <v>132</v>
      </c>
      <c r="F62" s="8">
        <v>225.02</v>
      </c>
      <c r="G62" s="8" t="s">
        <v>2</v>
      </c>
      <c r="H62" s="6" t="s">
        <v>3</v>
      </c>
      <c r="I62" s="8"/>
    </row>
    <row r="63" spans="1:9" ht="15.75">
      <c r="A63" s="34">
        <v>43314</v>
      </c>
      <c r="B63" s="7">
        <v>5475493</v>
      </c>
      <c r="C63" s="7" t="s">
        <v>133</v>
      </c>
      <c r="D63" s="8"/>
      <c r="E63" s="6" t="s">
        <v>132</v>
      </c>
      <c r="F63" s="8">
        <v>225.02</v>
      </c>
      <c r="G63" s="8" t="s">
        <v>2</v>
      </c>
      <c r="H63" s="6" t="s">
        <v>3</v>
      </c>
      <c r="I63" s="8"/>
    </row>
    <row r="64" spans="1:9" ht="15.75">
      <c r="A64" s="34">
        <v>43314</v>
      </c>
      <c r="B64" s="7">
        <v>2593360</v>
      </c>
      <c r="C64" s="7" t="s">
        <v>134</v>
      </c>
      <c r="D64" s="8"/>
      <c r="E64" s="8" t="s">
        <v>135</v>
      </c>
      <c r="F64" s="8">
        <v>831.12</v>
      </c>
      <c r="G64" s="8" t="s">
        <v>2</v>
      </c>
      <c r="H64" s="6" t="s">
        <v>3</v>
      </c>
      <c r="I64" s="8"/>
    </row>
    <row r="65" spans="1:9" ht="15.75">
      <c r="A65" s="2">
        <v>43436</v>
      </c>
      <c r="B65" s="3">
        <v>5571132</v>
      </c>
      <c r="C65" s="3" t="s">
        <v>4</v>
      </c>
      <c r="D65" s="4"/>
      <c r="E65" s="4" t="s">
        <v>5</v>
      </c>
      <c r="F65" s="4">
        <v>0</v>
      </c>
      <c r="G65" s="4" t="s">
        <v>2</v>
      </c>
      <c r="H65" s="4" t="s">
        <v>128</v>
      </c>
      <c r="I65" s="5" t="s">
        <v>6</v>
      </c>
    </row>
    <row r="66" spans="1:9" ht="15.75">
      <c r="A66" s="35">
        <v>43436</v>
      </c>
      <c r="B66" s="7">
        <v>5573659</v>
      </c>
      <c r="C66" s="7" t="s">
        <v>136</v>
      </c>
      <c r="D66" s="6"/>
      <c r="E66" s="6" t="s">
        <v>105</v>
      </c>
      <c r="F66" s="6">
        <v>414.92</v>
      </c>
      <c r="G66" s="6" t="s">
        <v>2</v>
      </c>
      <c r="H66" s="6" t="s">
        <v>128</v>
      </c>
      <c r="I66" s="8"/>
    </row>
    <row r="67" spans="1:9" ht="15.75">
      <c r="A67" s="36" t="s">
        <v>137</v>
      </c>
      <c r="B67" s="37">
        <v>5823333</v>
      </c>
      <c r="C67" s="37" t="s">
        <v>49</v>
      </c>
      <c r="D67" s="36"/>
      <c r="E67" s="36" t="s">
        <v>121</v>
      </c>
      <c r="F67" s="36">
        <v>0</v>
      </c>
      <c r="G67" s="8" t="s">
        <v>15</v>
      </c>
      <c r="H67" s="6" t="s">
        <v>11</v>
      </c>
      <c r="I67" s="36" t="s">
        <v>138</v>
      </c>
    </row>
    <row r="68" spans="1:9" ht="15.75">
      <c r="A68" s="6" t="s">
        <v>139</v>
      </c>
      <c r="B68" s="7">
        <v>5776316</v>
      </c>
      <c r="C68" s="7" t="s">
        <v>140</v>
      </c>
      <c r="D68" s="6"/>
      <c r="E68" s="6" t="s">
        <v>141</v>
      </c>
      <c r="F68" s="6">
        <v>626.70000000000005</v>
      </c>
      <c r="G68" s="6" t="s">
        <v>15</v>
      </c>
      <c r="H68" s="6" t="s">
        <v>3</v>
      </c>
      <c r="I68" s="6"/>
    </row>
    <row r="69" spans="1:9" ht="15.75">
      <c r="A69" s="36" t="s">
        <v>139</v>
      </c>
      <c r="B69" s="37">
        <v>5777187</v>
      </c>
      <c r="C69" s="37" t="s">
        <v>41</v>
      </c>
      <c r="D69" s="36"/>
      <c r="E69" s="36" t="s">
        <v>121</v>
      </c>
      <c r="F69" s="36">
        <v>0</v>
      </c>
      <c r="G69" s="36" t="s">
        <v>2</v>
      </c>
      <c r="H69" s="36" t="s">
        <v>11</v>
      </c>
      <c r="I69" s="36" t="s">
        <v>138</v>
      </c>
    </row>
    <row r="70" spans="1:9" ht="15.75">
      <c r="A70" s="6" t="s">
        <v>139</v>
      </c>
      <c r="B70" s="7">
        <v>5802560</v>
      </c>
      <c r="C70" s="7" t="s">
        <v>142</v>
      </c>
      <c r="D70" s="8"/>
      <c r="E70" s="8" t="s">
        <v>117</v>
      </c>
      <c r="F70" s="8">
        <v>626.70000000000005</v>
      </c>
      <c r="G70" s="8" t="s">
        <v>2</v>
      </c>
      <c r="H70" s="6" t="s">
        <v>3</v>
      </c>
      <c r="I70" s="8"/>
    </row>
    <row r="71" spans="1:9" ht="15.75">
      <c r="A71" s="36" t="s">
        <v>143</v>
      </c>
      <c r="B71" s="37">
        <v>5599092</v>
      </c>
      <c r="C71" s="37" t="s">
        <v>67</v>
      </c>
      <c r="D71" s="36"/>
      <c r="E71" s="36" t="s">
        <v>121</v>
      </c>
      <c r="F71" s="36">
        <v>0</v>
      </c>
      <c r="G71" s="36" t="s">
        <v>2</v>
      </c>
      <c r="H71" s="36" t="s">
        <v>3</v>
      </c>
      <c r="I71" s="36" t="s">
        <v>138</v>
      </c>
    </row>
    <row r="72" spans="1:9" ht="15.75">
      <c r="A72" s="6" t="s">
        <v>143</v>
      </c>
      <c r="B72" s="7">
        <v>5111134</v>
      </c>
      <c r="C72" s="7" t="s">
        <v>91</v>
      </c>
      <c r="D72" s="6"/>
      <c r="E72" s="6" t="s">
        <v>144</v>
      </c>
      <c r="F72" s="6">
        <v>0</v>
      </c>
      <c r="G72" s="8" t="s">
        <v>2</v>
      </c>
      <c r="H72" s="6" t="s">
        <v>11</v>
      </c>
      <c r="I72" s="36" t="s">
        <v>77</v>
      </c>
    </row>
    <row r="73" spans="1:9" ht="15.75">
      <c r="A73" s="6" t="s">
        <v>143</v>
      </c>
      <c r="B73" s="7">
        <v>5594363</v>
      </c>
      <c r="C73" s="7" t="s">
        <v>145</v>
      </c>
      <c r="D73" s="6"/>
      <c r="E73" s="6" t="s">
        <v>146</v>
      </c>
      <c r="F73" s="6">
        <v>383.5</v>
      </c>
      <c r="G73" s="6" t="s">
        <v>2</v>
      </c>
      <c r="H73" s="6" t="s">
        <v>3</v>
      </c>
      <c r="I73" s="6"/>
    </row>
    <row r="74" spans="1:9" ht="16.5" thickBot="1">
      <c r="A74" s="6" t="s">
        <v>143</v>
      </c>
      <c r="B74" s="7">
        <v>5832240</v>
      </c>
      <c r="C74" s="7" t="s">
        <v>147</v>
      </c>
      <c r="D74" s="6"/>
      <c r="E74" s="6" t="s">
        <v>148</v>
      </c>
      <c r="F74" s="38">
        <v>626.70000000000005</v>
      </c>
      <c r="G74" s="8" t="s">
        <v>2</v>
      </c>
      <c r="H74" s="6" t="s">
        <v>3</v>
      </c>
      <c r="I74" s="8"/>
    </row>
    <row r="75" spans="1:9" ht="15.75" thickBot="1">
      <c r="F75" s="39">
        <f>SUM(F46:F74)</f>
        <v>5188.62</v>
      </c>
    </row>
    <row r="76" spans="1:9" ht="15.75" thickBot="1"/>
    <row r="77" spans="1:9" ht="15.75" thickBot="1">
      <c r="B77" s="40" t="s">
        <v>149</v>
      </c>
      <c r="C77" s="40" t="s">
        <v>150</v>
      </c>
      <c r="E77" s="9" t="s">
        <v>149</v>
      </c>
      <c r="F77" s="41">
        <v>0.22</v>
      </c>
      <c r="G77" s="11">
        <v>0.18</v>
      </c>
      <c r="H77" s="4" t="s">
        <v>7</v>
      </c>
    </row>
    <row r="78" spans="1:9" ht="15.75" thickBot="1">
      <c r="B78" s="40" t="s">
        <v>151</v>
      </c>
      <c r="C78" s="40">
        <f>F75-F60-F61-F66</f>
        <v>3732.08</v>
      </c>
      <c r="E78" s="9" t="s">
        <v>8</v>
      </c>
      <c r="F78" s="10">
        <f>F75*0.22</f>
        <v>1141.4964</v>
      </c>
      <c r="G78" s="4"/>
      <c r="H78" s="9">
        <f>F78/18.75</f>
        <v>60.879807999999997</v>
      </c>
    </row>
    <row r="79" spans="1:9" ht="15.75" thickBot="1">
      <c r="B79" s="40" t="s">
        <v>152</v>
      </c>
      <c r="C79" s="40">
        <v>5188.62</v>
      </c>
      <c r="E79" s="9" t="s">
        <v>9</v>
      </c>
      <c r="F79" s="42"/>
      <c r="G79" s="10">
        <f>C78*0.18</f>
        <v>671.77440000000001</v>
      </c>
      <c r="H79" s="9">
        <f>G79/18.75</f>
        <v>35.827967999999998</v>
      </c>
    </row>
    <row r="80" spans="1:9" ht="15.75" thickBot="1">
      <c r="B80" s="40" t="s">
        <v>153</v>
      </c>
      <c r="C80" s="40">
        <f>F60+F61+F66</f>
        <v>1456.5400000000002</v>
      </c>
      <c r="E80" s="10" t="s">
        <v>10</v>
      </c>
      <c r="F80" s="10"/>
      <c r="G80" s="10">
        <f>C80*0.18</f>
        <v>262.17720000000003</v>
      </c>
      <c r="H80" s="10">
        <f>G80/18.75</f>
        <v>13.982784000000002</v>
      </c>
    </row>
    <row r="81" spans="1:9">
      <c r="E81" s="10" t="s">
        <v>11</v>
      </c>
      <c r="F81" s="10">
        <v>0</v>
      </c>
      <c r="G81" s="10"/>
      <c r="H81" s="10"/>
    </row>
    <row r="83" spans="1:9" ht="31.5">
      <c r="A83" s="43" t="s">
        <v>154</v>
      </c>
      <c r="B83" s="43"/>
      <c r="C83" s="43"/>
      <c r="D83" s="43"/>
      <c r="E83" s="43"/>
      <c r="F83" s="43"/>
      <c r="G83" s="43"/>
      <c r="H83" s="43"/>
      <c r="I83" s="43"/>
    </row>
    <row r="84" spans="1:9" ht="20.25">
      <c r="A84" s="12">
        <v>43106</v>
      </c>
      <c r="B84" s="13">
        <v>5047522</v>
      </c>
      <c r="C84" s="13" t="s">
        <v>12</v>
      </c>
      <c r="D84" s="1"/>
      <c r="E84" s="1" t="s">
        <v>0</v>
      </c>
      <c r="F84" s="1">
        <v>0</v>
      </c>
      <c r="G84" s="1" t="s">
        <v>2</v>
      </c>
      <c r="H84" s="1" t="s">
        <v>11</v>
      </c>
      <c r="I84" s="14" t="s">
        <v>13</v>
      </c>
    </row>
    <row r="85" spans="1:9" ht="20.25">
      <c r="A85" s="12">
        <v>43106</v>
      </c>
      <c r="B85" s="13">
        <v>4842570</v>
      </c>
      <c r="C85" s="13" t="s">
        <v>14</v>
      </c>
      <c r="D85" s="1"/>
      <c r="E85" s="1" t="s">
        <v>1</v>
      </c>
      <c r="F85" s="1">
        <v>0</v>
      </c>
      <c r="G85" s="1" t="s">
        <v>15</v>
      </c>
      <c r="H85" s="1" t="s">
        <v>11</v>
      </c>
      <c r="I85" s="14" t="s">
        <v>13</v>
      </c>
    </row>
    <row r="86" spans="1:9" ht="20.25">
      <c r="A86" s="12">
        <v>43462</v>
      </c>
      <c r="B86" s="13">
        <v>4952621</v>
      </c>
      <c r="C86" s="13" t="s">
        <v>16</v>
      </c>
      <c r="D86" s="1"/>
      <c r="E86" s="1" t="s">
        <v>0</v>
      </c>
      <c r="F86" s="1">
        <v>0</v>
      </c>
      <c r="G86" s="1" t="s">
        <v>2</v>
      </c>
      <c r="H86" s="1" t="s">
        <v>3</v>
      </c>
      <c r="I86" s="14" t="s">
        <v>13</v>
      </c>
    </row>
    <row r="87" spans="1:9" ht="20.25">
      <c r="A87" s="12">
        <v>43110</v>
      </c>
      <c r="B87" s="13">
        <v>4893111</v>
      </c>
      <c r="C87" s="13" t="s">
        <v>17</v>
      </c>
      <c r="D87" s="1"/>
      <c r="E87" s="1" t="s">
        <v>1</v>
      </c>
      <c r="F87" s="1">
        <v>0</v>
      </c>
      <c r="G87" s="1" t="s">
        <v>2</v>
      </c>
      <c r="H87" s="1" t="s">
        <v>3</v>
      </c>
      <c r="I87" s="14" t="s">
        <v>13</v>
      </c>
    </row>
  </sheetData>
  <mergeCells count="1">
    <mergeCell ref="A83:I83"/>
  </mergeCells>
  <conditionalFormatting sqref="A37">
    <cfRule type="duplicateValues" dxfId="3" priority="3"/>
    <cfRule type="containsText" dxfId="2" priority="4" operator="containsText" text="s/o">
      <formula>NOT(ISERROR(SEARCH("s/o",A37)))</formula>
    </cfRule>
  </conditionalFormatting>
  <conditionalFormatting sqref="A38">
    <cfRule type="duplicateValues" dxfId="1" priority="1"/>
    <cfRule type="containsText" dxfId="0" priority="2" operator="containsText" text="s/o">
      <formula>NOT(ISERROR(SEARCH("s/o",A38)))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2017-12-29T21:35:46Z</dcterms:created>
  <dcterms:modified xsi:type="dcterms:W3CDTF">2018-04-04T02:47:33Z</dcterms:modified>
</cp:coreProperties>
</file>