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90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3" i="1" l="1"/>
  <c r="G53" i="1"/>
  <c r="G45" i="1" l="1"/>
  <c r="G27" i="1"/>
  <c r="G56" i="1" l="1"/>
  <c r="H56" i="1" s="1"/>
  <c r="G55" i="1"/>
  <c r="H55" i="1" s="1"/>
  <c r="G54" i="1"/>
  <c r="H54" i="1" s="1"/>
  <c r="I24" i="1"/>
</calcChain>
</file>

<file path=xl/sharedStrings.xml><?xml version="1.0" encoding="utf-8"?>
<sst xmlns="http://schemas.openxmlformats.org/spreadsheetml/2006/main" count="163" uniqueCount="100">
  <si>
    <t>S.NO</t>
  </si>
  <si>
    <t>DATE</t>
  </si>
  <si>
    <t>SERVICE ORDER</t>
  </si>
  <si>
    <t>ADDRESS</t>
  </si>
  <si>
    <t>PAYMENT CODE</t>
  </si>
  <si>
    <t>AMOUNT</t>
  </si>
  <si>
    <t>NOTES</t>
  </si>
  <si>
    <t>27/12/17</t>
  </si>
  <si>
    <t>04665971</t>
  </si>
  <si>
    <t xml:space="preserve">LX </t>
  </si>
  <si>
    <t>505 wellwood st,hastings</t>
  </si>
  <si>
    <t>NGA-561C NGA SDU INSTALLATION</t>
  </si>
  <si>
    <t>04844049</t>
  </si>
  <si>
    <t>810 NGAIO ST,HASTINGS</t>
  </si>
  <si>
    <t>NGA-561A HAUL BUILD AND CONNECT</t>
  </si>
  <si>
    <t>28/12/17</t>
  </si>
  <si>
    <t>04774416</t>
  </si>
  <si>
    <t>402 NELSON ST,HASTINGS</t>
  </si>
  <si>
    <t>NGA 563BGRASS TRENCH BUILD AND CONNECT</t>
  </si>
  <si>
    <t>29/12/17</t>
  </si>
  <si>
    <t>04771163</t>
  </si>
  <si>
    <t>17 MANGARAU CRES,HAVELOCK</t>
  </si>
  <si>
    <t>04843207</t>
  </si>
  <si>
    <t>80 BATTERY RD,BLUFF HILL,NAPIER</t>
  </si>
  <si>
    <t>FROM 27 TO 13 JAN PAY ME</t>
  </si>
  <si>
    <t>30/12/17</t>
  </si>
  <si>
    <t>05011216</t>
  </si>
  <si>
    <t>41 NAPIER RD,HAVELOCK</t>
  </si>
  <si>
    <t>NGA-562B SURFACE MOUNT SDU BUILD</t>
  </si>
  <si>
    <t>05010619</t>
  </si>
  <si>
    <t>313 LOVEDALE ST,HASTINGS</t>
  </si>
  <si>
    <t>05007183</t>
  </si>
  <si>
    <t>202 PATTISON RD,HASTINGS</t>
  </si>
  <si>
    <t>CUSTOMER CANCEL</t>
  </si>
  <si>
    <t>04879834</t>
  </si>
  <si>
    <t>263 KENNEDY RD,NAPIER</t>
  </si>
  <si>
    <t>04279751</t>
  </si>
  <si>
    <t>39 TANNER ST,HAVELOCK</t>
  </si>
  <si>
    <t>NGA 564B SDU DRILL BUILD AND CONNECT</t>
  </si>
  <si>
    <t>05025838</t>
  </si>
  <si>
    <t>129 FREDERICK ST,HASTINGS</t>
  </si>
  <si>
    <t>NGA 750 PREMISE NETWORKING</t>
  </si>
  <si>
    <t>05068033</t>
  </si>
  <si>
    <t>291 MARINE PARADE,NAPIER</t>
  </si>
  <si>
    <t>NGA-562B SURFACE MOUNT SDU BUILD AND CONNECT</t>
  </si>
  <si>
    <t>05121117</t>
  </si>
  <si>
    <t>46 WOODLAND DVE,HAVELOCK</t>
  </si>
  <si>
    <t>05145676</t>
  </si>
  <si>
    <t>19 CONSTABLE CRES,NAPIER</t>
  </si>
  <si>
    <t>05067200</t>
  </si>
  <si>
    <t>24 MENIN RD,NAPIER</t>
  </si>
  <si>
    <t>NGA-561A HAUL BUILD</t>
  </si>
  <si>
    <t>05115332</t>
  </si>
  <si>
    <t>29 TAUROA RD,HAVELOCK</t>
  </si>
  <si>
    <t>NGA 563BGRASS TRENCH BUILD</t>
  </si>
  <si>
    <t>04493252</t>
  </si>
  <si>
    <t>41 CLARENCE COX CRE,NAPIER</t>
  </si>
  <si>
    <t>13/1/2018</t>
  </si>
  <si>
    <t>05082635</t>
  </si>
  <si>
    <t>148A TE AWA AVE,NAPIER</t>
  </si>
  <si>
    <t>40%=2480.7</t>
  </si>
  <si>
    <t>15/1/2018</t>
  </si>
  <si>
    <t>05160544</t>
  </si>
  <si>
    <t>8 TOOP ST,HAVELOCK</t>
  </si>
  <si>
    <t>05167662</t>
  </si>
  <si>
    <t>215 GROOVE RD,HASTINGS</t>
  </si>
  <si>
    <t>16/01/2018</t>
  </si>
  <si>
    <r>
      <rPr>
        <sz val="11"/>
        <color theme="1"/>
        <rFont val="Calibri"/>
        <charset val="134"/>
      </rPr>
      <t xml:space="preserve">PAY ME AND NARINDER FROM 15 ONWARDS </t>
    </r>
    <r>
      <rPr>
        <sz val="11"/>
        <color rgb="FFFFFF00"/>
        <rFont val="Calibri"/>
        <charset val="134"/>
      </rPr>
      <t xml:space="preserve">PAID ABOVE </t>
    </r>
  </si>
  <si>
    <t>05081330</t>
  </si>
  <si>
    <t>201 CARLYLE ST,NAPIER</t>
  </si>
  <si>
    <t>NGA OUTSIDE BOUNDARY</t>
  </si>
  <si>
    <t xml:space="preserve">PENDING </t>
  </si>
  <si>
    <t>17/1/2018</t>
  </si>
  <si>
    <t>05140117</t>
  </si>
  <si>
    <t>6 TOOP ST,HAVELOCK</t>
  </si>
  <si>
    <t>05222039</t>
  </si>
  <si>
    <t>111B NELSON CRES,NAPIER</t>
  </si>
  <si>
    <t>18/1/2018</t>
  </si>
  <si>
    <t>05197467</t>
  </si>
  <si>
    <t>61 SEDDON CRES,NAPIER</t>
  </si>
  <si>
    <t>05192146</t>
  </si>
  <si>
    <t>21 HILLARY CRES,NAPIER</t>
  </si>
  <si>
    <t>05212548</t>
  </si>
  <si>
    <t>116 LATHAM ST,NAPIER</t>
  </si>
  <si>
    <t>service order number is correct</t>
  </si>
  <si>
    <t>19/1/2018</t>
  </si>
  <si>
    <t>05289128</t>
  </si>
  <si>
    <t>295 MARINE PDE,NAPIER</t>
  </si>
  <si>
    <t>40%=1555.672</t>
  </si>
  <si>
    <t xml:space="preserve">TOTAL AMOUNT </t>
  </si>
  <si>
    <t>855.61 to me</t>
  </si>
  <si>
    <t>700.05 to narinder</t>
  </si>
  <si>
    <t>855.61+2480.7=3336.31 jasmeet</t>
  </si>
  <si>
    <t>total</t>
  </si>
  <si>
    <t>jasmmet 40%</t>
  </si>
  <si>
    <t xml:space="preserve">22% jasmeet </t>
  </si>
  <si>
    <t>18% narinder</t>
  </si>
  <si>
    <t>hours</t>
  </si>
  <si>
    <t>total hours for jasmmet</t>
  </si>
  <si>
    <t>narinder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</si>
</sst>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4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FF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2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4" fontId="2" fillId="3" borderId="1" xfId="1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0" fillId="4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2" fillId="3" borderId="1" xfId="1" quotePrefix="1" applyFill="1" applyBorder="1" applyAlignment="1">
      <alignment horizontal="center"/>
    </xf>
    <xf numFmtId="0" fontId="2" fillId="5" borderId="1" xfId="1" quotePrefix="1" applyFill="1" applyBorder="1" applyAlignment="1">
      <alignment horizontal="center"/>
    </xf>
    <xf numFmtId="0" fontId="0" fillId="5" borderId="1" xfId="1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3" workbookViewId="0">
      <selection activeCell="J69" sqref="J69"/>
    </sheetView>
  </sheetViews>
  <sheetFormatPr defaultColWidth="9" defaultRowHeight="15"/>
  <cols>
    <col min="1" max="1" width="7" customWidth="1"/>
    <col min="2" max="2" width="10.7109375" customWidth="1"/>
    <col min="3" max="3" width="19.28515625" customWidth="1"/>
    <col min="4" max="4" width="3.42578125" customWidth="1"/>
    <col min="5" max="5" width="31.5703125" customWidth="1"/>
    <col min="6" max="6" width="49.7109375" customWidth="1"/>
    <col min="7" max="7" width="12.140625" customWidth="1"/>
    <col min="8" max="8" width="40.7109375" customWidth="1"/>
    <col min="9" max="9" width="25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51</v>
      </c>
      <c r="B2" s="2" t="s">
        <v>7</v>
      </c>
      <c r="C2" s="15" t="s">
        <v>8</v>
      </c>
      <c r="D2" s="2" t="s">
        <v>9</v>
      </c>
      <c r="E2" s="2" t="s">
        <v>10</v>
      </c>
      <c r="F2" s="2" t="s">
        <v>11</v>
      </c>
      <c r="G2" s="2">
        <v>205.64</v>
      </c>
      <c r="H2" s="3"/>
    </row>
    <row r="3" spans="1:8">
      <c r="A3" s="2">
        <v>52</v>
      </c>
      <c r="B3" s="2" t="s">
        <v>7</v>
      </c>
      <c r="C3" s="15" t="s">
        <v>12</v>
      </c>
      <c r="D3" s="2" t="s">
        <v>9</v>
      </c>
      <c r="E3" s="2" t="s">
        <v>13</v>
      </c>
      <c r="F3" s="2" t="s">
        <v>14</v>
      </c>
      <c r="G3" s="2">
        <v>433.57</v>
      </c>
      <c r="H3" s="3"/>
    </row>
    <row r="4" spans="1:8">
      <c r="A4" s="2"/>
      <c r="B4" s="2"/>
      <c r="C4" s="2"/>
      <c r="D4" s="2"/>
      <c r="E4" s="2"/>
      <c r="F4" s="2"/>
      <c r="G4" s="2"/>
      <c r="H4" s="3"/>
    </row>
    <row r="5" spans="1:8">
      <c r="A5" s="2">
        <v>54</v>
      </c>
      <c r="B5" s="2" t="s">
        <v>15</v>
      </c>
      <c r="C5" s="15" t="s">
        <v>16</v>
      </c>
      <c r="D5" s="2" t="s">
        <v>9</v>
      </c>
      <c r="E5" s="2" t="s">
        <v>17</v>
      </c>
      <c r="F5" s="2" t="s">
        <v>18</v>
      </c>
      <c r="G5" s="2">
        <v>626.70000000000005</v>
      </c>
      <c r="H5" s="3"/>
    </row>
    <row r="6" spans="1:8">
      <c r="A6" s="2"/>
      <c r="B6" s="2"/>
      <c r="C6" s="2"/>
      <c r="D6" s="2"/>
      <c r="E6" s="2"/>
      <c r="F6" s="2"/>
      <c r="G6" s="2"/>
      <c r="H6" s="3"/>
    </row>
    <row r="7" spans="1:8">
      <c r="A7" s="2">
        <v>56</v>
      </c>
      <c r="B7" s="2" t="s">
        <v>19</v>
      </c>
      <c r="C7" s="15" t="s">
        <v>20</v>
      </c>
      <c r="D7" s="2" t="s">
        <v>9</v>
      </c>
      <c r="E7" s="2" t="s">
        <v>21</v>
      </c>
      <c r="F7" s="2" t="s">
        <v>11</v>
      </c>
      <c r="G7" s="2">
        <v>205.64</v>
      </c>
      <c r="H7" s="3"/>
    </row>
    <row r="8" spans="1:8">
      <c r="A8" s="2">
        <v>57</v>
      </c>
      <c r="B8" s="2" t="s">
        <v>19</v>
      </c>
      <c r="C8" s="15" t="s">
        <v>22</v>
      </c>
      <c r="D8" s="2" t="s">
        <v>9</v>
      </c>
      <c r="E8" s="2" t="s">
        <v>23</v>
      </c>
      <c r="F8" s="2" t="s">
        <v>11</v>
      </c>
      <c r="G8" s="2">
        <v>205.64</v>
      </c>
      <c r="H8" s="4" t="s">
        <v>24</v>
      </c>
    </row>
    <row r="9" spans="1:8">
      <c r="A9" s="2">
        <v>58</v>
      </c>
      <c r="B9" s="2" t="s">
        <v>25</v>
      </c>
      <c r="C9" s="15" t="s">
        <v>26</v>
      </c>
      <c r="D9" s="2" t="s">
        <v>9</v>
      </c>
      <c r="E9" s="2" t="s">
        <v>27</v>
      </c>
      <c r="F9" s="2" t="s">
        <v>28</v>
      </c>
      <c r="G9" s="2">
        <v>254.56399999999999</v>
      </c>
      <c r="H9" s="3"/>
    </row>
    <row r="10" spans="1:8">
      <c r="A10" s="2">
        <v>59</v>
      </c>
      <c r="B10" s="5">
        <v>43160</v>
      </c>
      <c r="C10" s="15" t="s">
        <v>29</v>
      </c>
      <c r="D10" s="2" t="s">
        <v>9</v>
      </c>
      <c r="E10" s="2" t="s">
        <v>30</v>
      </c>
      <c r="F10" s="2" t="s">
        <v>18</v>
      </c>
      <c r="G10" s="2">
        <v>626.70000000000005</v>
      </c>
      <c r="H10" s="3"/>
    </row>
    <row r="11" spans="1:8">
      <c r="A11" s="2"/>
      <c r="B11" s="5"/>
      <c r="C11" s="2"/>
      <c r="D11" s="2"/>
      <c r="E11" s="2"/>
      <c r="F11" s="2"/>
      <c r="G11" s="2"/>
      <c r="H11" s="3"/>
    </row>
    <row r="12" spans="1:8">
      <c r="A12" s="2">
        <v>61</v>
      </c>
      <c r="B12" s="5">
        <v>43191</v>
      </c>
      <c r="C12" s="15" t="s">
        <v>31</v>
      </c>
      <c r="D12" s="2" t="s">
        <v>9</v>
      </c>
      <c r="E12" s="2" t="s">
        <v>32</v>
      </c>
      <c r="F12" s="2" t="s">
        <v>33</v>
      </c>
      <c r="G12" s="2">
        <v>0</v>
      </c>
      <c r="H12" s="3"/>
    </row>
    <row r="13" spans="1:8">
      <c r="A13" s="2">
        <v>62</v>
      </c>
      <c r="B13" s="5">
        <v>43221</v>
      </c>
      <c r="C13" s="15" t="s">
        <v>34</v>
      </c>
      <c r="D13" s="2" t="s">
        <v>9</v>
      </c>
      <c r="E13" s="2" t="s">
        <v>35</v>
      </c>
      <c r="F13" s="2" t="s">
        <v>33</v>
      </c>
      <c r="G13" s="2">
        <v>0</v>
      </c>
      <c r="H13" s="3"/>
    </row>
    <row r="14" spans="1:8">
      <c r="A14" s="2">
        <v>63</v>
      </c>
      <c r="B14" s="5">
        <v>43252</v>
      </c>
      <c r="C14" s="15" t="s">
        <v>36</v>
      </c>
      <c r="D14" s="2" t="s">
        <v>9</v>
      </c>
      <c r="E14" s="2" t="s">
        <v>37</v>
      </c>
      <c r="F14" s="2" t="s">
        <v>38</v>
      </c>
      <c r="G14" s="2">
        <v>881.69</v>
      </c>
      <c r="H14" s="3"/>
    </row>
    <row r="15" spans="1:8">
      <c r="A15" s="2">
        <v>64</v>
      </c>
      <c r="B15" s="5">
        <v>43313</v>
      </c>
      <c r="C15" s="15" t="s">
        <v>39</v>
      </c>
      <c r="D15" s="2" t="s">
        <v>9</v>
      </c>
      <c r="E15" s="2" t="s">
        <v>40</v>
      </c>
      <c r="F15" s="2" t="s">
        <v>41</v>
      </c>
      <c r="G15" s="2">
        <v>90</v>
      </c>
      <c r="H15" s="3"/>
    </row>
    <row r="16" spans="1:8">
      <c r="A16" s="2"/>
      <c r="B16" s="5"/>
      <c r="C16" s="2"/>
      <c r="D16" s="2"/>
      <c r="E16" s="2"/>
      <c r="F16" s="2"/>
      <c r="G16" s="2"/>
      <c r="H16" s="3"/>
    </row>
    <row r="17" spans="1:9">
      <c r="A17" s="2">
        <v>66</v>
      </c>
      <c r="B17" s="5">
        <v>43374</v>
      </c>
      <c r="C17" s="15" t="s">
        <v>42</v>
      </c>
      <c r="D17" s="2" t="s">
        <v>9</v>
      </c>
      <c r="E17" s="2" t="s">
        <v>43</v>
      </c>
      <c r="F17" s="2" t="s">
        <v>44</v>
      </c>
      <c r="G17" s="2">
        <v>498.69</v>
      </c>
      <c r="H17" s="3"/>
    </row>
    <row r="18" spans="1:9">
      <c r="A18" s="2"/>
      <c r="B18" s="5"/>
      <c r="C18" s="2"/>
      <c r="D18" s="2"/>
      <c r="E18" s="2"/>
      <c r="F18" s="2"/>
      <c r="G18" s="2"/>
      <c r="H18" s="3"/>
    </row>
    <row r="19" spans="1:9">
      <c r="A19" s="2"/>
      <c r="B19" s="5"/>
      <c r="C19" s="2"/>
      <c r="D19" s="2"/>
      <c r="E19" s="2"/>
      <c r="F19" s="2"/>
      <c r="G19" s="2"/>
      <c r="H19" s="3"/>
    </row>
    <row r="20" spans="1:9">
      <c r="A20" s="2">
        <v>69</v>
      </c>
      <c r="B20" s="5">
        <v>43405</v>
      </c>
      <c r="C20" s="15" t="s">
        <v>45</v>
      </c>
      <c r="D20" s="2" t="s">
        <v>9</v>
      </c>
      <c r="E20" s="2" t="s">
        <v>46</v>
      </c>
      <c r="F20" s="2" t="s">
        <v>41</v>
      </c>
      <c r="G20" s="2">
        <v>90</v>
      </c>
      <c r="H20" s="3"/>
    </row>
    <row r="21" spans="1:9">
      <c r="A21" s="2">
        <v>70</v>
      </c>
      <c r="B21" s="5">
        <v>43405</v>
      </c>
      <c r="C21" s="15" t="s">
        <v>47</v>
      </c>
      <c r="D21" s="2" t="s">
        <v>9</v>
      </c>
      <c r="E21" s="2" t="s">
        <v>48</v>
      </c>
      <c r="F21" s="2" t="s">
        <v>18</v>
      </c>
      <c r="G21" s="2">
        <v>626.70000000000005</v>
      </c>
      <c r="H21" s="3"/>
    </row>
    <row r="22" spans="1:9">
      <c r="A22" s="2"/>
      <c r="B22" s="5"/>
      <c r="C22" s="2"/>
      <c r="D22" s="2"/>
      <c r="E22" s="2"/>
      <c r="F22" s="2"/>
      <c r="G22" s="2"/>
      <c r="H22" s="3"/>
    </row>
    <row r="23" spans="1:9">
      <c r="A23" s="2">
        <v>72</v>
      </c>
      <c r="B23" s="5">
        <v>43405</v>
      </c>
      <c r="C23" s="15" t="s">
        <v>49</v>
      </c>
      <c r="D23" s="2" t="s">
        <v>9</v>
      </c>
      <c r="E23" s="2" t="s">
        <v>50</v>
      </c>
      <c r="F23" s="2" t="s">
        <v>51</v>
      </c>
      <c r="G23" s="6">
        <v>433.57</v>
      </c>
      <c r="H23" s="3"/>
    </row>
    <row r="24" spans="1:9">
      <c r="A24" s="2">
        <v>73</v>
      </c>
      <c r="B24" s="5">
        <v>43435</v>
      </c>
      <c r="C24" s="15" t="s">
        <v>52</v>
      </c>
      <c r="D24" s="2" t="s">
        <v>9</v>
      </c>
      <c r="E24" s="2" t="s">
        <v>53</v>
      </c>
      <c r="F24" s="2" t="s">
        <v>54</v>
      </c>
      <c r="G24" s="2">
        <v>383.5</v>
      </c>
      <c r="H24" s="3"/>
      <c r="I24">
        <f>G27+G45</f>
        <v>10090.994000000001</v>
      </c>
    </row>
    <row r="25" spans="1:9">
      <c r="A25" s="2">
        <v>74</v>
      </c>
      <c r="B25" s="5">
        <v>43435</v>
      </c>
      <c r="C25" s="15" t="s">
        <v>55</v>
      </c>
      <c r="D25" s="2" t="s">
        <v>9</v>
      </c>
      <c r="E25" s="2" t="s">
        <v>56</v>
      </c>
      <c r="F25" s="2" t="s">
        <v>11</v>
      </c>
      <c r="G25" s="2">
        <v>205.64</v>
      </c>
      <c r="H25" s="3"/>
    </row>
    <row r="26" spans="1:9">
      <c r="A26" s="2">
        <v>75</v>
      </c>
      <c r="B26" s="2" t="s">
        <v>57</v>
      </c>
      <c r="C26" s="15" t="s">
        <v>58</v>
      </c>
      <c r="D26" s="2" t="s">
        <v>9</v>
      </c>
      <c r="E26" s="2" t="s">
        <v>59</v>
      </c>
      <c r="F26" s="2" t="s">
        <v>14</v>
      </c>
      <c r="G26" s="2">
        <v>433.57</v>
      </c>
      <c r="H26" s="3"/>
    </row>
    <row r="27" spans="1:9">
      <c r="A27" s="7"/>
      <c r="B27" s="7"/>
      <c r="C27" s="7"/>
      <c r="D27" s="7"/>
      <c r="E27" s="7"/>
      <c r="F27" s="7"/>
      <c r="G27" s="8">
        <f>SUM(G2:G26)</f>
        <v>6201.8140000000003</v>
      </c>
      <c r="H27" s="3" t="s">
        <v>60</v>
      </c>
    </row>
    <row r="28" spans="1:9">
      <c r="A28" s="9">
        <v>77</v>
      </c>
      <c r="B28" s="9" t="s">
        <v>61</v>
      </c>
      <c r="C28" s="16" t="s">
        <v>62</v>
      </c>
      <c r="D28" s="9" t="s">
        <v>9</v>
      </c>
      <c r="E28" s="9" t="s">
        <v>63</v>
      </c>
      <c r="F28" s="9" t="s">
        <v>44</v>
      </c>
      <c r="G28" s="9">
        <v>498.69</v>
      </c>
      <c r="H28" s="3"/>
    </row>
    <row r="29" spans="1:9">
      <c r="A29" s="9"/>
      <c r="B29" s="9"/>
      <c r="C29" s="9"/>
      <c r="D29" s="9"/>
      <c r="E29" s="9"/>
      <c r="F29" s="9"/>
      <c r="G29" s="9"/>
      <c r="H29" s="3"/>
    </row>
    <row r="30" spans="1:9">
      <c r="A30" s="9">
        <v>79</v>
      </c>
      <c r="B30" s="9" t="s">
        <v>61</v>
      </c>
      <c r="C30" s="16" t="s">
        <v>64</v>
      </c>
      <c r="D30" s="9" t="s">
        <v>9</v>
      </c>
      <c r="E30" s="9" t="s">
        <v>65</v>
      </c>
      <c r="F30" s="9" t="s">
        <v>14</v>
      </c>
      <c r="G30" s="9">
        <v>433.57</v>
      </c>
      <c r="H30" s="3"/>
    </row>
    <row r="31" spans="1:9">
      <c r="A31" s="9"/>
      <c r="B31" s="9"/>
      <c r="C31" s="9"/>
      <c r="D31" s="9"/>
      <c r="E31" s="9"/>
      <c r="F31" s="9"/>
      <c r="G31" s="9"/>
      <c r="H31" s="3"/>
    </row>
    <row r="32" spans="1:9" ht="30">
      <c r="A32" s="9">
        <v>81</v>
      </c>
      <c r="B32" s="9" t="s">
        <v>66</v>
      </c>
      <c r="C32" s="16" t="s">
        <v>49</v>
      </c>
      <c r="D32" s="9" t="s">
        <v>9</v>
      </c>
      <c r="E32" s="9" t="s">
        <v>50</v>
      </c>
      <c r="F32" s="9" t="s">
        <v>11</v>
      </c>
      <c r="G32" s="6">
        <v>0</v>
      </c>
      <c r="H32" s="10" t="s">
        <v>67</v>
      </c>
    </row>
    <row r="33" spans="1:8">
      <c r="A33" s="9">
        <v>82</v>
      </c>
      <c r="B33" s="9" t="s">
        <v>66</v>
      </c>
      <c r="C33" s="16" t="s">
        <v>68</v>
      </c>
      <c r="D33" s="9" t="s">
        <v>9</v>
      </c>
      <c r="E33" s="9" t="s">
        <v>69</v>
      </c>
      <c r="F33" s="9" t="s">
        <v>70</v>
      </c>
      <c r="G33" s="9">
        <v>0</v>
      </c>
      <c r="H33" s="3" t="s">
        <v>71</v>
      </c>
    </row>
    <row r="34" spans="1:8">
      <c r="A34" s="9">
        <v>83</v>
      </c>
      <c r="B34" s="9" t="s">
        <v>66</v>
      </c>
      <c r="C34" s="17" t="s">
        <v>68</v>
      </c>
      <c r="D34" s="9" t="s">
        <v>9</v>
      </c>
      <c r="E34" s="9" t="s">
        <v>69</v>
      </c>
      <c r="F34" s="9" t="s">
        <v>44</v>
      </c>
      <c r="G34" s="9">
        <v>498.69</v>
      </c>
      <c r="H34" s="11"/>
    </row>
    <row r="35" spans="1:8">
      <c r="A35" s="9"/>
      <c r="B35" s="9"/>
      <c r="C35" s="9"/>
      <c r="D35" s="9"/>
      <c r="E35" s="9"/>
      <c r="F35" s="9"/>
      <c r="G35" s="9"/>
      <c r="H35" s="3"/>
    </row>
    <row r="36" spans="1:8">
      <c r="A36" s="9">
        <v>85</v>
      </c>
      <c r="B36" s="9" t="s">
        <v>72</v>
      </c>
      <c r="C36" s="17" t="s">
        <v>73</v>
      </c>
      <c r="D36" s="9" t="s">
        <v>9</v>
      </c>
      <c r="E36" s="9" t="s">
        <v>74</v>
      </c>
      <c r="F36" s="9" t="s">
        <v>44</v>
      </c>
      <c r="G36" s="9">
        <v>498.69</v>
      </c>
      <c r="H36" s="3"/>
    </row>
    <row r="37" spans="1:8">
      <c r="A37" s="9"/>
      <c r="B37" s="9"/>
      <c r="C37" s="9"/>
      <c r="D37" s="9"/>
      <c r="E37" s="9"/>
      <c r="F37" s="9"/>
      <c r="G37" s="9"/>
      <c r="H37" s="3"/>
    </row>
    <row r="38" spans="1:8">
      <c r="A38" s="9">
        <v>87</v>
      </c>
      <c r="B38" s="9" t="s">
        <v>72</v>
      </c>
      <c r="C38" s="17" t="s">
        <v>75</v>
      </c>
      <c r="D38" s="9" t="s">
        <v>9</v>
      </c>
      <c r="E38" s="9" t="s">
        <v>76</v>
      </c>
      <c r="F38" s="9" t="s">
        <v>14</v>
      </c>
      <c r="G38" s="9">
        <v>433.57</v>
      </c>
      <c r="H38" s="3"/>
    </row>
    <row r="39" spans="1:8">
      <c r="A39" s="9">
        <v>88</v>
      </c>
      <c r="B39" s="9" t="s">
        <v>77</v>
      </c>
      <c r="C39" s="17" t="s">
        <v>78</v>
      </c>
      <c r="D39" s="9" t="s">
        <v>9</v>
      </c>
      <c r="E39" s="9" t="s">
        <v>79</v>
      </c>
      <c r="F39" s="9" t="s">
        <v>51</v>
      </c>
      <c r="G39" s="9">
        <v>194.94</v>
      </c>
      <c r="H39" s="3"/>
    </row>
    <row r="40" spans="1:8">
      <c r="A40" s="9">
        <v>89</v>
      </c>
      <c r="B40" s="9" t="s">
        <v>77</v>
      </c>
      <c r="C40" s="17" t="s">
        <v>80</v>
      </c>
      <c r="D40" s="9" t="s">
        <v>9</v>
      </c>
      <c r="E40" s="9" t="s">
        <v>81</v>
      </c>
      <c r="F40" s="9" t="s">
        <v>18</v>
      </c>
      <c r="G40" s="9">
        <v>626.70000000000005</v>
      </c>
      <c r="H40" s="3"/>
    </row>
    <row r="41" spans="1:8">
      <c r="A41" s="9"/>
      <c r="B41" s="9"/>
      <c r="C41" s="9"/>
      <c r="D41" s="9"/>
      <c r="E41" s="9"/>
      <c r="F41" s="9"/>
      <c r="G41" s="9"/>
      <c r="H41" s="3"/>
    </row>
    <row r="42" spans="1:8">
      <c r="A42" s="9">
        <v>91</v>
      </c>
      <c r="B42" s="9" t="s">
        <v>77</v>
      </c>
      <c r="C42" s="17" t="s">
        <v>82</v>
      </c>
      <c r="D42" s="9" t="s">
        <v>9</v>
      </c>
      <c r="E42" s="9" t="s">
        <v>83</v>
      </c>
      <c r="F42" s="9" t="s">
        <v>51</v>
      </c>
      <c r="G42" s="9">
        <v>0</v>
      </c>
      <c r="H42" s="12" t="s">
        <v>84</v>
      </c>
    </row>
    <row r="43" spans="1:8">
      <c r="A43" s="9">
        <v>92</v>
      </c>
      <c r="B43" s="9" t="s">
        <v>85</v>
      </c>
      <c r="C43" s="17" t="s">
        <v>52</v>
      </c>
      <c r="D43" s="9" t="s">
        <v>9</v>
      </c>
      <c r="E43" s="9" t="s">
        <v>53</v>
      </c>
      <c r="F43" s="9" t="s">
        <v>11</v>
      </c>
      <c r="G43" s="9">
        <v>205.64</v>
      </c>
      <c r="H43" s="3"/>
    </row>
    <row r="44" spans="1:8">
      <c r="A44" s="9">
        <v>93</v>
      </c>
      <c r="B44" s="9" t="s">
        <v>85</v>
      </c>
      <c r="C44" s="17" t="s">
        <v>86</v>
      </c>
      <c r="D44" s="9" t="s">
        <v>9</v>
      </c>
      <c r="E44" s="9" t="s">
        <v>87</v>
      </c>
      <c r="F44" s="9" t="s">
        <v>44</v>
      </c>
      <c r="G44" s="9">
        <v>498.69</v>
      </c>
      <c r="H44" s="3"/>
    </row>
    <row r="45" spans="1:8">
      <c r="G45" s="13">
        <f>SUM(G28:G44)</f>
        <v>3889.1800000000003</v>
      </c>
      <c r="H45" t="s">
        <v>88</v>
      </c>
    </row>
    <row r="46" spans="1:8">
      <c r="F46" s="6" t="s">
        <v>89</v>
      </c>
      <c r="G46" s="6"/>
      <c r="H46" t="s">
        <v>90</v>
      </c>
    </row>
    <row r="47" spans="1:8">
      <c r="H47" s="14" t="s">
        <v>91</v>
      </c>
    </row>
    <row r="48" spans="1:8">
      <c r="E48" s="14" t="s">
        <v>92</v>
      </c>
    </row>
    <row r="52" spans="6:8">
      <c r="F52" s="19" t="s">
        <v>93</v>
      </c>
      <c r="G52" s="19">
        <v>10090.994000000001</v>
      </c>
      <c r="H52" s="19" t="s">
        <v>97</v>
      </c>
    </row>
    <row r="53" spans="6:8">
      <c r="F53" s="20">
        <v>0.4</v>
      </c>
      <c r="G53" s="19">
        <f>G52*0.4</f>
        <v>4036.3976000000002</v>
      </c>
      <c r="H53" s="19">
        <f>G53/18.75</f>
        <v>215.27453866666667</v>
      </c>
    </row>
    <row r="54" spans="6:8">
      <c r="F54" s="18" t="s">
        <v>94</v>
      </c>
      <c r="G54" s="18">
        <f>G27*0.4</f>
        <v>2480.7256000000002</v>
      </c>
      <c r="H54" s="18">
        <f>G54/18.75</f>
        <v>132.30536533333336</v>
      </c>
    </row>
    <row r="55" spans="6:8">
      <c r="F55" s="18" t="s">
        <v>95</v>
      </c>
      <c r="G55" s="18">
        <f>G45*0.22</f>
        <v>855.6196000000001</v>
      </c>
      <c r="H55" s="18">
        <f>G55/18.75</f>
        <v>45.633045333333342</v>
      </c>
    </row>
    <row r="56" spans="6:8">
      <c r="F56" s="18" t="s">
        <v>96</v>
      </c>
      <c r="G56" s="18">
        <f>G45*0.18</f>
        <v>700.05240000000003</v>
      </c>
      <c r="H56" s="18">
        <f>G56/18.75</f>
        <v>37.336128000000002</v>
      </c>
    </row>
    <row r="57" spans="6:8">
      <c r="F57" s="18"/>
      <c r="G57" s="18"/>
      <c r="H57" s="18"/>
    </row>
    <row r="59" spans="6:8">
      <c r="F59" s="19" t="s">
        <v>98</v>
      </c>
      <c r="G59" s="21">
        <v>177.93</v>
      </c>
    </row>
    <row r="60" spans="6:8">
      <c r="F60" s="19" t="s">
        <v>99</v>
      </c>
      <c r="G60" s="21">
        <v>37.33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2018-01-30T01:48:00Z</dcterms:created>
  <dcterms:modified xsi:type="dcterms:W3CDTF">2018-02-01T02:11:54Z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