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85" windowHeight="25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<sst xmlns="http://schemas.openxmlformats.org/spreadsheetml/2006/main" count="13" uniqueCount="12">
  <si>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Capital</t>
  </si>
  <si>
    <t>TIN anual</t>
  </si>
  <si>
    <t>Plazos en meses</t>
  </si>
  <si>
    <t>TIN mensual</t>
  </si>
  <si>
    <t>Cuota mensual</t>
  </si>
  <si>
    <t>Mes</t>
  </si>
  <si>
    <t>Parte interés</t>
  </si>
  <si>
    <t>Parte capital</t>
  </si>
  <si>
    <t>Capital residual</t>
  </si>
  <si>
    <t>Ultima</t>
  </si>
  <si>
    <t>Total</t>
  </si>
  <si>
    <t>N/A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</si>
</sst>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EUR]\ #,##0.00;[$EUR]\ \-#,##0.00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7" borderId="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2" borderId="0" xfId="0" applyFill="1"/>
    <xf numFmtId="10" fontId="0" fillId="3" borderId="0" xfId="0" applyNumberFormat="1" applyFill="1"/>
    <xf numFmtId="0" fontId="0" fillId="3" borderId="0" xfId="0" applyNumberFormat="1" applyFill="1"/>
    <xf numFmtId="10" fontId="0" fillId="4" borderId="0" xfId="0" applyNumberFormat="1" applyFill="1"/>
    <xf numFmtId="2" fontId="0" fillId="4" borderId="0" xfId="0" applyNumberFormat="1" applyFill="1"/>
    <xf numFmtId="178" fontId="0" fillId="4" borderId="0" xfId="0" applyNumberFormat="1" applyFill="1"/>
    <xf numFmtId="49" fontId="0" fillId="2" borderId="0" xfId="0" applyNumberFormat="1" applyFill="1" applyAlignment="1">
      <alignment horizontal="right"/>
    </xf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50"/>
  <sheetViews>
    <sheetView tabSelected="1" workbookViewId="0">
      <selection activeCell="C51" sqref="C51"/>
    </sheetView>
  </sheetViews>
  <sheetFormatPr defaultColWidth="9" defaultRowHeight="15" outlineLevelCol="5"/>
  <cols>
    <col min="2" max="2" width="22.2857142857143" customWidth="1"/>
    <col min="3" max="3" width="22.1428571428571" customWidth="1"/>
    <col min="4" max="4" width="28.5714285714286" customWidth="1"/>
    <col min="5" max="5" width="20.2857142857143" customWidth="1"/>
    <col min="6" max="6" width="28.5714285714286" customWidth="1"/>
  </cols>
  <sheetData>
    <row r="3" spans="2:3">
      <c r="B3" s="1" t="s">
        <v>0</v>
      </c>
      <c r="C3" s="2">
        <v>8218.81</v>
      </c>
    </row>
    <row r="4" spans="2:3">
      <c r="B4" s="3" t="s">
        <v>1</v>
      </c>
      <c r="C4" s="4">
        <v>0.0485</v>
      </c>
    </row>
    <row r="5" spans="2:3">
      <c r="B5" s="3" t="s">
        <v>2</v>
      </c>
      <c r="C5" s="5">
        <v>36</v>
      </c>
    </row>
    <row r="6" spans="2:3">
      <c r="B6" s="3" t="s">
        <v>3</v>
      </c>
      <c r="C6" s="6">
        <f>C4/12</f>
        <v>0.00404166666666667</v>
      </c>
    </row>
    <row r="7" spans="2:3">
      <c r="B7" s="3" t="s">
        <v>4</v>
      </c>
      <c r="C7" s="7">
        <f>C3*C6/(1-(1+C6)^-(C5))</f>
        <v>245.771981229573</v>
      </c>
    </row>
    <row r="10" spans="2:6">
      <c r="B10" s="3" t="s">
        <v>5</v>
      </c>
      <c r="C10" s="3" t="s">
        <v>4</v>
      </c>
      <c r="D10" s="3" t="s">
        <v>6</v>
      </c>
      <c r="E10" s="3" t="s">
        <v>7</v>
      </c>
      <c r="F10" s="3" t="s">
        <v>8</v>
      </c>
    </row>
    <row r="11" spans="2:6">
      <c r="B11">
        <v>0</v>
      </c>
      <c r="C11" s="8">
        <v>0</v>
      </c>
      <c r="D11" s="8">
        <v>0</v>
      </c>
      <c r="E11" s="8">
        <v>0</v>
      </c>
      <c r="F11" s="8">
        <f>C3</f>
        <v>8218.81</v>
      </c>
    </row>
    <row r="12" spans="2:6">
      <c r="B12">
        <f t="shared" ref="B12:B23" si="0">B11+1</f>
        <v>1</v>
      </c>
      <c r="C12" s="8">
        <f>C7</f>
        <v>245.771981229573</v>
      </c>
      <c r="D12" s="8">
        <f>F11*C6</f>
        <v>33.2176904166667</v>
      </c>
      <c r="E12" s="8">
        <f t="shared" ref="E12:E46" si="1">C12-D12</f>
        <v>212.554290812906</v>
      </c>
      <c r="F12" s="8">
        <f t="shared" ref="F12:F46" si="2">F11-E12</f>
        <v>8006.25570918709</v>
      </c>
    </row>
    <row r="13" spans="2:6">
      <c r="B13">
        <f t="shared" si="0"/>
        <v>2</v>
      </c>
      <c r="C13" s="8">
        <f>C7</f>
        <v>245.771981229573</v>
      </c>
      <c r="D13" s="8">
        <f>F12*C6</f>
        <v>32.3586168246312</v>
      </c>
      <c r="E13" s="8">
        <f t="shared" si="1"/>
        <v>213.413364404941</v>
      </c>
      <c r="F13" s="8">
        <f t="shared" si="2"/>
        <v>7792.84234478215</v>
      </c>
    </row>
    <row r="14" spans="2:6">
      <c r="B14">
        <f t="shared" si="0"/>
        <v>3</v>
      </c>
      <c r="C14" s="8">
        <f>C7</f>
        <v>245.771981229573</v>
      </c>
      <c r="D14" s="8">
        <f>F13*C6</f>
        <v>31.4960711434945</v>
      </c>
      <c r="E14" s="8">
        <f t="shared" si="1"/>
        <v>214.275910086078</v>
      </c>
      <c r="F14" s="8">
        <f t="shared" si="2"/>
        <v>7578.56643469607</v>
      </c>
    </row>
    <row r="15" spans="2:6">
      <c r="B15">
        <f t="shared" si="0"/>
        <v>4</v>
      </c>
      <c r="C15" s="8">
        <f>C7</f>
        <v>245.771981229573</v>
      </c>
      <c r="D15" s="8">
        <f>F14*C6</f>
        <v>30.63003934023</v>
      </c>
      <c r="E15" s="8">
        <f t="shared" si="1"/>
        <v>215.141941889343</v>
      </c>
      <c r="F15" s="8">
        <f t="shared" si="2"/>
        <v>7363.42449280673</v>
      </c>
    </row>
    <row r="16" spans="2:6">
      <c r="B16">
        <f t="shared" si="0"/>
        <v>5</v>
      </c>
      <c r="C16" s="8">
        <f>C7</f>
        <v>245.771981229573</v>
      </c>
      <c r="D16" s="8">
        <f>F15*C6</f>
        <v>29.7605073250939</v>
      </c>
      <c r="E16" s="8">
        <f t="shared" si="1"/>
        <v>216.011473904479</v>
      </c>
      <c r="F16" s="8">
        <f t="shared" si="2"/>
        <v>7147.41301890225</v>
      </c>
    </row>
    <row r="17" spans="2:6">
      <c r="B17">
        <f t="shared" si="0"/>
        <v>6</v>
      </c>
      <c r="C17" s="8">
        <f>C7</f>
        <v>245.771981229573</v>
      </c>
      <c r="D17" s="8">
        <f>F16*C6</f>
        <v>28.8874609513966</v>
      </c>
      <c r="E17" s="8">
        <f t="shared" si="1"/>
        <v>216.884520278176</v>
      </c>
      <c r="F17" s="8">
        <f t="shared" si="2"/>
        <v>6930.52849862408</v>
      </c>
    </row>
    <row r="18" spans="2:6">
      <c r="B18">
        <f t="shared" si="0"/>
        <v>7</v>
      </c>
      <c r="C18" s="8">
        <f>C7</f>
        <v>245.771981229573</v>
      </c>
      <c r="D18" s="8">
        <f>F17*C6</f>
        <v>28.0108860152723</v>
      </c>
      <c r="E18" s="8">
        <f t="shared" si="1"/>
        <v>217.7610952143</v>
      </c>
      <c r="F18" s="8">
        <f t="shared" si="2"/>
        <v>6712.76740340978</v>
      </c>
    </row>
    <row r="19" spans="2:6">
      <c r="B19">
        <f t="shared" si="0"/>
        <v>8</v>
      </c>
      <c r="C19" s="8">
        <f>C7</f>
        <v>245.771981229573</v>
      </c>
      <c r="D19" s="8">
        <f>F18*C6</f>
        <v>27.1307682554478</v>
      </c>
      <c r="E19" s="8">
        <f t="shared" si="1"/>
        <v>218.641212974125</v>
      </c>
      <c r="F19" s="8">
        <f t="shared" si="2"/>
        <v>6494.12619043565</v>
      </c>
    </row>
    <row r="20" spans="2:6">
      <c r="B20">
        <f t="shared" si="0"/>
        <v>9</v>
      </c>
      <c r="C20" s="8">
        <f>C7</f>
        <v>245.771981229573</v>
      </c>
      <c r="D20" s="8">
        <f>F19*C6</f>
        <v>26.2470933530108</v>
      </c>
      <c r="E20" s="8">
        <f t="shared" si="1"/>
        <v>219.524887876562</v>
      </c>
      <c r="F20" s="8">
        <f t="shared" si="2"/>
        <v>6274.60130255909</v>
      </c>
    </row>
    <row r="21" spans="2:6">
      <c r="B21">
        <f t="shared" si="0"/>
        <v>10</v>
      </c>
      <c r="C21" s="8">
        <f>C7</f>
        <v>245.771981229573</v>
      </c>
      <c r="D21" s="8">
        <f>F20*C6</f>
        <v>25.3598469311763</v>
      </c>
      <c r="E21" s="8">
        <f t="shared" si="1"/>
        <v>220.412134298396</v>
      </c>
      <c r="F21" s="8">
        <f t="shared" si="2"/>
        <v>6054.18916826069</v>
      </c>
    </row>
    <row r="22" spans="2:6">
      <c r="B22">
        <f t="shared" si="0"/>
        <v>11</v>
      </c>
      <c r="C22" s="8">
        <f>C7</f>
        <v>245.771981229573</v>
      </c>
      <c r="D22" s="8">
        <f>F21*C6</f>
        <v>24.4690145550536</v>
      </c>
      <c r="E22" s="8">
        <f t="shared" si="1"/>
        <v>221.302966674519</v>
      </c>
      <c r="F22" s="8">
        <f t="shared" si="2"/>
        <v>5832.88620158617</v>
      </c>
    </row>
    <row r="23" spans="2:6">
      <c r="B23">
        <f t="shared" si="0"/>
        <v>12</v>
      </c>
      <c r="C23" s="8">
        <f>C7</f>
        <v>245.771981229573</v>
      </c>
      <c r="D23" s="8">
        <f>F22*C6</f>
        <v>23.5745817314108</v>
      </c>
      <c r="E23" s="8">
        <f t="shared" si="1"/>
        <v>222.197399498162</v>
      </c>
      <c r="F23" s="8">
        <f t="shared" si="2"/>
        <v>5610.68880208801</v>
      </c>
    </row>
    <row r="24" spans="2:6">
      <c r="B24">
        <f t="shared" ref="B24:B28" si="3">B23+1</f>
        <v>13</v>
      </c>
      <c r="C24" s="8">
        <f>C7</f>
        <v>245.771981229573</v>
      </c>
      <c r="D24" s="8">
        <f>F23*C6</f>
        <v>22.676533908439</v>
      </c>
      <c r="E24" s="8">
        <f t="shared" si="1"/>
        <v>223.095447321134</v>
      </c>
      <c r="F24" s="8">
        <f t="shared" si="2"/>
        <v>5387.59335476688</v>
      </c>
    </row>
    <row r="25" spans="2:6">
      <c r="B25">
        <f t="shared" si="3"/>
        <v>14</v>
      </c>
      <c r="C25" s="8">
        <f>C7</f>
        <v>245.771981229573</v>
      </c>
      <c r="D25" s="8">
        <f>F24*C6</f>
        <v>21.7748564755161</v>
      </c>
      <c r="E25" s="8">
        <f t="shared" si="1"/>
        <v>223.997124754056</v>
      </c>
      <c r="F25" s="8">
        <f t="shared" si="2"/>
        <v>5163.59623001282</v>
      </c>
    </row>
    <row r="26" spans="2:6">
      <c r="B26">
        <f t="shared" si="3"/>
        <v>15</v>
      </c>
      <c r="C26" s="8">
        <f>C7</f>
        <v>245.771981229573</v>
      </c>
      <c r="D26" s="8">
        <f>F25*C6</f>
        <v>20.8695347629685</v>
      </c>
      <c r="E26" s="8">
        <f t="shared" si="1"/>
        <v>224.902446466604</v>
      </c>
      <c r="F26" s="8">
        <f t="shared" si="2"/>
        <v>4938.69378354622</v>
      </c>
    </row>
    <row r="27" spans="2:6">
      <c r="B27">
        <f t="shared" si="3"/>
        <v>16</v>
      </c>
      <c r="C27" s="8">
        <f>C7</f>
        <v>245.771981229573</v>
      </c>
      <c r="D27" s="8">
        <f>F26*C6</f>
        <v>19.9605540418326</v>
      </c>
      <c r="E27" s="8">
        <f t="shared" si="1"/>
        <v>225.81142718774</v>
      </c>
      <c r="F27" s="8">
        <f t="shared" si="2"/>
        <v>4712.88235635848</v>
      </c>
    </row>
    <row r="28" spans="2:6">
      <c r="B28">
        <f t="shared" si="3"/>
        <v>17</v>
      </c>
      <c r="C28" s="8">
        <f>C7</f>
        <v>245.771981229573</v>
      </c>
      <c r="D28" s="8">
        <f>F27*C6</f>
        <v>19.0478995236155</v>
      </c>
      <c r="E28" s="8">
        <f t="shared" si="1"/>
        <v>226.724081705957</v>
      </c>
      <c r="F28" s="8">
        <f t="shared" si="2"/>
        <v>4486.15827465252</v>
      </c>
    </row>
    <row r="29" spans="2:6">
      <c r="B29">
        <f t="shared" ref="B29:B47" si="4">B28+1</f>
        <v>18</v>
      </c>
      <c r="C29" s="8">
        <f>C7</f>
        <v>245.771981229573</v>
      </c>
      <c r="D29" s="8">
        <f>F28*C6</f>
        <v>18.1315563600539</v>
      </c>
      <c r="E29" s="8">
        <f t="shared" si="1"/>
        <v>227.640424869519</v>
      </c>
      <c r="F29" s="8">
        <f t="shared" si="2"/>
        <v>4258.517849783</v>
      </c>
    </row>
    <row r="30" spans="2:6">
      <c r="B30">
        <f t="shared" si="4"/>
        <v>19</v>
      </c>
      <c r="C30" s="8">
        <f>C7</f>
        <v>245.771981229573</v>
      </c>
      <c r="D30" s="8">
        <f>F29*C6</f>
        <v>17.211509642873</v>
      </c>
      <c r="E30" s="8">
        <f t="shared" si="1"/>
        <v>228.5604715867</v>
      </c>
      <c r="F30" s="8">
        <f t="shared" si="2"/>
        <v>4029.9573781963</v>
      </c>
    </row>
    <row r="31" spans="2:6">
      <c r="B31">
        <f t="shared" si="4"/>
        <v>20</v>
      </c>
      <c r="C31" s="8">
        <f>C7</f>
        <v>245.771981229573</v>
      </c>
      <c r="D31" s="8">
        <f>F30*C6</f>
        <v>16.2877444035434</v>
      </c>
      <c r="E31" s="8">
        <f t="shared" si="1"/>
        <v>229.484236826029</v>
      </c>
      <c r="F31" s="8">
        <f t="shared" si="2"/>
        <v>3800.47314137027</v>
      </c>
    </row>
    <row r="32" spans="2:6">
      <c r="B32">
        <f t="shared" si="4"/>
        <v>21</v>
      </c>
      <c r="C32" s="8">
        <f>C7</f>
        <v>245.771981229573</v>
      </c>
      <c r="D32" s="8">
        <f>F31*C6</f>
        <v>15.3602456130382</v>
      </c>
      <c r="E32" s="8">
        <f t="shared" si="1"/>
        <v>230.411735616534</v>
      </c>
      <c r="F32" s="8">
        <f t="shared" si="2"/>
        <v>3570.06140575374</v>
      </c>
    </row>
    <row r="33" spans="2:6">
      <c r="B33">
        <f t="shared" si="4"/>
        <v>22</v>
      </c>
      <c r="C33" s="8">
        <f>C7</f>
        <v>245.771981229573</v>
      </c>
      <c r="D33" s="8">
        <f>F32*C6</f>
        <v>14.428998181588</v>
      </c>
      <c r="E33" s="8">
        <f t="shared" si="1"/>
        <v>231.342983047985</v>
      </c>
      <c r="F33" s="8">
        <f t="shared" si="2"/>
        <v>3338.71842270575</v>
      </c>
    </row>
    <row r="34" spans="2:6">
      <c r="B34">
        <f t="shared" si="4"/>
        <v>23</v>
      </c>
      <c r="C34" s="8">
        <f>C7</f>
        <v>245.771981229573</v>
      </c>
      <c r="D34" s="8">
        <f>F33*C6</f>
        <v>13.4939869584358</v>
      </c>
      <c r="E34" s="8">
        <f t="shared" si="1"/>
        <v>232.277994271137</v>
      </c>
      <c r="F34" s="8">
        <f t="shared" si="2"/>
        <v>3106.44042843462</v>
      </c>
    </row>
    <row r="35" spans="2:6">
      <c r="B35">
        <f t="shared" si="4"/>
        <v>24</v>
      </c>
      <c r="C35" s="8">
        <f>C7</f>
        <v>245.771981229573</v>
      </c>
      <c r="D35" s="8">
        <f>F34*C6</f>
        <v>12.5551967315899</v>
      </c>
      <c r="E35" s="8">
        <f t="shared" si="1"/>
        <v>233.216784497983</v>
      </c>
      <c r="F35" s="8">
        <f t="shared" si="2"/>
        <v>2873.22364393663</v>
      </c>
    </row>
    <row r="36" spans="2:6">
      <c r="B36">
        <f t="shared" si="4"/>
        <v>25</v>
      </c>
      <c r="C36" s="8">
        <f>C7</f>
        <v>245.771981229573</v>
      </c>
      <c r="D36" s="8">
        <f>F35*C6</f>
        <v>11.6126122275772</v>
      </c>
      <c r="E36" s="8">
        <f t="shared" si="1"/>
        <v>234.159369001995</v>
      </c>
      <c r="F36" s="8">
        <f t="shared" si="2"/>
        <v>2639.06427493464</v>
      </c>
    </row>
    <row r="37" spans="2:6">
      <c r="B37">
        <f t="shared" si="4"/>
        <v>26</v>
      </c>
      <c r="C37" s="8">
        <f>C7</f>
        <v>245.771981229573</v>
      </c>
      <c r="D37" s="8">
        <f>F36*C6</f>
        <v>10.6662181111942</v>
      </c>
      <c r="E37" s="8">
        <f t="shared" si="1"/>
        <v>235.105763118378</v>
      </c>
      <c r="F37" s="8">
        <f t="shared" si="2"/>
        <v>2403.95851181626</v>
      </c>
    </row>
    <row r="38" spans="2:6">
      <c r="B38">
        <f t="shared" si="4"/>
        <v>27</v>
      </c>
      <c r="C38" s="8">
        <f>C7</f>
        <v>245.771981229573</v>
      </c>
      <c r="D38" s="8">
        <f>F37*C6</f>
        <v>9.71599898525739</v>
      </c>
      <c r="E38" s="8">
        <f t="shared" si="1"/>
        <v>236.055982244315</v>
      </c>
      <c r="F38" s="8">
        <f t="shared" si="2"/>
        <v>2167.90252957195</v>
      </c>
    </row>
    <row r="39" spans="2:6">
      <c r="B39">
        <f t="shared" si="4"/>
        <v>28</v>
      </c>
      <c r="C39" s="8">
        <f>C7</f>
        <v>245.771981229573</v>
      </c>
      <c r="D39" s="8">
        <f>F38*C6</f>
        <v>8.76193939035328</v>
      </c>
      <c r="E39" s="8">
        <f t="shared" si="1"/>
        <v>237.010041839219</v>
      </c>
      <c r="F39" s="8">
        <f t="shared" si="2"/>
        <v>1930.89248773273</v>
      </c>
    </row>
    <row r="40" spans="2:6">
      <c r="B40">
        <f t="shared" si="4"/>
        <v>29</v>
      </c>
      <c r="C40" s="8">
        <f>C7</f>
        <v>245.771981229573</v>
      </c>
      <c r="D40" s="8">
        <f>F39*C6</f>
        <v>7.80402380458643</v>
      </c>
      <c r="E40" s="8">
        <f t="shared" si="1"/>
        <v>237.967957424986</v>
      </c>
      <c r="F40" s="8">
        <f t="shared" si="2"/>
        <v>1692.92453030774</v>
      </c>
    </row>
    <row r="41" spans="2:6">
      <c r="B41">
        <f t="shared" si="4"/>
        <v>30</v>
      </c>
      <c r="C41" s="8">
        <f>C7</f>
        <v>245.771981229573</v>
      </c>
      <c r="D41" s="8">
        <f>F40*C6</f>
        <v>6.84223664332712</v>
      </c>
      <c r="E41" s="8">
        <f t="shared" si="1"/>
        <v>238.929744586246</v>
      </c>
      <c r="F41" s="8">
        <f t="shared" si="2"/>
        <v>1453.99478572149</v>
      </c>
    </row>
    <row r="42" spans="2:6">
      <c r="B42">
        <f t="shared" si="4"/>
        <v>31</v>
      </c>
      <c r="C42" s="8">
        <f>C7</f>
        <v>245.771981229573</v>
      </c>
      <c r="D42" s="8">
        <f>F41*C6</f>
        <v>5.87656225895771</v>
      </c>
      <c r="E42" s="8">
        <f t="shared" si="1"/>
        <v>239.895418970615</v>
      </c>
      <c r="F42" s="8">
        <f t="shared" si="2"/>
        <v>1214.09936675088</v>
      </c>
    </row>
    <row r="43" spans="2:6">
      <c r="B43">
        <f t="shared" si="4"/>
        <v>32</v>
      </c>
      <c r="C43" s="8">
        <f>C7</f>
        <v>245.771981229573</v>
      </c>
      <c r="D43" s="8">
        <f>F42*C6</f>
        <v>4.90698494061814</v>
      </c>
      <c r="E43" s="8">
        <f t="shared" si="1"/>
        <v>240.864996288955</v>
      </c>
      <c r="F43" s="8">
        <f t="shared" si="2"/>
        <v>973.234370461925</v>
      </c>
    </row>
    <row r="44" spans="2:6">
      <c r="B44">
        <f t="shared" si="4"/>
        <v>33</v>
      </c>
      <c r="C44" s="8">
        <f>C7</f>
        <v>245.771981229573</v>
      </c>
      <c r="D44" s="8">
        <f>F43*C6</f>
        <v>3.93348891395028</v>
      </c>
      <c r="E44" s="8">
        <f t="shared" si="1"/>
        <v>241.838492315622</v>
      </c>
      <c r="F44" s="8">
        <f t="shared" si="2"/>
        <v>731.395878146303</v>
      </c>
    </row>
    <row r="45" spans="2:6">
      <c r="B45">
        <f t="shared" si="4"/>
        <v>34</v>
      </c>
      <c r="C45" s="8">
        <f>C7</f>
        <v>245.771981229573</v>
      </c>
      <c r="D45" s="8">
        <f>F44*C6</f>
        <v>2.95605834084131</v>
      </c>
      <c r="E45" s="8">
        <f t="shared" si="1"/>
        <v>242.815922888731</v>
      </c>
      <c r="F45" s="8">
        <f t="shared" si="2"/>
        <v>488.579955257571</v>
      </c>
    </row>
    <row r="46" spans="2:6">
      <c r="B46">
        <f t="shared" si="4"/>
        <v>35</v>
      </c>
      <c r="C46" s="8">
        <f>C7</f>
        <v>245.771981229573</v>
      </c>
      <c r="D46" s="8">
        <f>F45*C6</f>
        <v>1.97467731916602</v>
      </c>
      <c r="E46" s="8">
        <f>C46-D46</f>
        <v>243.797303910407</v>
      </c>
      <c r="F46" s="8">
        <f>F45-E46</f>
        <v>244.782651347165</v>
      </c>
    </row>
    <row r="47" spans="2:6">
      <c r="B47" s="9" t="s">
        <v>9</v>
      </c>
      <c r="C47" s="8">
        <f>C7</f>
        <v>245.771981229573</v>
      </c>
      <c r="D47" s="8">
        <f>F46*C6</f>
        <v>0.989329882528125</v>
      </c>
      <c r="E47" s="8">
        <f>C47-D47</f>
        <v>244.782651347045</v>
      </c>
      <c r="F47" s="8">
        <f>F46-E47</f>
        <v>1.20337517728331e-10</v>
      </c>
    </row>
    <row r="48" spans="2:6">
      <c r="B48" s="9" t="s">
        <v>10</v>
      </c>
      <c r="C48" s="8">
        <f>SUM(C11:C47)</f>
        <v>8847.79132426462</v>
      </c>
      <c r="D48" s="8">
        <f>SUM(D11:D47)</f>
        <v>628.981324264736</v>
      </c>
      <c r="E48" s="8">
        <f>SUM(E11:E47)</f>
        <v>8218.80999999988</v>
      </c>
      <c r="F48" s="9" t="s">
        <v>11</v>
      </c>
    </row>
    <row r="49" spans="4:4">
      <c r="D49" s="10"/>
    </row>
    <row r="50" spans="4:4">
      <c r="D50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ShuXiang Gao</dc:creator>
  <cp:lastModifiedBy>vitam</cp:lastModifiedBy>
  <dcterms:created xsi:type="dcterms:W3CDTF">2021-10-26T11:05:00Z</dcterms:created>
  <dcterms:modified xsi:type="dcterms:W3CDTF">2021-10-26T11:48:09Z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5195A0E217F8441C95238B4D3DFB3CE4</vt:lpwstr>
  </property>
  <property fmtid="{D5CDD505-2E9C-101B-9397-08002B2CF9AE}" pid="3" name="KSOProductBuildVer">
    <vt:lpwstr>1033-11.2.0.10323</vt:lpwstr>
  </property>
</Properties>
</file>