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1"/>
  </bookViews>
  <sheets>
    <sheet name="List1" sheetId="1" r:id="rId1"/>
    <sheet name="List2" sheetId="2" r:id="rId2"/>
    <sheet name="List3" sheetId="3" r:id="rId3"/>
  </sheets>
  <definedNames>
    <definedName name="rngCNBrepo">List2!$I$7:$K$176</definedName>
    <definedName name="rngCPI">List2!$V$7:$X$176</definedName>
    <definedName name="rngEURCZK">List2!$R$7:$T$176</definedName>
    <definedName name="rngEURIBOR">List2!$Z$7:$AB$177</definedName>
    <definedName name="rngPribor">List2!$M$7:$P$176</definedName>
  </definedNames>
  <calcPr calcId="145621" calcOnSave="0"/>
</workbook>
</file>

<file path=xl/calcChain.xml><?xml version="1.0" encoding="utf-8"?>
<calcChain xmlns="http://schemas.openxmlformats.org/spreadsheetml/2006/main">
  <c r="BK4" i="2" l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3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P11" i="2"/>
  <c r="AP16" i="2"/>
  <c r="AP19" i="2"/>
  <c r="AP22" i="2"/>
  <c r="AP25" i="2"/>
  <c r="AP30" i="2"/>
  <c r="AP33" i="2"/>
  <c r="AP34" i="2"/>
  <c r="AP36" i="2"/>
  <c r="AP39" i="2"/>
  <c r="AP42" i="2"/>
  <c r="AP48" i="2"/>
  <c r="AP51" i="2"/>
  <c r="AP53" i="2"/>
  <c r="AP56" i="2"/>
  <c r="AP62" i="2"/>
  <c r="AP65" i="2"/>
  <c r="AP68" i="2"/>
  <c r="AP71" i="2"/>
  <c r="AP76" i="2"/>
  <c r="AP79" i="2"/>
  <c r="AP8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H9" i="2"/>
  <c r="AH10" i="2"/>
  <c r="AH11" i="2"/>
  <c r="AH13" i="2"/>
  <c r="AH14" i="2"/>
  <c r="AH15" i="2"/>
  <c r="AH16" i="2"/>
  <c r="AH19" i="2"/>
  <c r="AH20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BM7" i="2"/>
  <c r="BM11" i="2"/>
  <c r="BM19" i="2"/>
  <c r="BM15" i="2"/>
  <c r="BM35" i="2"/>
  <c r="BM23" i="2"/>
  <c r="BM27" i="2"/>
  <c r="BM31" i="2"/>
  <c r="BM39" i="2"/>
  <c r="BM43" i="2"/>
  <c r="BM47" i="2"/>
  <c r="BM51" i="2"/>
  <c r="BM59" i="2"/>
  <c r="BM55" i="2"/>
  <c r="BM67" i="2"/>
  <c r="BM63" i="2"/>
  <c r="BM4" i="2"/>
  <c r="BM71" i="2"/>
  <c r="BM75" i="2"/>
  <c r="BM8" i="2"/>
  <c r="BM20" i="2"/>
  <c r="BM12" i="2"/>
  <c r="BM24" i="2"/>
  <c r="BM16" i="2"/>
  <c r="BM32" i="2"/>
  <c r="BM28" i="2"/>
  <c r="BM36" i="2"/>
  <c r="BM40" i="2"/>
  <c r="BM48" i="2"/>
  <c r="BM44" i="2"/>
  <c r="BM52" i="2"/>
  <c r="BM56" i="2"/>
  <c r="BM72" i="2"/>
  <c r="BM60" i="2"/>
  <c r="BM68" i="2"/>
  <c r="BM64" i="2"/>
  <c r="BM21" i="2"/>
  <c r="BM9" i="2"/>
  <c r="BM5" i="2"/>
  <c r="BM13" i="2"/>
  <c r="BM33" i="2"/>
  <c r="BM17" i="2"/>
  <c r="BM25" i="2"/>
  <c r="BM29" i="2"/>
  <c r="BM45" i="2"/>
  <c r="BM41" i="2"/>
  <c r="BM37" i="2"/>
  <c r="BM57" i="2"/>
  <c r="BM53" i="2"/>
  <c r="BM49" i="2"/>
  <c r="BM69" i="2"/>
  <c r="BM61" i="2"/>
  <c r="BM65" i="2"/>
  <c r="BM73" i="2"/>
  <c r="BM6" i="2"/>
  <c r="BM10" i="2"/>
  <c r="BM14" i="2"/>
  <c r="BM22" i="2"/>
  <c r="BM30" i="2"/>
  <c r="BM26" i="2"/>
  <c r="BM18" i="2"/>
  <c r="BM34" i="2"/>
  <c r="BM38" i="2"/>
  <c r="BM42" i="2"/>
  <c r="BM46" i="2"/>
  <c r="BM50" i="2"/>
  <c r="BM54" i="2"/>
  <c r="BM58" i="2"/>
  <c r="BM62" i="2"/>
  <c r="BM74" i="2"/>
  <c r="BM70" i="2"/>
  <c r="BM66" i="2"/>
  <c r="BM3" i="2"/>
  <c r="BM78" i="2"/>
  <c r="BM77" i="2"/>
  <c r="BM76" i="2"/>
  <c r="BF7" i="2"/>
  <c r="BF11" i="2"/>
  <c r="BF15" i="2"/>
  <c r="BF23" i="2"/>
  <c r="BF27" i="2"/>
  <c r="BF19" i="2"/>
  <c r="BF31" i="2"/>
  <c r="BF39" i="2"/>
  <c r="BF35" i="2"/>
  <c r="BF43" i="2"/>
  <c r="BF47" i="2"/>
  <c r="BF51" i="2"/>
  <c r="BF55" i="2"/>
  <c r="BF59" i="2"/>
  <c r="BF63" i="2"/>
  <c r="BF67" i="2"/>
  <c r="BF71" i="2"/>
  <c r="BF75" i="2"/>
  <c r="BF16" i="2"/>
  <c r="BF28" i="2"/>
  <c r="BF4" i="2"/>
  <c r="BF40" i="2"/>
  <c r="BF72" i="2"/>
  <c r="BF52" i="2"/>
  <c r="BF60" i="2"/>
  <c r="BF5" i="2"/>
  <c r="BF13" i="2"/>
  <c r="BF9" i="2"/>
  <c r="BF17" i="2"/>
  <c r="BF21" i="2"/>
  <c r="BF25" i="2"/>
  <c r="BF29" i="2"/>
  <c r="BF33" i="2"/>
  <c r="BF37" i="2"/>
  <c r="BF45" i="2"/>
  <c r="BF41" i="2"/>
  <c r="BF53" i="2"/>
  <c r="BF49" i="2"/>
  <c r="BF61" i="2"/>
  <c r="BF57" i="2"/>
  <c r="BF69" i="2"/>
  <c r="BF65" i="2"/>
  <c r="BF73" i="2"/>
  <c r="BF20" i="2"/>
  <c r="BF8" i="2"/>
  <c r="BF68" i="2"/>
  <c r="BF48" i="2"/>
  <c r="BF36" i="2"/>
  <c r="BF32" i="2"/>
  <c r="BF12" i="2"/>
  <c r="BF44" i="2"/>
  <c r="BF56" i="2"/>
  <c r="BF24" i="2"/>
  <c r="BF64" i="2"/>
  <c r="BF6" i="2"/>
  <c r="BF10" i="2"/>
  <c r="BF14" i="2"/>
  <c r="BF26" i="2"/>
  <c r="BF22" i="2"/>
  <c r="BF18" i="2"/>
  <c r="BF30" i="2"/>
  <c r="BF34" i="2"/>
  <c r="BF38" i="2"/>
  <c r="BF42" i="2"/>
  <c r="BF46" i="2"/>
  <c r="BF54" i="2"/>
  <c r="BF50" i="2"/>
  <c r="BF58" i="2"/>
  <c r="BF62" i="2"/>
  <c r="BF70" i="2"/>
  <c r="BF74" i="2"/>
  <c r="BF66" i="2"/>
  <c r="BF3" i="2"/>
  <c r="BF78" i="2"/>
  <c r="BF76" i="2"/>
  <c r="BF77" i="2"/>
  <c r="AY78" i="2"/>
  <c r="AY74" i="2"/>
  <c r="AY70" i="2"/>
  <c r="AY66" i="2"/>
  <c r="AY62" i="2"/>
  <c r="AY58" i="2"/>
  <c r="AY54" i="2"/>
  <c r="AY50" i="2"/>
  <c r="AY46" i="2"/>
  <c r="AY42" i="2"/>
  <c r="AY38" i="2"/>
  <c r="AY34" i="2"/>
  <c r="AY30" i="2"/>
  <c r="AY26" i="2"/>
  <c r="AY22" i="2"/>
  <c r="AY18" i="2"/>
  <c r="AY14" i="2"/>
  <c r="AY10" i="2"/>
  <c r="AY6" i="2"/>
  <c r="AY63" i="2"/>
  <c r="AY51" i="2"/>
  <c r="AY39" i="2"/>
  <c r="AY31" i="2"/>
  <c r="AY15" i="2"/>
  <c r="AY75" i="2"/>
  <c r="AY35" i="2"/>
  <c r="AY19" i="2"/>
  <c r="AY3" i="2"/>
  <c r="AY77" i="2"/>
  <c r="AY73" i="2"/>
  <c r="AY69" i="2"/>
  <c r="AY65" i="2"/>
  <c r="AY61" i="2"/>
  <c r="AY57" i="2"/>
  <c r="AY53" i="2"/>
  <c r="AY49" i="2"/>
  <c r="AY45" i="2"/>
  <c r="AY41" i="2"/>
  <c r="AY37" i="2"/>
  <c r="AY33" i="2"/>
  <c r="AY29" i="2"/>
  <c r="AY25" i="2"/>
  <c r="AY21" i="2"/>
  <c r="AY17" i="2"/>
  <c r="AY13" i="2"/>
  <c r="AY9" i="2"/>
  <c r="AY5" i="2"/>
  <c r="AY71" i="2"/>
  <c r="AY55" i="2"/>
  <c r="AY43" i="2"/>
  <c r="AY23" i="2"/>
  <c r="AY7" i="2"/>
  <c r="AY76" i="2"/>
  <c r="AY72" i="2"/>
  <c r="AY68" i="2"/>
  <c r="AY64" i="2"/>
  <c r="AY60" i="2"/>
  <c r="AY56" i="2"/>
  <c r="AY52" i="2"/>
  <c r="AY48" i="2"/>
  <c r="AY44" i="2"/>
  <c r="AY40" i="2"/>
  <c r="AY36" i="2"/>
  <c r="AY32" i="2"/>
  <c r="AY28" i="2"/>
  <c r="AY24" i="2"/>
  <c r="AY20" i="2"/>
  <c r="AY16" i="2"/>
  <c r="AY12" i="2"/>
  <c r="AY8" i="2"/>
  <c r="AY4" i="2"/>
  <c r="AY67" i="2"/>
  <c r="AY59" i="2"/>
  <c r="AY47" i="2"/>
  <c r="AY27" i="2"/>
  <c r="AY11" i="2"/>
  <c r="AQ10" i="2"/>
  <c r="AM8" i="2"/>
  <c r="E9" i="2" l="1"/>
  <c r="F9" i="2" s="1"/>
  <c r="V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8" i="2"/>
  <c r="F8" i="2" s="1"/>
  <c r="V8" i="2" s="1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E169" i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8" i="2"/>
  <c r="AI8" i="2"/>
  <c r="AE8" i="2"/>
  <c r="V174" i="2" l="1"/>
  <c r="AL173" i="2"/>
  <c r="V142" i="2"/>
  <c r="AL141" i="2"/>
  <c r="V110" i="2"/>
  <c r="AL109" i="2"/>
  <c r="V78" i="2"/>
  <c r="AL77" i="2"/>
  <c r="AP80" i="2"/>
  <c r="V54" i="2"/>
  <c r="AL53" i="2"/>
  <c r="V30" i="2"/>
  <c r="AP32" i="2"/>
  <c r="AL29" i="2"/>
  <c r="V173" i="2"/>
  <c r="AL172" i="2"/>
  <c r="V165" i="2"/>
  <c r="AL164" i="2"/>
  <c r="V157" i="2"/>
  <c r="AL156" i="2"/>
  <c r="V149" i="2"/>
  <c r="AL148" i="2"/>
  <c r="V141" i="2"/>
  <c r="AL140" i="2"/>
  <c r="V133" i="2"/>
  <c r="AL132" i="2"/>
  <c r="V125" i="2"/>
  <c r="AL124" i="2"/>
  <c r="V117" i="2"/>
  <c r="AL116" i="2"/>
  <c r="V109" i="2"/>
  <c r="AL108" i="2"/>
  <c r="V101" i="2"/>
  <c r="AL100" i="2"/>
  <c r="V93" i="2"/>
  <c r="AL92" i="2"/>
  <c r="V85" i="2"/>
  <c r="AL84" i="2"/>
  <c r="V77" i="2"/>
  <c r="AL76" i="2"/>
  <c r="V69" i="2"/>
  <c r="AL68" i="2"/>
  <c r="V61" i="2"/>
  <c r="AP63" i="2"/>
  <c r="AL60" i="2"/>
  <c r="V53" i="2"/>
  <c r="AL52" i="2"/>
  <c r="AP55" i="2"/>
  <c r="V45" i="2"/>
  <c r="AP47" i="2"/>
  <c r="AL44" i="2"/>
  <c r="V37" i="2"/>
  <c r="AL36" i="2"/>
  <c r="V29" i="2"/>
  <c r="AL28" i="2"/>
  <c r="AP31" i="2"/>
  <c r="V21" i="2"/>
  <c r="AP23" i="2"/>
  <c r="AL20" i="2"/>
  <c r="V13" i="2"/>
  <c r="AL12" i="2"/>
  <c r="AP15" i="2"/>
  <c r="V172" i="2"/>
  <c r="AL171" i="2"/>
  <c r="V164" i="2"/>
  <c r="AL163" i="2"/>
  <c r="V156" i="2"/>
  <c r="AL155" i="2"/>
  <c r="V148" i="2"/>
  <c r="AL147" i="2"/>
  <c r="V140" i="2"/>
  <c r="AL139" i="2"/>
  <c r="V132" i="2"/>
  <c r="AL131" i="2"/>
  <c r="V124" i="2"/>
  <c r="AL123" i="2"/>
  <c r="V116" i="2"/>
  <c r="AL115" i="2"/>
  <c r="V108" i="2"/>
  <c r="AL107" i="2"/>
  <c r="V100" i="2"/>
  <c r="AL99" i="2"/>
  <c r="V92" i="2"/>
  <c r="AL91" i="2"/>
  <c r="V84" i="2"/>
  <c r="AL83" i="2"/>
  <c r="V76" i="2"/>
  <c r="AL75" i="2"/>
  <c r="AP78" i="2"/>
  <c r="V68" i="2"/>
  <c r="AL67" i="2"/>
  <c r="AP70" i="2"/>
  <c r="V60" i="2"/>
  <c r="AL59" i="2"/>
  <c r="V52" i="2"/>
  <c r="AL51" i="2"/>
  <c r="AP54" i="2"/>
  <c r="V44" i="2"/>
  <c r="AP46" i="2"/>
  <c r="AL43" i="2"/>
  <c r="V36" i="2"/>
  <c r="AP38" i="2"/>
  <c r="AL35" i="2"/>
  <c r="V28" i="2"/>
  <c r="AL27" i="2"/>
  <c r="V20" i="2"/>
  <c r="AL19" i="2"/>
  <c r="V12" i="2"/>
  <c r="C130" i="1" s="1"/>
  <c r="AP14" i="2"/>
  <c r="AL11" i="2"/>
  <c r="V166" i="2"/>
  <c r="AL165" i="2"/>
  <c r="V134" i="2"/>
  <c r="AL133" i="2"/>
  <c r="V102" i="2"/>
  <c r="AL101" i="2"/>
  <c r="V70" i="2"/>
  <c r="AP72" i="2"/>
  <c r="AL69" i="2"/>
  <c r="V38" i="2"/>
  <c r="AP40" i="2"/>
  <c r="AL37" i="2"/>
  <c r="V163" i="2"/>
  <c r="AL162" i="2"/>
  <c r="V139" i="2"/>
  <c r="AL138" i="2"/>
  <c r="V115" i="2"/>
  <c r="AL114" i="2"/>
  <c r="V91" i="2"/>
  <c r="AL90" i="2"/>
  <c r="V67" i="2"/>
  <c r="AL66" i="2"/>
  <c r="AP69" i="2"/>
  <c r="V35" i="2"/>
  <c r="AL34" i="2"/>
  <c r="AP37" i="2"/>
  <c r="V19" i="2"/>
  <c r="AL18" i="2"/>
  <c r="AP21" i="2"/>
  <c r="V162" i="2"/>
  <c r="AL161" i="2"/>
  <c r="V138" i="2"/>
  <c r="AL137" i="2"/>
  <c r="V114" i="2"/>
  <c r="AL113" i="2"/>
  <c r="V82" i="2"/>
  <c r="AL81" i="2"/>
  <c r="AP84" i="2"/>
  <c r="V58" i="2"/>
  <c r="AL57" i="2"/>
  <c r="AP60" i="2"/>
  <c r="V34" i="2"/>
  <c r="AL33" i="2"/>
  <c r="V18" i="2"/>
  <c r="AP20" i="2"/>
  <c r="AL17" i="2"/>
  <c r="V169" i="2"/>
  <c r="AL168" i="2"/>
  <c r="V161" i="2"/>
  <c r="AL160" i="2"/>
  <c r="V153" i="2"/>
  <c r="AL152" i="2"/>
  <c r="V145" i="2"/>
  <c r="AL144" i="2"/>
  <c r="V137" i="2"/>
  <c r="AL136" i="2"/>
  <c r="V129" i="2"/>
  <c r="AL128" i="2"/>
  <c r="V121" i="2"/>
  <c r="AL120" i="2"/>
  <c r="V113" i="2"/>
  <c r="AL112" i="2"/>
  <c r="V105" i="2"/>
  <c r="AL104" i="2"/>
  <c r="V97" i="2"/>
  <c r="AL96" i="2"/>
  <c r="V89" i="2"/>
  <c r="AL88" i="2"/>
  <c r="V81" i="2"/>
  <c r="AP83" i="2"/>
  <c r="AL80" i="2"/>
  <c r="V73" i="2"/>
  <c r="AP75" i="2"/>
  <c r="AL72" i="2"/>
  <c r="V65" i="2"/>
  <c r="AP67" i="2"/>
  <c r="AL64" i="2"/>
  <c r="V57" i="2"/>
  <c r="AP59" i="2"/>
  <c r="AL56" i="2"/>
  <c r="V49" i="2"/>
  <c r="AL48" i="2"/>
  <c r="V41" i="2"/>
  <c r="AP43" i="2"/>
  <c r="AL40" i="2"/>
  <c r="V33" i="2"/>
  <c r="AP35" i="2"/>
  <c r="AL32" i="2"/>
  <c r="V25" i="2"/>
  <c r="AP27" i="2"/>
  <c r="AL24" i="2"/>
  <c r="V17" i="2"/>
  <c r="AL16" i="2"/>
  <c r="V150" i="2"/>
  <c r="AL149" i="2"/>
  <c r="V126" i="2"/>
  <c r="AL125" i="2"/>
  <c r="V94" i="2"/>
  <c r="AL93" i="2"/>
  <c r="V62" i="2"/>
  <c r="AL61" i="2"/>
  <c r="AP64" i="2"/>
  <c r="V22" i="2"/>
  <c r="AP24" i="2"/>
  <c r="AL21" i="2"/>
  <c r="V171" i="2"/>
  <c r="AL170" i="2"/>
  <c r="V147" i="2"/>
  <c r="AL146" i="2"/>
  <c r="V123" i="2"/>
  <c r="AL122" i="2"/>
  <c r="V99" i="2"/>
  <c r="AL98" i="2"/>
  <c r="V75" i="2"/>
  <c r="AP77" i="2"/>
  <c r="AL74" i="2"/>
  <c r="V51" i="2"/>
  <c r="AL50" i="2"/>
  <c r="V27" i="2"/>
  <c r="AL26" i="2"/>
  <c r="AP29" i="2"/>
  <c r="V170" i="2"/>
  <c r="AL169" i="2"/>
  <c r="V146" i="2"/>
  <c r="AL145" i="2"/>
  <c r="V122" i="2"/>
  <c r="AL121" i="2"/>
  <c r="V98" i="2"/>
  <c r="AL97" i="2"/>
  <c r="V74" i="2"/>
  <c r="AL73" i="2"/>
  <c r="V50" i="2"/>
  <c r="AP52" i="2"/>
  <c r="AL49" i="2"/>
  <c r="V26" i="2"/>
  <c r="AP28" i="2"/>
  <c r="AL25" i="2"/>
  <c r="V176" i="2"/>
  <c r="AL175" i="2"/>
  <c r="V168" i="2"/>
  <c r="AL167" i="2"/>
  <c r="V160" i="2"/>
  <c r="AL159" i="2"/>
  <c r="V152" i="2"/>
  <c r="AL151" i="2"/>
  <c r="V144" i="2"/>
  <c r="AL143" i="2"/>
  <c r="V136" i="2"/>
  <c r="AL135" i="2"/>
  <c r="V128" i="2"/>
  <c r="AL127" i="2"/>
  <c r="V120" i="2"/>
  <c r="AL119" i="2"/>
  <c r="V112" i="2"/>
  <c r="AL111" i="2"/>
  <c r="V104" i="2"/>
  <c r="AL103" i="2"/>
  <c r="V96" i="2"/>
  <c r="AL95" i="2"/>
  <c r="V88" i="2"/>
  <c r="AL87" i="2"/>
  <c r="V80" i="2"/>
  <c r="AL79" i="2"/>
  <c r="AP82" i="2"/>
  <c r="V72" i="2"/>
  <c r="AL71" i="2"/>
  <c r="AP74" i="2"/>
  <c r="V64" i="2"/>
  <c r="AP66" i="2"/>
  <c r="AL63" i="2"/>
  <c r="V56" i="2"/>
  <c r="AL55" i="2"/>
  <c r="AP58" i="2"/>
  <c r="V48" i="2"/>
  <c r="AL47" i="2"/>
  <c r="AP50" i="2"/>
  <c r="V40" i="2"/>
  <c r="AL39" i="2"/>
  <c r="V32" i="2"/>
  <c r="AL31" i="2"/>
  <c r="V24" i="2"/>
  <c r="AL23" i="2"/>
  <c r="AP26" i="2"/>
  <c r="V16" i="2"/>
  <c r="C159" i="1" s="1"/>
  <c r="AL15" i="2"/>
  <c r="AP18" i="2"/>
  <c r="AP10" i="2"/>
  <c r="V158" i="2"/>
  <c r="AL157" i="2"/>
  <c r="V118" i="2"/>
  <c r="AL117" i="2"/>
  <c r="V86" i="2"/>
  <c r="AL85" i="2"/>
  <c r="V46" i="2"/>
  <c r="AL45" i="2"/>
  <c r="V14" i="2"/>
  <c r="AL13" i="2"/>
  <c r="V155" i="2"/>
  <c r="AL154" i="2"/>
  <c r="V131" i="2"/>
  <c r="AL130" i="2"/>
  <c r="V107" i="2"/>
  <c r="AL106" i="2"/>
  <c r="V83" i="2"/>
  <c r="AL82" i="2"/>
  <c r="V59" i="2"/>
  <c r="AL58" i="2"/>
  <c r="AP61" i="2"/>
  <c r="V43" i="2"/>
  <c r="AL42" i="2"/>
  <c r="AP45" i="2"/>
  <c r="V11" i="2"/>
  <c r="AL10" i="2"/>
  <c r="AP13" i="2"/>
  <c r="V154" i="2"/>
  <c r="AL153" i="2"/>
  <c r="V130" i="2"/>
  <c r="AL129" i="2"/>
  <c r="V106" i="2"/>
  <c r="AL105" i="2"/>
  <c r="V90" i="2"/>
  <c r="AL89" i="2"/>
  <c r="V66" i="2"/>
  <c r="AL65" i="2"/>
  <c r="V42" i="2"/>
  <c r="AP44" i="2"/>
  <c r="AL41" i="2"/>
  <c r="V10" i="2"/>
  <c r="AP12" i="2"/>
  <c r="AL9" i="2"/>
  <c r="V175" i="2"/>
  <c r="AL174" i="2"/>
  <c r="V167" i="2"/>
  <c r="AL166" i="2"/>
  <c r="V159" i="2"/>
  <c r="AL158" i="2"/>
  <c r="V151" i="2"/>
  <c r="AL150" i="2"/>
  <c r="V143" i="2"/>
  <c r="AL142" i="2"/>
  <c r="V135" i="2"/>
  <c r="AL134" i="2"/>
  <c r="V127" i="2"/>
  <c r="AL126" i="2"/>
  <c r="V119" i="2"/>
  <c r="AL118" i="2"/>
  <c r="V111" i="2"/>
  <c r="AL110" i="2"/>
  <c r="V103" i="2"/>
  <c r="AL102" i="2"/>
  <c r="V95" i="2"/>
  <c r="AL94" i="2"/>
  <c r="V87" i="2"/>
  <c r="AL86" i="2"/>
  <c r="V79" i="2"/>
  <c r="AL78" i="2"/>
  <c r="AP81" i="2"/>
  <c r="V71" i="2"/>
  <c r="AL70" i="2"/>
  <c r="AP73" i="2"/>
  <c r="V63" i="2"/>
  <c r="AL62" i="2"/>
  <c r="V55" i="2"/>
  <c r="AL54" i="2"/>
  <c r="AP57" i="2"/>
  <c r="V47" i="2"/>
  <c r="AL46" i="2"/>
  <c r="AP49" i="2"/>
  <c r="V39" i="2"/>
  <c r="AL38" i="2"/>
  <c r="AP41" i="2"/>
  <c r="V31" i="2"/>
  <c r="AL30" i="2"/>
  <c r="V23" i="2"/>
  <c r="C29" i="1" s="1"/>
  <c r="AL22" i="2"/>
  <c r="V15" i="2"/>
  <c r="AL14" i="2"/>
  <c r="AP17" i="2"/>
  <c r="AL8" i="2"/>
  <c r="AH8" i="2"/>
  <c r="AD8" i="2"/>
  <c r="F106" i="1"/>
  <c r="D91" i="1"/>
  <c r="D61" i="1"/>
  <c r="B54" i="1"/>
  <c r="F77" i="1"/>
  <c r="B161" i="1"/>
  <c r="D76" i="1"/>
  <c r="E38" i="1"/>
  <c r="F149" i="1"/>
  <c r="B63" i="1"/>
  <c r="F148" i="1"/>
  <c r="D122" i="1"/>
  <c r="E47" i="1"/>
  <c r="F166" i="1"/>
  <c r="B40" i="1"/>
  <c r="D100" i="1"/>
  <c r="E9" i="1"/>
  <c r="B46" i="1"/>
  <c r="D4" i="1"/>
  <c r="B93" i="1"/>
  <c r="B16" i="1"/>
  <c r="C46" i="1"/>
  <c r="C167" i="1"/>
  <c r="C161" i="1"/>
  <c r="C169" i="1"/>
  <c r="C170" i="1"/>
  <c r="C168" i="1"/>
  <c r="C163" i="1"/>
  <c r="D158" i="1"/>
  <c r="B147" i="1"/>
  <c r="E134" i="1"/>
  <c r="E119" i="1"/>
  <c r="B89" i="1"/>
  <c r="F58" i="1"/>
  <c r="F43" i="1"/>
  <c r="F28" i="1"/>
  <c r="E13" i="1"/>
  <c r="F52" i="1"/>
  <c r="F75" i="1"/>
  <c r="F82" i="1"/>
  <c r="F90" i="1"/>
  <c r="F109" i="1"/>
  <c r="F113" i="1"/>
  <c r="F128" i="1"/>
  <c r="F147" i="1"/>
  <c r="F153" i="1"/>
  <c r="F25" i="1"/>
  <c r="F40" i="1"/>
  <c r="F74" i="1"/>
  <c r="F112" i="1"/>
  <c r="F116" i="1"/>
  <c r="F131" i="1"/>
  <c r="F141" i="1"/>
  <c r="F158" i="1"/>
  <c r="F161" i="1"/>
  <c r="F164" i="1"/>
  <c r="F33" i="1"/>
  <c r="F48" i="1"/>
  <c r="F56" i="1"/>
  <c r="F105" i="1"/>
  <c r="F150" i="1"/>
  <c r="F3" i="1"/>
  <c r="F11" i="1"/>
  <c r="F18" i="1"/>
  <c r="F37" i="1"/>
  <c r="F41" i="1"/>
  <c r="F45" i="1"/>
  <c r="F60" i="1"/>
  <c r="F64" i="1"/>
  <c r="F98" i="1"/>
  <c r="F136" i="1"/>
  <c r="F156" i="1"/>
  <c r="F159" i="1"/>
  <c r="F16" i="1"/>
  <c r="F35" i="1"/>
  <c r="F50" i="1"/>
  <c r="F65" i="1"/>
  <c r="F69" i="1"/>
  <c r="F73" i="1"/>
  <c r="F88" i="1"/>
  <c r="F92" i="1"/>
  <c r="F96" i="1"/>
  <c r="F122" i="1"/>
  <c r="F130" i="1"/>
  <c r="F143" i="1"/>
  <c r="E168" i="1"/>
  <c r="F145" i="1"/>
  <c r="E133" i="1"/>
  <c r="D118" i="1"/>
  <c r="F72" i="1"/>
  <c r="D42" i="1"/>
  <c r="B12" i="1"/>
  <c r="D155" i="1"/>
  <c r="B70" i="1"/>
  <c r="F24" i="1"/>
  <c r="F165" i="1"/>
  <c r="B143" i="1"/>
  <c r="E129" i="1"/>
  <c r="D114" i="1"/>
  <c r="D99" i="1"/>
  <c r="B69" i="1"/>
  <c r="C160" i="1"/>
  <c r="B144" i="1"/>
  <c r="B116" i="1"/>
  <c r="E85" i="1"/>
  <c r="B55" i="1"/>
  <c r="B2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5" i="1"/>
  <c r="B17" i="1"/>
  <c r="B32" i="1"/>
  <c r="B47" i="1"/>
  <c r="B49" i="1"/>
  <c r="B64" i="1"/>
  <c r="B79" i="1"/>
  <c r="B81" i="1"/>
  <c r="B96" i="1"/>
  <c r="B111" i="1"/>
  <c r="B113" i="1"/>
  <c r="B128" i="1"/>
  <c r="B140" i="1"/>
  <c r="B148" i="1"/>
  <c r="B156" i="1"/>
  <c r="B164" i="1"/>
  <c r="B7" i="1"/>
  <c r="B9" i="1"/>
  <c r="B24" i="1"/>
  <c r="B39" i="1"/>
  <c r="B41" i="1"/>
  <c r="B56" i="1"/>
  <c r="B71" i="1"/>
  <c r="B73" i="1"/>
  <c r="B88" i="1"/>
  <c r="B103" i="1"/>
  <c r="B105" i="1"/>
  <c r="B120" i="1"/>
  <c r="B135" i="1"/>
  <c r="B137" i="1"/>
  <c r="B142" i="1"/>
  <c r="B150" i="1"/>
  <c r="B158" i="1"/>
  <c r="B166" i="1"/>
  <c r="B8" i="1"/>
  <c r="B25" i="1"/>
  <c r="B28" i="1"/>
  <c r="B31" i="1"/>
  <c r="B45" i="1"/>
  <c r="B48" i="1"/>
  <c r="B62" i="1"/>
  <c r="B65" i="1"/>
  <c r="B119" i="1"/>
  <c r="B136" i="1"/>
  <c r="B145" i="1"/>
  <c r="B160" i="1"/>
  <c r="B162" i="1"/>
  <c r="B4" i="1"/>
  <c r="B21" i="1"/>
  <c r="B38" i="1"/>
  <c r="B44" i="1"/>
  <c r="B61" i="1"/>
  <c r="B78" i="1"/>
  <c r="B84" i="1"/>
  <c r="B101" i="1"/>
  <c r="B118" i="1"/>
  <c r="B132" i="1"/>
  <c r="B155" i="1"/>
  <c r="B157" i="1"/>
  <c r="B159" i="1"/>
  <c r="B6" i="1"/>
  <c r="B14" i="1"/>
  <c r="B29" i="1"/>
  <c r="B33" i="1"/>
  <c r="B37" i="1"/>
  <c r="B52" i="1"/>
  <c r="B86" i="1"/>
  <c r="B124" i="1"/>
  <c r="B139" i="1"/>
  <c r="B153" i="1"/>
  <c r="B167" i="1"/>
  <c r="B170" i="1"/>
  <c r="B30" i="1"/>
  <c r="B68" i="1"/>
  <c r="B102" i="1"/>
  <c r="B121" i="1"/>
  <c r="B165" i="1"/>
  <c r="B22" i="1"/>
  <c r="B60" i="1"/>
  <c r="B94" i="1"/>
  <c r="B109" i="1"/>
  <c r="B87" i="1"/>
  <c r="B117" i="1"/>
  <c r="B125" i="1"/>
  <c r="B168" i="1"/>
  <c r="B23" i="1"/>
  <c r="B53" i="1"/>
  <c r="B57" i="1"/>
  <c r="B72" i="1"/>
  <c r="B76" i="1"/>
  <c r="B80" i="1"/>
  <c r="B95" i="1"/>
  <c r="B110" i="1"/>
  <c r="B129" i="1"/>
  <c r="B133" i="1"/>
  <c r="B151" i="1"/>
  <c r="B154" i="1"/>
  <c r="B5" i="1"/>
  <c r="B77" i="1"/>
  <c r="B92" i="1"/>
  <c r="B126" i="1"/>
  <c r="B146" i="1"/>
  <c r="B149" i="1"/>
  <c r="B152" i="1"/>
  <c r="B169" i="1"/>
  <c r="B13" i="1"/>
  <c r="B85" i="1"/>
  <c r="B100" i="1"/>
  <c r="B104" i="1"/>
  <c r="B108" i="1"/>
  <c r="B127" i="1"/>
  <c r="B134" i="1"/>
  <c r="B138" i="1"/>
  <c r="B141" i="1"/>
  <c r="D27" i="1"/>
  <c r="F163" i="1"/>
  <c r="D152" i="1"/>
  <c r="B112" i="1"/>
  <c r="B97" i="1"/>
  <c r="F81" i="1"/>
  <c r="D66" i="1"/>
  <c r="D51" i="1"/>
  <c r="B36" i="1"/>
  <c r="F20" i="1"/>
  <c r="F5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8" i="1"/>
  <c r="E10" i="1"/>
  <c r="E25" i="1"/>
  <c r="E40" i="1"/>
  <c r="E42" i="1"/>
  <c r="E57" i="1"/>
  <c r="E72" i="1"/>
  <c r="E74" i="1"/>
  <c r="E89" i="1"/>
  <c r="E104" i="1"/>
  <c r="E106" i="1"/>
  <c r="E121" i="1"/>
  <c r="E136" i="1"/>
  <c r="E141" i="1"/>
  <c r="E149" i="1"/>
  <c r="E157" i="1"/>
  <c r="E165" i="1"/>
  <c r="E2" i="1"/>
  <c r="E17" i="1"/>
  <c r="E32" i="1"/>
  <c r="E34" i="1"/>
  <c r="E49" i="1"/>
  <c r="E64" i="1"/>
  <c r="E66" i="1"/>
  <c r="E81" i="1"/>
  <c r="E96" i="1"/>
  <c r="E98" i="1"/>
  <c r="E113" i="1"/>
  <c r="E128" i="1"/>
  <c r="E130" i="1"/>
  <c r="E143" i="1"/>
  <c r="E151" i="1"/>
  <c r="E159" i="1"/>
  <c r="E167" i="1"/>
  <c r="E16" i="1"/>
  <c r="E33" i="1"/>
  <c r="E50" i="1"/>
  <c r="E53" i="1"/>
  <c r="E56" i="1"/>
  <c r="E70" i="1"/>
  <c r="E73" i="1"/>
  <c r="E87" i="1"/>
  <c r="E90" i="1"/>
  <c r="E138" i="1"/>
  <c r="E153" i="1"/>
  <c r="E155" i="1"/>
  <c r="E170" i="1"/>
  <c r="E15" i="1"/>
  <c r="E29" i="1"/>
  <c r="E46" i="1"/>
  <c r="E63" i="1"/>
  <c r="E69" i="1"/>
  <c r="E86" i="1"/>
  <c r="E103" i="1"/>
  <c r="E109" i="1"/>
  <c r="E126" i="1"/>
  <c r="E148" i="1"/>
  <c r="E150" i="1"/>
  <c r="E152" i="1"/>
  <c r="E21" i="1"/>
  <c r="E55" i="1"/>
  <c r="E93" i="1"/>
  <c r="E112" i="1"/>
  <c r="E127" i="1"/>
  <c r="E158" i="1"/>
  <c r="E161" i="1"/>
  <c r="E164" i="1"/>
  <c r="E14" i="1"/>
  <c r="E22" i="1"/>
  <c r="E37" i="1"/>
  <c r="E45" i="1"/>
  <c r="E6" i="1"/>
  <c r="E48" i="1"/>
  <c r="E78" i="1"/>
  <c r="E82" i="1"/>
  <c r="E97" i="1"/>
  <c r="E101" i="1"/>
  <c r="E105" i="1"/>
  <c r="E120" i="1"/>
  <c r="E135" i="1"/>
  <c r="E144" i="1"/>
  <c r="E147" i="1"/>
  <c r="E18" i="1"/>
  <c r="E41" i="1"/>
  <c r="E71" i="1"/>
  <c r="E79" i="1"/>
  <c r="E94" i="1"/>
  <c r="E156" i="1"/>
  <c r="E7" i="1"/>
  <c r="E26" i="1"/>
  <c r="E30" i="1"/>
  <c r="E102" i="1"/>
  <c r="E117" i="1"/>
  <c r="E139" i="1"/>
  <c r="E142" i="1"/>
  <c r="E145" i="1"/>
  <c r="E162" i="1"/>
  <c r="E23" i="1"/>
  <c r="E61" i="1"/>
  <c r="E65" i="1"/>
  <c r="E80" i="1"/>
  <c r="E88" i="1"/>
  <c r="E95" i="1"/>
  <c r="E114" i="1"/>
  <c r="E118" i="1"/>
  <c r="E122" i="1"/>
  <c r="E137" i="1"/>
  <c r="E140" i="1"/>
  <c r="E154" i="1"/>
  <c r="E5" i="1"/>
  <c r="E24" i="1"/>
  <c r="E31" i="1"/>
  <c r="E39" i="1"/>
  <c r="E54" i="1"/>
  <c r="E58" i="1"/>
  <c r="E62" i="1"/>
  <c r="E77" i="1"/>
  <c r="E111" i="1"/>
  <c r="E146" i="1"/>
  <c r="E160" i="1"/>
  <c r="E163" i="1"/>
  <c r="E166" i="1"/>
  <c r="B163" i="1"/>
  <c r="F151" i="1"/>
  <c r="E125" i="1"/>
  <c r="E110" i="1"/>
  <c r="D95" i="1"/>
  <c r="F34" i="1"/>
  <c r="B20" i="1"/>
  <c r="D169" i="1"/>
  <c r="D149" i="1"/>
  <c r="D115" i="1"/>
  <c r="D43" i="1"/>
  <c r="D28" i="1"/>
  <c r="D20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2" i="1"/>
  <c r="F27" i="1"/>
  <c r="F29" i="1"/>
  <c r="F44" i="1"/>
  <c r="F59" i="1"/>
  <c r="F61" i="1"/>
  <c r="F76" i="1"/>
  <c r="F91" i="1"/>
  <c r="F93" i="1"/>
  <c r="F108" i="1"/>
  <c r="F123" i="1"/>
  <c r="F125" i="1"/>
  <c r="F144" i="1"/>
  <c r="F152" i="1"/>
  <c r="F160" i="1"/>
  <c r="F168" i="1"/>
  <c r="F4" i="1"/>
  <c r="F19" i="1"/>
  <c r="F21" i="1"/>
  <c r="F36" i="1"/>
  <c r="F51" i="1"/>
  <c r="F53" i="1"/>
  <c r="F68" i="1"/>
  <c r="F83" i="1"/>
  <c r="F85" i="1"/>
  <c r="F100" i="1"/>
  <c r="F115" i="1"/>
  <c r="F117" i="1"/>
  <c r="F132" i="1"/>
  <c r="F138" i="1"/>
  <c r="F146" i="1"/>
  <c r="F154" i="1"/>
  <c r="F162" i="1"/>
  <c r="F170" i="1"/>
  <c r="F10" i="1"/>
  <c r="F13" i="1"/>
  <c r="F67" i="1"/>
  <c r="F84" i="1"/>
  <c r="F101" i="1"/>
  <c r="F104" i="1"/>
  <c r="F107" i="1"/>
  <c r="F121" i="1"/>
  <c r="F124" i="1"/>
  <c r="F140" i="1"/>
  <c r="F142" i="1"/>
  <c r="F157" i="1"/>
  <c r="F9" i="1"/>
  <c r="F26" i="1"/>
  <c r="F32" i="1"/>
  <c r="F49" i="1"/>
  <c r="F66" i="1"/>
  <c r="F80" i="1"/>
  <c r="F97" i="1"/>
  <c r="F114" i="1"/>
  <c r="F120" i="1"/>
  <c r="F137" i="1"/>
  <c r="F139" i="1"/>
  <c r="F167" i="1"/>
  <c r="F169" i="1"/>
  <c r="D160" i="1"/>
  <c r="D157" i="1"/>
  <c r="D143" i="1"/>
  <c r="F133" i="1"/>
  <c r="F129" i="1"/>
  <c r="D107" i="1"/>
  <c r="D103" i="1"/>
  <c r="F99" i="1"/>
  <c r="D84" i="1"/>
  <c r="D69" i="1"/>
  <c r="F57" i="1"/>
  <c r="D54" i="1"/>
  <c r="D50" i="1"/>
  <c r="D46" i="1"/>
  <c r="F42" i="1"/>
  <c r="D31" i="1"/>
  <c r="F8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6" i="1"/>
  <c r="D21" i="1"/>
  <c r="D23" i="1"/>
  <c r="D38" i="1"/>
  <c r="D53" i="1"/>
  <c r="D55" i="1"/>
  <c r="D70" i="1"/>
  <c r="D85" i="1"/>
  <c r="D87" i="1"/>
  <c r="D102" i="1"/>
  <c r="D117" i="1"/>
  <c r="D119" i="1"/>
  <c r="D134" i="1"/>
  <c r="D138" i="1"/>
  <c r="D146" i="1"/>
  <c r="D154" i="1"/>
  <c r="D162" i="1"/>
  <c r="D170" i="1"/>
  <c r="D13" i="1"/>
  <c r="D15" i="1"/>
  <c r="D30" i="1"/>
  <c r="D45" i="1"/>
  <c r="D47" i="1"/>
  <c r="D62" i="1"/>
  <c r="D77" i="1"/>
  <c r="D79" i="1"/>
  <c r="D94" i="1"/>
  <c r="D109" i="1"/>
  <c r="D111" i="1"/>
  <c r="D126" i="1"/>
  <c r="D140" i="1"/>
  <c r="D148" i="1"/>
  <c r="D156" i="1"/>
  <c r="D164" i="1"/>
  <c r="D2" i="1"/>
  <c r="D5" i="1"/>
  <c r="D19" i="1"/>
  <c r="D22" i="1"/>
  <c r="D36" i="1"/>
  <c r="D39" i="1"/>
  <c r="D93" i="1"/>
  <c r="D110" i="1"/>
  <c r="D127" i="1"/>
  <c r="D130" i="1"/>
  <c r="D133" i="1"/>
  <c r="D151" i="1"/>
  <c r="D166" i="1"/>
  <c r="D168" i="1"/>
  <c r="D12" i="1"/>
  <c r="D18" i="1"/>
  <c r="D35" i="1"/>
  <c r="D52" i="1"/>
  <c r="D58" i="1"/>
  <c r="D75" i="1"/>
  <c r="D92" i="1"/>
  <c r="D106" i="1"/>
  <c r="D123" i="1"/>
  <c r="D161" i="1"/>
  <c r="D163" i="1"/>
  <c r="D165" i="1"/>
  <c r="D125" i="1"/>
  <c r="D83" i="1"/>
  <c r="D68" i="1"/>
  <c r="D34" i="1"/>
  <c r="D145" i="1"/>
  <c r="D139" i="1"/>
  <c r="D132" i="1"/>
  <c r="D98" i="1"/>
  <c r="D26" i="1"/>
  <c r="D3" i="1"/>
  <c r="D167" i="1"/>
  <c r="D153" i="1"/>
  <c r="D150" i="1"/>
  <c r="D124" i="1"/>
  <c r="D90" i="1"/>
  <c r="D86" i="1"/>
  <c r="D71" i="1"/>
  <c r="D67" i="1"/>
  <c r="D63" i="1"/>
  <c r="D44" i="1"/>
  <c r="D37" i="1"/>
  <c r="D29" i="1"/>
  <c r="D14" i="1"/>
  <c r="D10" i="1"/>
  <c r="D159" i="1"/>
  <c r="D142" i="1"/>
  <c r="D60" i="1"/>
  <c r="D11" i="1"/>
  <c r="D7" i="1"/>
  <c r="F155" i="1"/>
  <c r="D147" i="1"/>
  <c r="D144" i="1"/>
  <c r="D141" i="1"/>
  <c r="D135" i="1"/>
  <c r="D131" i="1"/>
  <c r="D116" i="1"/>
  <c r="D108" i="1"/>
  <c r="D101" i="1"/>
  <c r="F89" i="1"/>
  <c r="D82" i="1"/>
  <c r="D78" i="1"/>
  <c r="D74" i="1"/>
  <c r="D59" i="1"/>
  <c r="F17" i="1"/>
  <c r="F2" i="1"/>
  <c r="C105" i="1" l="1"/>
  <c r="C28" i="1"/>
  <c r="C53" i="1"/>
  <c r="C80" i="1"/>
  <c r="C158" i="1"/>
  <c r="C25" i="1"/>
  <c r="C32" i="1"/>
  <c r="C78" i="1"/>
  <c r="C52" i="1"/>
  <c r="C117" i="1"/>
  <c r="C95" i="1"/>
  <c r="C74" i="1"/>
  <c r="C149" i="1"/>
  <c r="C122" i="1"/>
  <c r="C138" i="1"/>
  <c r="C165" i="1"/>
  <c r="C76" i="1"/>
  <c r="C36" i="1"/>
  <c r="C49" i="1"/>
  <c r="C110" i="1"/>
  <c r="C8" i="1"/>
  <c r="C154" i="1"/>
  <c r="C27" i="1"/>
  <c r="C155" i="1"/>
  <c r="C111" i="1"/>
  <c r="C15" i="1"/>
  <c r="C33" i="1"/>
  <c r="C97" i="1"/>
  <c r="C10" i="1"/>
  <c r="C89" i="1"/>
  <c r="C147" i="1"/>
  <c r="C59" i="1"/>
  <c r="C107" i="1"/>
  <c r="C26" i="1"/>
  <c r="C115" i="1"/>
  <c r="C34" i="1"/>
  <c r="C102" i="1"/>
  <c r="C38" i="1"/>
  <c r="C109" i="1"/>
  <c r="C45" i="1"/>
  <c r="C108" i="1"/>
  <c r="C23" i="1"/>
  <c r="C157" i="1"/>
  <c r="C104" i="1"/>
  <c r="C152" i="1"/>
  <c r="C73" i="1"/>
  <c r="C148" i="1"/>
  <c r="C162" i="1"/>
  <c r="C18" i="1"/>
  <c r="C71" i="1"/>
  <c r="C146" i="1"/>
  <c r="C72" i="1"/>
  <c r="C116" i="1"/>
  <c r="C42" i="1"/>
  <c r="C92" i="1"/>
  <c r="C11" i="1"/>
  <c r="C100" i="1"/>
  <c r="C19" i="1"/>
  <c r="C94" i="1"/>
  <c r="C30" i="1"/>
  <c r="C101" i="1"/>
  <c r="C37" i="1"/>
  <c r="C123" i="1"/>
  <c r="C39" i="1"/>
  <c r="C3" i="1"/>
  <c r="C55" i="1"/>
  <c r="C90" i="1"/>
  <c r="C4" i="1"/>
  <c r="C93" i="1"/>
  <c r="C141" i="1"/>
  <c r="C81" i="1"/>
  <c r="C142" i="1"/>
  <c r="C83" i="1"/>
  <c r="C14" i="1"/>
  <c r="C21" i="1"/>
  <c r="C131" i="1"/>
  <c r="C88" i="1"/>
  <c r="C47" i="1"/>
  <c r="C20" i="1"/>
  <c r="C106" i="1"/>
  <c r="C139" i="1"/>
  <c r="C156" i="1"/>
  <c r="C48" i="1"/>
  <c r="C135" i="1"/>
  <c r="C24" i="1"/>
  <c r="C96" i="1"/>
  <c r="C153" i="1"/>
  <c r="C60" i="1"/>
  <c r="C151" i="1"/>
  <c r="C68" i="1"/>
  <c r="C134" i="1"/>
  <c r="C70" i="1"/>
  <c r="C6" i="1"/>
  <c r="C77" i="1"/>
  <c r="C13" i="1"/>
  <c r="C127" i="1"/>
  <c r="C57" i="1"/>
  <c r="C119" i="1"/>
  <c r="C64" i="1"/>
  <c r="C144" i="1"/>
  <c r="C98" i="1"/>
  <c r="C22" i="1"/>
  <c r="C17" i="1"/>
  <c r="C84" i="1"/>
  <c r="C35" i="1"/>
  <c r="C136" i="1"/>
  <c r="C41" i="1"/>
  <c r="C75" i="1"/>
  <c r="C2" i="1"/>
  <c r="C85" i="1"/>
  <c r="C50" i="1"/>
  <c r="C103" i="1"/>
  <c r="C9" i="1"/>
  <c r="C16" i="1"/>
  <c r="C91" i="1"/>
  <c r="C128" i="1"/>
  <c r="C150" i="1"/>
  <c r="C44" i="1"/>
  <c r="C129" i="1"/>
  <c r="C7" i="1"/>
  <c r="C82" i="1"/>
  <c r="C145" i="1"/>
  <c r="C58" i="1"/>
  <c r="C143" i="1"/>
  <c r="C66" i="1"/>
  <c r="C126" i="1"/>
  <c r="C62" i="1"/>
  <c r="C133" i="1"/>
  <c r="C69" i="1"/>
  <c r="C5" i="1"/>
  <c r="C121" i="1"/>
  <c r="C67" i="1"/>
  <c r="C113" i="1"/>
  <c r="C86" i="1"/>
  <c r="C140" i="1"/>
  <c r="C114" i="1"/>
  <c r="C63" i="1"/>
  <c r="C99" i="1"/>
  <c r="C65" i="1"/>
  <c r="C31" i="1"/>
  <c r="C137" i="1"/>
  <c r="C166" i="1"/>
  <c r="C12" i="1"/>
  <c r="C87" i="1"/>
  <c r="C56" i="1"/>
  <c r="C120" i="1"/>
  <c r="C40" i="1"/>
  <c r="C112" i="1"/>
  <c r="C164" i="1"/>
  <c r="C79" i="1"/>
  <c r="C124" i="1"/>
  <c r="C43" i="1"/>
  <c r="C132" i="1"/>
  <c r="C51" i="1"/>
  <c r="C118" i="1"/>
  <c r="C54" i="1"/>
  <c r="C125" i="1"/>
  <c r="C61" i="1"/>
</calcChain>
</file>

<file path=xl/sharedStrings.xml><?xml version="1.0" encoding="utf-8"?>
<sst xmlns="http://schemas.openxmlformats.org/spreadsheetml/2006/main" count="335" uniqueCount="66">
  <si>
    <t>Date</t>
  </si>
  <si>
    <t>Security</t>
  </si>
  <si>
    <t xml:space="preserve">CZBRREPO Index                                                  </t>
  </si>
  <si>
    <t>Start Date</t>
  </si>
  <si>
    <t>End Date</t>
  </si>
  <si>
    <t>Period</t>
  </si>
  <si>
    <t>M</t>
  </si>
  <si>
    <t>PX_LAST</t>
  </si>
  <si>
    <t>CNB Repo</t>
  </si>
  <si>
    <t xml:space="preserve">PR041Y   Index                                                  </t>
  </si>
  <si>
    <t>PX_ASK</t>
  </si>
  <si>
    <t>12M PRIBOR</t>
  </si>
  <si>
    <t xml:space="preserve">EURCZK BGN Curncy                                               </t>
  </si>
  <si>
    <t>Pricing Source</t>
  </si>
  <si>
    <t>BGN</t>
  </si>
  <si>
    <t xml:space="preserve">CZCPYOY  Index                                                  </t>
  </si>
  <si>
    <t>CPI nominal change</t>
  </si>
  <si>
    <t xml:space="preserve">EUR012M  Index                                                  </t>
  </si>
  <si>
    <t>EURIBOR 12M</t>
  </si>
  <si>
    <t>Nearest year</t>
  </si>
  <si>
    <t>Pribor12M</t>
  </si>
  <si>
    <t>CPI</t>
  </si>
  <si>
    <t>EURCZK</t>
  </si>
  <si>
    <t>EURIBOR</t>
  </si>
  <si>
    <t>CNB repo</t>
  </si>
  <si>
    <t xml:space="preserve">CZGDPSAY Index                                                  </t>
  </si>
  <si>
    <t xml:space="preserve">GDDBCZRP Index                                                  </t>
  </si>
  <si>
    <t>Y</t>
  </si>
  <si>
    <t xml:space="preserve">CZIPITSM Index                                                  </t>
  </si>
  <si>
    <t>Indsutrial Production</t>
  </si>
  <si>
    <t>CZK Implied forewards</t>
  </si>
  <si>
    <t xml:space="preserve">CZKI12M CMPN Curncy                                             </t>
  </si>
  <si>
    <t>Currency</t>
  </si>
  <si>
    <t>CZK</t>
  </si>
  <si>
    <t>CMPN</t>
  </si>
  <si>
    <t>StartEnd</t>
  </si>
  <si>
    <t>Forecast</t>
  </si>
  <si>
    <t>Ticker</t>
  </si>
  <si>
    <t>Q118</t>
  </si>
  <si>
    <t>Q417</t>
  </si>
  <si>
    <t>Q317</t>
  </si>
  <si>
    <t>Q217</t>
  </si>
  <si>
    <t>Q117</t>
  </si>
  <si>
    <t>Q416</t>
  </si>
  <si>
    <t>Q316</t>
  </si>
  <si>
    <t>Q216</t>
  </si>
  <si>
    <t>Q116</t>
  </si>
  <si>
    <t>Q415</t>
  </si>
  <si>
    <t>Q315</t>
  </si>
  <si>
    <t>Q215</t>
  </si>
  <si>
    <t>Q115</t>
  </si>
  <si>
    <t>Q414</t>
  </si>
  <si>
    <t>Q314</t>
  </si>
  <si>
    <t>Q214</t>
  </si>
  <si>
    <t>Q114</t>
  </si>
  <si>
    <t>Q413</t>
  </si>
  <si>
    <t>Q313</t>
  </si>
  <si>
    <t>Q213</t>
  </si>
  <si>
    <t>Q113</t>
  </si>
  <si>
    <t>Q412</t>
  </si>
  <si>
    <t>Q312</t>
  </si>
  <si>
    <t>Q212</t>
  </si>
  <si>
    <t>Q112</t>
  </si>
  <si>
    <t>3M Bond Yield Forecast</t>
  </si>
  <si>
    <t>2Y Bond Yield forecast</t>
  </si>
  <si>
    <t>10Y Bond Yield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</si>
</sst>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/yy"/>
    <numFmt numFmtId="165" formatCode="d\.m\.yyyy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10">
    <xf numFmtId="0" fontId="0" fillId="0" borderId="0" xfId="0"/>
    <xf numFmtId="164" fontId="1" fillId="0" borderId="0" xfId="1" applyNumberFormat="1" applyFont="1" applyBorder="1" applyAlignment="1">
      <alignment horizontal="right"/>
    </xf>
    <xf numFmtId="164" fontId="1" fillId="0" borderId="0" xfId="1" applyNumberFormat="1" applyFont="1" applyBorder="1"/>
    <xf numFmtId="164" fontId="1" fillId="0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Border="1"/>
    <xf numFmtId="22" fontId="2" fillId="0" borderId="0" xfId="2" applyNumberFormat="1" applyFont="1" applyFill="1" applyBorder="1" applyAlignment="1" applyProtection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blp_datetime" xfId="2"/>
    <cellStyle name="Normální" xfId="0" builtinId="0"/>
    <cellStyle name="normální_FI Kalkul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42704</v>
        <stp/>
        <stp>##V3_BDHV12</stp>
        <stp>BYXYCZ Q417 Index</stp>
        <stp>PX_LAST</stp>
        <stp>30.11.2016</stp>
        <stp>30.11.2016</stp>
        <stp>[marketdata.xlsx]List2!R5C65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" s="2"/>
      </tp>
      <tp>
        <v>42674</v>
        <stp/>
        <stp>##V3_BDHV12</stp>
        <stp>BYXYCZ Q417 Index</stp>
        <stp>PX_LAST</stp>
        <stp>31.10.2016</stp>
        <stp>31.10.2016</stp>
        <stp>[marketdata.xlsx]List2!R6C65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" s="2"/>
      </tp>
      <tp>
        <v>42734</v>
        <stp/>
        <stp>##V3_BDHV12</stp>
        <stp>BYXYCZ Q417 Index</stp>
        <stp>PX_LAST</stp>
        <stp>30.12.2016</stp>
        <stp>30.12.2016</stp>
        <stp>[marketdata.xlsx]List2!R4C65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" s="2"/>
      </tp>
      <tp>
        <v>42766</v>
        <stp/>
        <stp>##V3_BDHV12</stp>
        <stp xml:space="preserve">CZKI12M CMPN Curncy                                             </stp>
        <stp>PX_LAST</stp>
        <stp>29.10.2010</stp>
        <stp>31.1.2017</stp>
        <stp>[marketdata.xlsx]List2!R10C43</stp>
        <stp>Dir=V</stp>
        <stp>Dts=S</stp>
        <stp>Sort=D</stp>
        <stp>Quote=C</stp>
        <stp>QtTyp=P</stp>
        <stp>Days=T</stp>
        <stp>Per=cM</stp>
        <stp>DtFmt=D</stp>
        <stp>UseDPDF=Y</stp>
        <stp>FX=CZK</stp>
        <stp>PCS=CMPN</stp>
        <stp>cols=2;rows=76</stp>
        <tr r="AQ10" s="2"/>
      </tp>
      <tp>
        <v>42369</v>
        <stp/>
        <stp>##V3_BDHV12</stp>
        <stp xml:space="preserve">GDDBCZRP Index                                                  </stp>
        <stp>PX_LAST_x0002__x0002_</stp>
        <stp>31.12.2003</stp>
        <stp>31.12.2015</stp>
        <stp>[marketdata.xlsx]List2!R8C35</stp>
        <stp>Dir=V</stp>
        <stp>Dts=S</stp>
        <stp>Sort=D</stp>
        <stp>Quote=C</stp>
        <stp>QtTyp=P</stp>
        <stp>Days=T</stp>
        <stp>Per=cY</stp>
        <stp>DtFmt=D</stp>
        <stp>UseDPDF=Y</stp>
        <stp>cols=2;rows=13</stp>
        <tr r="AI8" s="2"/>
      </tp>
    </main>
    <main first="bloomberg.rtd">
      <tp>
        <v>42735</v>
        <stp/>
        <stp>##V3_BDHV12</stp>
        <stp xml:space="preserve">CZIPITSM Index                                                  </stp>
        <stp>PX_LAST</stp>
        <stp>29.2.2000</stp>
        <stp>31.12.2016</stp>
        <stp>[marketdata.xlsx]List2!R8C39</stp>
        <stp>Dir=V</stp>
        <stp>Dts=S</stp>
        <stp>Sort=D</stp>
        <stp>Quote=C</stp>
        <stp>QtTyp=P</stp>
        <stp>Days=T</stp>
        <stp>Per=cM</stp>
        <stp>DtFmt=D</stp>
        <stp>UseDPDF=Y</stp>
        <stp>cols=2;rows=203</stp>
        <tr r="AM8" s="2"/>
      </tp>
      <tp>
        <v>41362</v>
        <stp/>
        <stp>##V3_BDHV12</stp>
        <stp>EC3MCZ Q114 Index</stp>
        <stp>PX_LAST</stp>
        <stp>29.3.2013</stp>
        <stp>29.3.2013</stp>
        <stp>[marketdata.xlsx]List2!R49C58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9" s="2"/>
      </tp>
      <tp>
        <v>41698</v>
        <stp/>
        <stp>##V3_BDHV12</stp>
        <stp>EC3MCZ Q115 Index</stp>
        <stp>PX_LAST</stp>
        <stp>28.2.2014</stp>
        <stp>28.2.2014</stp>
        <stp>[marketdata.xlsx]List2!R38C58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8" s="2"/>
      </tp>
      <tp>
        <v>41333</v>
        <stp/>
        <stp>##V3_BDHV12</stp>
        <stp>EC3MCZ Q114 Index</stp>
        <stp>PX_LAST</stp>
        <stp>28.2.2013</stp>
        <stp>28.2.2013</stp>
        <stp>[marketdata.xlsx]List2!R50C58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0" s="2"/>
      </tp>
      <tp t="s">
        <v>#N/A N/A</v>
        <stp/>
        <stp>##V3_BDHV12</stp>
        <stp>EC3MCZ Q212 Index</stp>
        <stp>PX_LAST</stp>
        <stp>31.5.2011</stp>
        <stp>31.5.2011</stp>
        <stp>[marketdata.xlsx]List2!R71C58</stp>
        <stp>Dir=V</stp>
        <stp>Dts=S</stp>
        <stp>Sort=D</stp>
        <stp>Quote=C</stp>
        <stp>QtTyp=P</stp>
        <stp>Days=T</stp>
        <stp>Per=cM</stp>
        <stp>DtFmt=D</stp>
        <stp>UseDPDF=Y</stp>
        <tr r="BF71" s="2"/>
      </tp>
      <tp t="s">
        <v>#N/A N/A</v>
        <stp/>
        <stp>##V3_BDHV12</stp>
        <stp>EC3MCZ Q112 Index</stp>
        <stp>PX_LAST</stp>
        <stp>31.1.2011</stp>
        <stp>31.1.2011</stp>
        <stp>[marketdata.xlsx]List2!R75C58</stp>
        <stp>Dir=V</stp>
        <stp>Dts=S</stp>
        <stp>Sort=D</stp>
        <stp>Quote=C</stp>
        <stp>QtTyp=P</stp>
        <stp>Days=T</stp>
        <stp>Per=cM</stp>
        <stp>DtFmt=D</stp>
        <stp>UseDPDF=Y</stp>
        <tr r="BF75" s="2"/>
      </tp>
      <tp>
        <v>42429</v>
        <stp/>
        <stp>##V3_BDHV12</stp>
        <stp>EC3MCZ Q117 Index</stp>
        <stp>PX_LAST</stp>
        <stp>29.2.2016</stp>
        <stp>29.2.2016</stp>
        <stp>[marketdata.xlsx]List2!R14C58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4" s="2"/>
      </tp>
      <tp t="s">
        <v>#N/A N/A</v>
        <stp/>
        <stp>##V3_BDHV12</stp>
        <stp>EC3MCZ Q212 Index</stp>
        <stp>PX_LAST</stp>
        <stp>30.6.2011</stp>
        <stp>30.6.2011</stp>
        <stp>[marketdata.xlsx]List2!R70C58</stp>
        <stp>Dir=V</stp>
        <stp>Dts=S</stp>
        <stp>Sort=D</stp>
        <stp>Quote=C</stp>
        <stp>QtTyp=P</stp>
        <stp>Days=T</stp>
        <stp>Per=cM</stp>
        <stp>DtFmt=D</stp>
        <stp>UseDPDF=Y</stp>
        <tr r="BF70" s="2"/>
      </tp>
      <tp>
        <v>41516</v>
        <stp/>
        <stp>##V3_BDHV12</stp>
        <stp>EC3MCZ Q314 Index</stp>
        <stp>PX_LAST</stp>
        <stp>30.8.2013</stp>
        <stp>30.8.2013</stp>
        <stp>[marketdata.xlsx]List2!R44C58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4" s="2"/>
      </tp>
      <tp>
        <v>42398</v>
        <stp/>
        <stp>##V3_BDHV12</stp>
        <stp>EC3MCZ Q117 Index</stp>
        <stp>PX_LAST</stp>
        <stp>29.1.2016</stp>
        <stp>29.1.2016</stp>
        <stp>[marketdata.xlsx]List2!R15C58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5" s="2"/>
      </tp>
      <tp t="s">
        <v>#N/A N/A</v>
        <stp/>
        <stp>##V3_BDHV12</stp>
        <stp>EC3MCZ Q213 Index</stp>
        <stp>PX_LAST</stp>
        <stp>29.6.2012</stp>
        <stp>29.6.2012</stp>
        <stp>[marketdata.xlsx]List2!R58C58</stp>
        <stp>Dir=V</stp>
        <stp>Dts=S</stp>
        <stp>Sort=D</stp>
        <stp>Quote=C</stp>
        <stp>QtTyp=P</stp>
        <stp>Days=T</stp>
        <stp>Per=cM</stp>
        <stp>DtFmt=D</stp>
        <stp>UseDPDF=Y</stp>
        <tr r="BF58" s="2"/>
      </tp>
      <tp>
        <v>41152</v>
        <stp/>
        <stp>##V3_BDHV12</stp>
        <stp>EC3MCZ Q313 Index</stp>
        <stp>PX_LAST</stp>
        <stp>31.8.2012</stp>
        <stp>31.8.2012</stp>
        <stp>[marketdata.xlsx]List2!R56C58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6" s="2"/>
      </tp>
      <tp>
        <v>42277</v>
        <stp/>
        <stp>##V3_BDHV12</stp>
        <stp>EC3MCZ Q316 Index</stp>
        <stp>PX_LAST</stp>
        <stp>30.9.2015</stp>
        <stp>30.9.2015</stp>
        <stp>[marketdata.xlsx]List2!R19C58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9" s="2"/>
      </tp>
      <tp>
        <v>41912</v>
        <stp/>
        <stp>##V3_BDHV12</stp>
        <stp>EC3MCZ Q315 Index</stp>
        <stp>PX_LAST</stp>
        <stp>30.9.2014</stp>
        <stp>30.9.2014</stp>
        <stp>[marketdata.xlsx]List2!R31C58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1" s="2"/>
      </tp>
      <tp>
        <v>41547</v>
        <stp/>
        <stp>##V3_BDHV12</stp>
        <stp>EC3MCZ Q314 Index</stp>
        <stp>PX_LAST</stp>
        <stp>30.9.2013</stp>
        <stp>30.9.2013</stp>
        <stp>[marketdata.xlsx]List2!R43C58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3" s="2"/>
      </tp>
      <tp>
        <v>42247</v>
        <stp/>
        <stp>##V3_BDHV12</stp>
        <stp>EC3MCZ Q316 Index</stp>
        <stp>PX_LAST</stp>
        <stp>31.8.2015</stp>
        <stp>31.8.2015</stp>
        <stp>[marketdata.xlsx]List2!R20C58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0" s="2"/>
      </tp>
    </main>
    <main first="bloomberg.rtd">
      <tp>
        <v>40753</v>
        <stp/>
        <stp>##V3_BDHV12</stp>
        <stp>EC3MCZ Q312 Index</stp>
        <stp>PX_LAST</stp>
        <stp>29.7.2011</stp>
        <stp>29.7.2011</stp>
        <stp>[marketdata.xlsx]List2!R69C58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69" s="2"/>
      </tp>
      <tp>
        <v>41453</v>
        <stp/>
        <stp>##V3_BDHV12</stp>
        <stp>EC3MCZ Q214 Index</stp>
        <stp>PX_LAST</stp>
        <stp>28.6.2013</stp>
        <stp>28.6.2013</stp>
        <stp>[marketdata.xlsx]List2!R46C58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6" s="2"/>
      </tp>
      <tp t="s">
        <v>#N/A N/A</v>
        <stp/>
        <stp>##V3_BDHV12</stp>
        <stp>EC3MCZ Q312 Index</stp>
        <stp>PX_LAST</stp>
        <stp>31.8.2011</stp>
        <stp>31.8.2011</stp>
        <stp>[marketdata.xlsx]List2!R68C58</stp>
        <stp>Dir=V</stp>
        <stp>Dts=S</stp>
        <stp>Sort=D</stp>
        <stp>Quote=C</stp>
        <stp>QtTyp=P</stp>
        <stp>Days=T</stp>
        <stp>Per=cM</stp>
        <stp>DtFmt=D</stp>
        <stp>UseDPDF=Y</stp>
        <tr r="BF68" s="2"/>
      </tp>
      <tp t="s">
        <v>#N/A N/A</v>
        <stp/>
        <stp>##V3_BDHV12</stp>
        <stp>EC3MCZ Q112 Index</stp>
        <stp>PX_LAST</stp>
        <stp>31.3.2011</stp>
        <stp>31.3.2011</stp>
        <stp>[marketdata.xlsx]List2!R73C58</stp>
        <stp>Dir=V</stp>
        <stp>Dts=S</stp>
        <stp>Sort=D</stp>
        <stp>Quote=C</stp>
        <stp>QtTyp=P</stp>
        <stp>Days=T</stp>
        <stp>Per=cM</stp>
        <stp>DtFmt=D</stp>
        <stp>UseDPDF=Y</stp>
        <tr r="BF73" s="2"/>
      </tp>
      <tp t="s">
        <v>#N/A N/A</v>
        <stp/>
        <stp>##V3_BDHV12</stp>
        <stp>EC3MCZ Q113 Index</stp>
        <stp>PX_LAST</stp>
        <stp>30.3.2012</stp>
        <stp>30.3.2012</stp>
        <stp>[marketdata.xlsx]List2!R61C58</stp>
        <stp>Dir=V</stp>
        <stp>Dts=S</stp>
        <stp>Sort=D</stp>
        <stp>Quote=C</stp>
        <stp>QtTyp=P</stp>
        <stp>Days=T</stp>
        <stp>Per=cM</stp>
        <stp>DtFmt=D</stp>
        <stp>UseDPDF=Y</stp>
        <tr r="BF61" s="2"/>
      </tp>
      <tp>
        <v>42153</v>
        <stp/>
        <stp>##V3_BDHV12</stp>
        <stp>EC3MCZ Q216 Index</stp>
        <stp>PX_LAST</stp>
        <stp>29.5.2015</stp>
        <stp>29.5.2015</stp>
        <stp>[marketdata.xlsx]List2!R23C58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3" s="2"/>
      </tp>
      <tp>
        <v>40662</v>
        <stp/>
        <stp>##V3_BDHV12</stp>
        <stp>EC3MCZ Q212 Index</stp>
        <stp>PX_LAST</stp>
        <stp>29.4.2011</stp>
        <stp>29.4.2011</stp>
        <stp>[marketdata.xlsx]List2!R72C58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72" s="2"/>
      </tp>
      <tp>
        <v>42489</v>
        <stp/>
        <stp>##V3_BDHV12</stp>
        <stp>EC3MCZ Q217 Index</stp>
        <stp>PX_LAST</stp>
        <stp>29.4.2016</stp>
        <stp>29.4.2016</stp>
        <stp>[marketdata.xlsx]List2!R12C58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2" s="2"/>
      </tp>
      <tp>
        <v>41729</v>
        <stp/>
        <stp>##V3_BDHV12</stp>
        <stp>EC3MCZ Q115 Index</stp>
        <stp>PX_LAST</stp>
        <stp>31.3.2014</stp>
        <stp>31.3.2014</stp>
        <stp>[marketdata.xlsx]List2!R37C58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7" s="2"/>
      </tp>
      <tp>
        <v>42460</v>
        <stp/>
        <stp>##V3_BDHV12</stp>
        <stp>EC3MCZ Q117 Index</stp>
        <stp>PX_LAST</stp>
        <stp>31.3.2016</stp>
        <stp>31.3.2016</stp>
        <stp>[marketdata.xlsx]List2!R13C58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3" s="2"/>
      </tp>
      <tp>
        <v>42094</v>
        <stp/>
        <stp>##V3_BDHV12</stp>
        <stp>EC3MCZ Q116 Index</stp>
        <stp>PX_LAST</stp>
        <stp>31.3.2015</stp>
        <stp>31.3.2015</stp>
        <stp>[marketdata.xlsx]List2!R25C58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5" s="2"/>
      </tp>
      <tp t="s">
        <v>#N/A N/A</v>
        <stp/>
        <stp>##V3_BDHV12</stp>
        <stp>EC3MCZ Q213 Index</stp>
        <stp>PX_LAST</stp>
        <stp>31.5.2012</stp>
        <stp>31.5.2012</stp>
        <stp>[marketdata.xlsx]List2!R59C58</stp>
        <stp>Dir=V</stp>
        <stp>Dts=S</stp>
        <stp>Sort=D</stp>
        <stp>Quote=C</stp>
        <stp>QtTyp=P</stp>
        <stp>Days=T</stp>
        <stp>Per=cM</stp>
        <stp>DtFmt=D</stp>
        <stp>UseDPDF=Y</stp>
        <tr r="BF59" s="2"/>
      </tp>
      <tp t="s">
        <v>#N/A N/A</v>
        <stp/>
        <stp>##V3_BDHV12</stp>
        <stp>EC3MCZ Q312 Index</stp>
        <stp>PX_LAST</stp>
        <stp>30.9.2011</stp>
        <stp>30.9.2011</stp>
        <stp>[marketdata.xlsx]List2!R67C58</stp>
        <stp>Dir=V</stp>
        <stp>Dts=S</stp>
        <stp>Sort=D</stp>
        <stp>Quote=C</stp>
        <stp>QtTyp=P</stp>
        <stp>Days=T</stp>
        <stp>Per=cM</stp>
        <stp>DtFmt=D</stp>
        <stp>UseDPDF=Y</stp>
        <tr r="BF67" s="2"/>
      </tp>
      <tp t="s">
        <v>#N/A N/A</v>
        <stp/>
        <stp>##V3_BDHV12</stp>
        <stp>EC3MCZ Q112 Index</stp>
        <stp>PX_LAST</stp>
        <stp>28.2.2011</stp>
        <stp>28.2.2011</stp>
        <stp>[marketdata.xlsx]List2!R74C58</stp>
        <stp>Dir=V</stp>
        <stp>Dts=S</stp>
        <stp>Sort=D</stp>
        <stp>Quote=C</stp>
        <stp>QtTyp=P</stp>
        <stp>Days=T</stp>
        <stp>Per=cM</stp>
        <stp>DtFmt=D</stp>
        <stp>UseDPDF=Y</stp>
        <tr r="BF74" s="2"/>
      </tp>
      <tp>
        <v>40939</v>
        <stp/>
        <stp>##V3_BDHV12</stp>
        <stp>EC3MCZ Q113 Index</stp>
        <stp>PX_LAST</stp>
        <stp>31.1.2012</stp>
        <stp>31.1.2012</stp>
        <stp>[marketdata.xlsx]List2!R63C58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63" s="2"/>
      </tp>
      <tp>
        <v>41305</v>
        <stp/>
        <stp>##V3_BDHV12</stp>
        <stp>EC3MCZ Q114 Index</stp>
        <stp>PX_LAST</stp>
        <stp>31.1.2013</stp>
        <stp>31.1.2013</stp>
        <stp>[marketdata.xlsx]List2!R51C58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1" s="2"/>
      </tp>
      <tp>
        <v>41670</v>
        <stp/>
        <stp>##V3_BDHV12</stp>
        <stp>EC3MCZ Q115 Index</stp>
        <stp>PX_LAST</stp>
        <stp>31.1.2014</stp>
        <stp>31.1.2014</stp>
        <stp>[marketdata.xlsx]List2!R39C58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9" s="2"/>
      </tp>
      <tp>
        <v>41180</v>
        <stp/>
        <stp>##V3_BDHV12</stp>
        <stp>EC3MCZ Q313 Index</stp>
        <stp>PX_LAST</stp>
        <stp>28.9.2012</stp>
        <stp>28.9.2012</stp>
        <stp>[marketdata.xlsx]List2!R55C58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5" s="2"/>
      </tp>
      <tp>
        <v>41880</v>
        <stp/>
        <stp>##V3_BDHV12</stp>
        <stp>EC3MCZ Q315 Index</stp>
        <stp>PX_LAST</stp>
        <stp>29.8.2014</stp>
        <stp>29.8.2014</stp>
        <stp>[marketdata.xlsx]List2!R32C58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2" s="2"/>
      </tp>
      <tp>
        <v>42034</v>
        <stp/>
        <stp>##V3_BDHV12</stp>
        <stp>EC3MCZ Q116 Index</stp>
        <stp>PX_LAST</stp>
        <stp>30.1.2015</stp>
        <stp>30.1.2015</stp>
        <stp>[marketdata.xlsx]List2!R27C58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7" s="2"/>
      </tp>
      <tp>
        <v>41121</v>
        <stp/>
        <stp>##V3_BDHV12</stp>
        <stp>EC3MCZ Q313 Index</stp>
        <stp>PX_LAST</stp>
        <stp>31.7.2012</stp>
        <stp>31.7.2012</stp>
        <stp>[marketdata.xlsx]List2!R57C58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7" s="2"/>
      </tp>
      <tp>
        <v>41851</v>
        <stp/>
        <stp>##V3_BDHV12</stp>
        <stp>EC3MCZ Q315 Index</stp>
        <stp>PX_LAST</stp>
        <stp>31.7.2014</stp>
        <stp>31.7.2014</stp>
        <stp>[marketdata.xlsx]List2!R33C58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3" s="2"/>
      </tp>
      <tp>
        <v>41820</v>
        <stp/>
        <stp>##V3_BDHV12</stp>
        <stp>EC3MCZ Q215 Index</stp>
        <stp>PX_LAST</stp>
        <stp>30.6.2014</stp>
        <stp>30.6.2014</stp>
        <stp>[marketdata.xlsx]List2!R34C58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4" s="2"/>
      </tp>
      <tp>
        <v>41486</v>
        <stp/>
        <stp>##V3_BDHV12</stp>
        <stp>EC3MCZ Q314 Index</stp>
        <stp>PX_LAST</stp>
        <stp>31.7.2013</stp>
        <stp>31.7.2013</stp>
        <stp>[marketdata.xlsx]List2!R45C58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5" s="2"/>
      </tp>
      <tp>
        <v>42551</v>
        <stp/>
        <stp>##V3_BDHV12</stp>
        <stp>EC3MCZ Q217 Index</stp>
        <stp>PX_LAST</stp>
        <stp>30.6.2016</stp>
        <stp>30.6.2016</stp>
        <stp>[marketdata.xlsx]List2!R10C58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0" s="2"/>
      </tp>
      <tp>
        <v>42185</v>
        <stp/>
        <stp>##V3_BDHV12</stp>
        <stp>EC3MCZ Q216 Index</stp>
        <stp>PX_LAST</stp>
        <stp>30.6.2015</stp>
        <stp>30.6.2015</stp>
        <stp>[marketdata.xlsx]List2!R22C58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2" s="2"/>
      </tp>
      <tp>
        <v>42216</v>
        <stp/>
        <stp>##V3_BDHV12</stp>
        <stp>EC3MCZ Q316 Index</stp>
        <stp>PX_LAST</stp>
        <stp>31.7.2015</stp>
        <stp>31.7.2015</stp>
        <stp>[marketdata.xlsx]List2!R21C58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1" s="2"/>
      </tp>
      <tp t="s">
        <v>#N/A N/A</v>
        <stp/>
        <stp>##V3_BDHV12</stp>
        <stp>EC3MCZ Q113 Index</stp>
        <stp>PX_LAST</stp>
        <stp>29.2.2012</stp>
        <stp>29.2.2012</stp>
        <stp>[marketdata.xlsx]List2!R62C58</stp>
        <stp>Dir=V</stp>
        <stp>Dts=S</stp>
        <stp>Sort=D</stp>
        <stp>Quote=C</stp>
        <stp>QtTyp=P</stp>
        <stp>Days=T</stp>
        <stp>Per=cM</stp>
        <stp>DtFmt=D</stp>
        <stp>UseDPDF=Y</stp>
        <tr r="BF62" s="2"/>
      </tp>
      <tp>
        <v>41029</v>
        <stp/>
        <stp>##V3_BDHV12</stp>
        <stp>EC3MCZ Q213 Index</stp>
        <stp>PX_LAST</stp>
        <stp>30.4.2012</stp>
        <stp>30.4.2012</stp>
        <stp>[marketdata.xlsx]List2!R60C58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60" s="2"/>
      </tp>
      <tp>
        <v>41759</v>
        <stp/>
        <stp>##V3_BDHV12</stp>
        <stp>EC3MCZ Q215 Index</stp>
        <stp>PX_LAST</stp>
        <stp>30.4.2014</stp>
        <stp>30.4.2014</stp>
        <stp>[marketdata.xlsx]List2!R36C58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6" s="2"/>
      </tp>
      <tp>
        <v>41425</v>
        <stp/>
        <stp>##V3_BDHV12</stp>
        <stp>EC3MCZ Q214 Index</stp>
        <stp>PX_LAST</stp>
        <stp>31.5.2013</stp>
        <stp>31.5.2013</stp>
        <stp>[marketdata.xlsx]List2!R47C58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7" s="2"/>
      </tp>
      <tp>
        <v>41394</v>
        <stp/>
        <stp>##V3_BDHV12</stp>
        <stp>EC3MCZ Q214 Index</stp>
        <stp>PX_LAST</stp>
        <stp>30.4.2013</stp>
        <stp>30.4.2013</stp>
        <stp>[marketdata.xlsx]List2!R48C58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8" s="2"/>
      </tp>
      <tp>
        <v>42521</v>
        <stp/>
        <stp>##V3_BDHV12</stp>
        <stp>EC3MCZ Q217 Index</stp>
        <stp>PX_LAST</stp>
        <stp>31.5.2016</stp>
        <stp>31.5.2016</stp>
        <stp>[marketdata.xlsx]List2!R11C58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1" s="2"/>
      </tp>
      <tp>
        <v>42124</v>
        <stp/>
        <stp>##V3_BDHV12</stp>
        <stp>EC3MCZ Q216 Index</stp>
        <stp>PX_LAST</stp>
        <stp>30.4.2015</stp>
        <stp>30.4.2015</stp>
        <stp>[marketdata.xlsx]List2!R24C58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4" s="2"/>
      </tp>
      <tp>
        <v>41789</v>
        <stp/>
        <stp>##V3_BDHV12</stp>
        <stp>EC3MCZ Q215 Index</stp>
        <stp>PX_LAST</stp>
        <stp>30.5.2014</stp>
        <stp>30.5.2014</stp>
        <stp>[marketdata.xlsx]List2!R35C58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5" s="2"/>
      </tp>
      <tp>
        <v>42062</v>
        <stp/>
        <stp>##V3_BDHV12</stp>
        <stp>EC3MCZ Q116 Index</stp>
        <stp>PX_LAST</stp>
        <stp>27.2.2015</stp>
        <stp>27.2.2015</stp>
        <stp>[marketdata.xlsx]List2!R26C58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6" s="2"/>
      </tp>
      <tp>
        <v>42580</v>
        <stp/>
        <stp>##V3_BDHV12</stp>
        <stp>BY2YCZ Q317 Index</stp>
        <stp>PX_LAST</stp>
        <stp>29.7.2016</stp>
        <stp>29.7.2016</stp>
        <stp>[marketdata.xlsx]List2!R9C51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9" s="2"/>
      </tp>
      <tp>
        <v>40998</v>
        <stp/>
        <stp>##V3_BDHV12</stp>
        <stp>BYXYCZ Q113 Index</stp>
        <stp>PX_LAST</stp>
        <stp>30.3.2012</stp>
        <stp>30.3.2012</stp>
        <stp>[marketdata.xlsx]List2!R61C65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1" s="2"/>
      </tp>
      <tp>
        <v>40939</v>
        <stp/>
        <stp>##V3_BDHV12</stp>
        <stp>BY2YCZ Q113 Index</stp>
        <stp>PX_LAST</stp>
        <stp>31.1.2012</stp>
        <stp>31.1.2012</stp>
        <stp>[marketdata.xlsx]List2!R63C51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3" s="2"/>
      </tp>
      <tp>
        <v>40574</v>
        <stp/>
        <stp>##V3_BDHV12</stp>
        <stp>BY2YCZ Q112 Index</stp>
        <stp>PX_LAST</stp>
        <stp>31.1.2011</stp>
        <stp>31.1.2011</stp>
        <stp>[marketdata.xlsx]List2!R75C51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5" s="2"/>
      </tp>
      <tp>
        <v>41305</v>
        <stp/>
        <stp>##V3_BDHV12</stp>
        <stp>BY2YCZ Q114 Index</stp>
        <stp>PX_LAST</stp>
        <stp>31.1.2013</stp>
        <stp>31.1.2013</stp>
        <stp>[marketdata.xlsx]List2!R51C51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1" s="2"/>
      </tp>
      <tp>
        <v>41670</v>
        <stp/>
        <stp>##V3_BDHV12</stp>
        <stp>BY2YCZ Q115 Index</stp>
        <stp>PX_LAST</stp>
        <stp>31.1.2014</stp>
        <stp>31.1.2014</stp>
        <stp>[marketdata.xlsx]List2!R39C51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9" s="2"/>
      </tp>
      <tp>
        <v>42613</v>
        <stp/>
        <stp>##V3_BDHV12</stp>
        <stp>BY2YCZ Q317 Index</stp>
        <stp>PX_LAST</stp>
        <stp>31.8.2016</stp>
        <stp>31.8.2016</stp>
        <stp>[marketdata.xlsx]List2!R8C51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8" s="2"/>
      </tp>
      <tp>
        <v>42643</v>
        <stp/>
        <stp>##V3_BDHV12</stp>
        <stp>BY2YCZ Q317 Index</stp>
        <stp>PX_LAST</stp>
        <stp>30.9.2016</stp>
        <stp>30.9.2016</stp>
        <stp>[marketdata.xlsx]List2!R7C51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" s="2"/>
      </tp>
      <tp>
        <v>42460</v>
        <stp/>
        <stp>##V3_BDHV12</stp>
        <stp>BYXYCZ Q117 Index</stp>
        <stp>PX_LAST</stp>
        <stp>31.3.2016</stp>
        <stp>31.3.2016</stp>
        <stp>[marketdata.xlsx]List2!R13C65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3" s="2"/>
      </tp>
      <tp>
        <v>42094</v>
        <stp/>
        <stp>##V3_BDHV12</stp>
        <stp>BYXYCZ Q116 Index</stp>
        <stp>PX_LAST</stp>
        <stp>31.3.2015</stp>
        <stp>31.3.2015</stp>
        <stp>[marketdata.xlsx]List2!R25C65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5" s="2"/>
      </tp>
      <tp>
        <v>41729</v>
        <stp/>
        <stp>##V3_BDHV12</stp>
        <stp>BYXYCZ Q115 Index</stp>
        <stp>PX_LAST</stp>
        <stp>31.3.2014</stp>
        <stp>31.3.2014</stp>
        <stp>[marketdata.xlsx]List2!R37C65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7" s="2"/>
      </tp>
      <tp>
        <v>42766</v>
        <stp/>
        <stp>##V3_BDHV12</stp>
        <stp>BYXYCZ Q118 Index</stp>
        <stp>PX_LAST</stp>
        <stp>31.1.2017</stp>
        <stp>31.1.2017</stp>
        <stp>[marketdata.xlsx]List2!R3C65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" s="2"/>
      </tp>
      <tp>
        <v>40633</v>
        <stp/>
        <stp>##V3_BDHV12</stp>
        <stp>BYXYCZ Q112 Index</stp>
        <stp>PX_LAST</stp>
        <stp>31.3.2011</stp>
        <stp>31.3.2011</stp>
        <stp>[marketdata.xlsx]List2!R73C65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3" s="2"/>
      </tp>
      <tp>
        <v>41180</v>
        <stp/>
        <stp>##V3_BDHV12</stp>
        <stp>BY2YCZ Q313 Index</stp>
        <stp>PX_LAST</stp>
        <stp>28.9.2012</stp>
        <stp>28.9.2012</stp>
        <stp>[marketdata.xlsx]List2!R55C51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5" s="2"/>
      </tp>
      <tp>
        <v>41880</v>
        <stp/>
        <stp>##V3_BDHV12</stp>
        <stp>BY2YCZ Q315 Index</stp>
        <stp>PX_LAST</stp>
        <stp>29.8.2014</stp>
        <stp>29.8.2014</stp>
        <stp>[marketdata.xlsx]List2!R32C51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2" s="2"/>
      </tp>
      <tp>
        <v>42034</v>
        <stp/>
        <stp>##V3_BDHV12</stp>
        <stp>BY2YCZ Q116 Index</stp>
        <stp>PX_LAST</stp>
        <stp>30.1.2015</stp>
        <stp>30.1.2015</stp>
        <stp>[marketdata.xlsx]List2!R27C51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7" s="2"/>
      </tp>
      <tp>
        <v>42643</v>
        <stp/>
        <stp>##V3_BDHV12</stp>
        <stp>BYXYCZ Q317 Index</stp>
        <stp>PX_LAST</stp>
        <stp>30.9.2016</stp>
        <stp>30.9.2016</stp>
        <stp>[marketdata.xlsx]List2!R7C65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" s="2"/>
      </tp>
      <tp>
        <v>42613</v>
        <stp/>
        <stp>##V3_BDHV12</stp>
        <stp>BYXYCZ Q317 Index</stp>
        <stp>PX_LAST</stp>
        <stp>31.8.2016</stp>
        <stp>31.8.2016</stp>
        <stp>[marketdata.xlsx]List2!R8C65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8" s="2"/>
      </tp>
      <tp>
        <v>42034</v>
        <stp/>
        <stp>##V3_BDHV12</stp>
        <stp>BYXYCZ Q116 Index</stp>
        <stp>PX_LAST</stp>
        <stp>30.1.2015</stp>
        <stp>30.1.2015</stp>
        <stp>[marketdata.xlsx]List2!R27C65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7" s="2"/>
      </tp>
      <tp>
        <v>41880</v>
        <stp/>
        <stp>##V3_BDHV12</stp>
        <stp>BYXYCZ Q315 Index</stp>
        <stp>PX_LAST</stp>
        <stp>29.8.2014</stp>
        <stp>29.8.2014</stp>
        <stp>[marketdata.xlsx]List2!R32C65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2" s="2"/>
      </tp>
      <tp>
        <v>41180</v>
        <stp/>
        <stp>##V3_BDHV12</stp>
        <stp>BYXYCZ Q313 Index</stp>
        <stp>PX_LAST</stp>
        <stp>28.9.2012</stp>
        <stp>28.9.2012</stp>
        <stp>[marketdata.xlsx]List2!R55C65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5" s="2"/>
      </tp>
      <tp>
        <v>42766</v>
        <stp/>
        <stp>##V3_BDHV12</stp>
        <stp>BY2YCZ Q118 Index</stp>
        <stp>PX_LAST</stp>
        <stp>31.1.2017</stp>
        <stp>31.1.2017</stp>
        <stp>[marketdata.xlsx]List2!R3C51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" s="2"/>
      </tp>
      <tp>
        <v>40633</v>
        <stp/>
        <stp>##V3_BDHV12</stp>
        <stp>BY2YCZ Q112 Index</stp>
        <stp>PX_LAST</stp>
        <stp>31.3.2011</stp>
        <stp>31.3.2011</stp>
        <stp>[marketdata.xlsx]List2!R73C51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3" s="2"/>
      </tp>
      <tp>
        <v>41729</v>
        <stp/>
        <stp>##V3_BDHV12</stp>
        <stp>BY2YCZ Q115 Index</stp>
        <stp>PX_LAST</stp>
        <stp>31.3.2014</stp>
        <stp>31.3.2014</stp>
        <stp>[marketdata.xlsx]List2!R37C51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7" s="2"/>
      </tp>
      <tp>
        <v>42460</v>
        <stp/>
        <stp>##V3_BDHV12</stp>
        <stp>BY2YCZ Q117 Index</stp>
        <stp>PX_LAST</stp>
        <stp>31.3.2016</stp>
        <stp>31.3.2016</stp>
        <stp>[marketdata.xlsx]List2!R13C51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3" s="2"/>
      </tp>
      <tp>
        <v>42094</v>
        <stp/>
        <stp>##V3_BDHV12</stp>
        <stp>BY2YCZ Q116 Index</stp>
        <stp>PX_LAST</stp>
        <stp>31.3.2015</stp>
        <stp>31.3.2015</stp>
        <stp>[marketdata.xlsx]List2!R25C51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5" s="2"/>
      </tp>
      <tp>
        <v>42580</v>
        <stp/>
        <stp>##V3_BDHV12</stp>
        <stp>BYXYCZ Q317 Index</stp>
        <stp>PX_LAST</stp>
        <stp>29.7.2016</stp>
        <stp>29.7.2016</stp>
        <stp>[marketdata.xlsx]List2!R9C65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9" s="2"/>
      </tp>
      <tp>
        <v>41305</v>
        <stp/>
        <stp>##V3_BDHV12</stp>
        <stp>BYXYCZ Q114 Index</stp>
        <stp>PX_LAST</stp>
        <stp>31.1.2013</stp>
        <stp>31.1.2013</stp>
        <stp>[marketdata.xlsx]List2!R51C65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1" s="2"/>
      </tp>
      <tp>
        <v>41670</v>
        <stp/>
        <stp>##V3_BDHV12</stp>
        <stp>BYXYCZ Q115 Index</stp>
        <stp>PX_LAST</stp>
        <stp>31.1.2014</stp>
        <stp>31.1.2014</stp>
        <stp>[marketdata.xlsx]List2!R39C65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9" s="2"/>
      </tp>
      <tp>
        <v>40574</v>
        <stp/>
        <stp>##V3_BDHV12</stp>
        <stp>BYXYCZ Q112 Index</stp>
        <stp>PX_LAST</stp>
        <stp>31.1.2011</stp>
        <stp>31.1.2011</stp>
        <stp>[marketdata.xlsx]List2!R75C65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5" s="2"/>
      </tp>
      <tp>
        <v>40939</v>
        <stp/>
        <stp>##V3_BDHV12</stp>
        <stp>BYXYCZ Q113 Index</stp>
        <stp>PX_LAST</stp>
        <stp>31.1.2012</stp>
        <stp>31.1.2012</stp>
        <stp>[marketdata.xlsx]List2!R63C65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3" s="2"/>
      </tp>
      <tp>
        <v>40998</v>
        <stp/>
        <stp>##V3_BDHV12</stp>
        <stp>BY2YCZ Q113 Index</stp>
        <stp>PX_LAST</stp>
        <stp>30.3.2012</stp>
        <stp>30.3.2012</stp>
        <stp>[marketdata.xlsx]List2!R61C51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1" s="2"/>
      </tp>
      <tp>
        <v>41029</v>
        <stp/>
        <stp>##V3_BDHV12</stp>
        <stp>BY2YCZ Q213 Index</stp>
        <stp>PX_LAST</stp>
        <stp>30.4.2012</stp>
        <stp>30.4.2012</stp>
        <stp>[marketdata.xlsx]List2!R60C51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0" s="2"/>
      </tp>
      <tp>
        <v>40694</v>
        <stp/>
        <stp>##V3_BDHV12</stp>
        <stp>BY2YCZ Q212 Index</stp>
        <stp>PX_LAST</stp>
        <stp>31.5.2011</stp>
        <stp>31.5.2011</stp>
        <stp>[marketdata.xlsx]List2!R71C51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1" s="2"/>
      </tp>
      <tp>
        <v>41060</v>
        <stp/>
        <stp>##V3_BDHV12</stp>
        <stp>BY2YCZ Q213 Index</stp>
        <stp>PX_LAST</stp>
        <stp>31.5.2012</stp>
        <stp>31.5.2012</stp>
        <stp>[marketdata.xlsx]List2!R59C51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9" s="2"/>
      </tp>
      <tp>
        <v>41759</v>
        <stp/>
        <stp>##V3_BDHV12</stp>
        <stp>BY2YCZ Q215 Index</stp>
        <stp>PX_LAST</stp>
        <stp>30.4.2014</stp>
        <stp>30.4.2014</stp>
        <stp>[marketdata.xlsx]List2!R36C51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6" s="2"/>
      </tp>
      <tp>
        <v>41425</v>
        <stp/>
        <stp>##V3_BDHV12</stp>
        <stp>BY2YCZ Q214 Index</stp>
        <stp>PX_LAST</stp>
        <stp>31.5.2013</stp>
        <stp>31.5.2013</stp>
        <stp>[marketdata.xlsx]List2!R47C51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7" s="2"/>
      </tp>
      <tp>
        <v>41394</v>
        <stp/>
        <stp>##V3_BDHV12</stp>
        <stp>BY2YCZ Q214 Index</stp>
        <stp>PX_LAST</stp>
        <stp>30.4.2013</stp>
        <stp>30.4.2013</stp>
        <stp>[marketdata.xlsx]List2!R48C51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8" s="2"/>
      </tp>
      <tp>
        <v>42521</v>
        <stp/>
        <stp>##V3_BDHV12</stp>
        <stp>BY2YCZ Q217 Index</stp>
        <stp>PX_LAST</stp>
        <stp>31.5.2016</stp>
        <stp>31.5.2016</stp>
        <stp>[marketdata.xlsx]List2!R11C51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1" s="2"/>
      </tp>
      <tp>
        <v>42124</v>
        <stp/>
        <stp>##V3_BDHV12</stp>
        <stp>BY2YCZ Q216 Index</stp>
        <stp>PX_LAST</stp>
        <stp>30.4.2015</stp>
        <stp>30.4.2015</stp>
        <stp>[marketdata.xlsx]List2!R24C51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4" s="2"/>
      </tp>
      <tp>
        <v>42766</v>
        <stp/>
        <stp>##V3_BDHV12</stp>
        <stp>EC3MCZ Q118 Index</stp>
        <stp>PX_LAST</stp>
        <stp>31.1.2017</stp>
        <stp>31.1.2017</stp>
        <stp>[marketdata.xlsx]List2!R3C58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" s="2"/>
      </tp>
      <tp>
        <v>42551</v>
        <stp/>
        <stp>##V3_BDHV12</stp>
        <stp>BYXYCZ Q217 Index</stp>
        <stp>PX_LAST</stp>
        <stp>30.6.2016</stp>
        <stp>30.6.2016</stp>
        <stp>[marketdata.xlsx]List2!R10C65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0" s="2"/>
      </tp>
      <tp>
        <v>42185</v>
        <stp/>
        <stp>##V3_BDHV12</stp>
        <stp>BYXYCZ Q216 Index</stp>
        <stp>PX_LAST</stp>
        <stp>30.6.2015</stp>
        <stp>30.6.2015</stp>
        <stp>[marketdata.xlsx]List2!R22C65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2" s="2"/>
      </tp>
      <tp>
        <v>42216</v>
        <stp/>
        <stp>##V3_BDHV12</stp>
        <stp>BYXYCZ Q316 Index</stp>
        <stp>PX_LAST</stp>
        <stp>31.7.2015</stp>
        <stp>31.7.2015</stp>
        <stp>[marketdata.xlsx]List2!R21C65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1" s="2"/>
      </tp>
      <tp>
        <v>41820</v>
        <stp/>
        <stp>##V3_BDHV12</stp>
        <stp>BYXYCZ Q215 Index</stp>
        <stp>PX_LAST</stp>
        <stp>30.6.2014</stp>
        <stp>30.6.2014</stp>
        <stp>[marketdata.xlsx]List2!R34C65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4" s="2"/>
      </tp>
      <tp>
        <v>41851</v>
        <stp/>
        <stp>##V3_BDHV12</stp>
        <stp>BYXYCZ Q315 Index</stp>
        <stp>PX_LAST</stp>
        <stp>31.7.2014</stp>
        <stp>31.7.2014</stp>
        <stp>[marketdata.xlsx]List2!R33C65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3" s="2"/>
      </tp>
      <tp>
        <v>41486</v>
        <stp/>
        <stp>##V3_BDHV12</stp>
        <stp>BYXYCZ Q314 Index</stp>
        <stp>PX_LAST</stp>
        <stp>31.7.2013</stp>
        <stp>31.7.2013</stp>
        <stp>[marketdata.xlsx]List2!R45C65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5" s="2"/>
      </tp>
      <tp>
        <v>41121</v>
        <stp/>
        <stp>##V3_BDHV12</stp>
        <stp>BYXYCZ Q313 Index</stp>
        <stp>PX_LAST</stp>
        <stp>31.7.2012</stp>
        <stp>31.7.2012</stp>
        <stp>[marketdata.xlsx]List2!R57C65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7" s="2"/>
      </tp>
      <tp>
        <v>40724</v>
        <stp/>
        <stp>##V3_BDHV12</stp>
        <stp>BYXYCZ Q212 Index</stp>
        <stp>PX_LAST</stp>
        <stp>30.6.2011</stp>
        <stp>30.6.2011</stp>
        <stp>[marketdata.xlsx]List2!R70C65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0" s="2"/>
      </tp>
      <tp>
        <v>41789</v>
        <stp/>
        <stp>##V3_BDHV12</stp>
        <stp>BY2YCZ Q215 Index</stp>
        <stp>PX_LAST</stp>
        <stp>30.5.2014</stp>
        <stp>30.5.2014</stp>
        <stp>[marketdata.xlsx]List2!R35C51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5" s="2"/>
      </tp>
      <tp>
        <v>42062</v>
        <stp/>
        <stp>##V3_BDHV12</stp>
        <stp>BY2YCZ Q116 Index</stp>
        <stp>PX_LAST</stp>
        <stp>27.2.2015</stp>
        <stp>27.2.2015</stp>
        <stp>[marketdata.xlsx]List2!R26C51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6" s="2"/>
      </tp>
      <tp>
        <v>42613</v>
        <stp/>
        <stp>##V3_BDHV12</stp>
        <stp>EC3MCZ Q317 Index</stp>
        <stp>PX_LAST</stp>
        <stp>31.8.2016</stp>
        <stp>31.8.2016</stp>
        <stp>[marketdata.xlsx]List2!R8C58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8" s="2"/>
      </tp>
      <tp>
        <v>42643</v>
        <stp/>
        <stp>##V3_BDHV12</stp>
        <stp>EC3MCZ Q317 Index</stp>
        <stp>PX_LAST</stp>
        <stp>30.9.2016</stp>
        <stp>30.9.2016</stp>
        <stp>[marketdata.xlsx]List2!R7C58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7" s="2"/>
      </tp>
      <tp>
        <v>42062</v>
        <stp/>
        <stp>##V3_BDHV12</stp>
        <stp>BYXYCZ Q116 Index</stp>
        <stp>PX_LAST</stp>
        <stp>27.2.2015</stp>
        <stp>27.2.2015</stp>
        <stp>[marketdata.xlsx]List2!R26C65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6" s="2"/>
      </tp>
      <tp>
        <v>41789</v>
        <stp/>
        <stp>##V3_BDHV12</stp>
        <stp>BYXYCZ Q215 Index</stp>
        <stp>PX_LAST</stp>
        <stp>30.5.2014</stp>
        <stp>30.5.2014</stp>
        <stp>[marketdata.xlsx]List2!R35C65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5" s="2"/>
      </tp>
      <tp>
        <v>41121</v>
        <stp/>
        <stp>##V3_BDHV12</stp>
        <stp>BY2YCZ Q313 Index</stp>
        <stp>PX_LAST</stp>
        <stp>31.7.2012</stp>
        <stp>31.7.2012</stp>
        <stp>[marketdata.xlsx]List2!R57C51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7" s="2"/>
      </tp>
      <tp>
        <v>40724</v>
        <stp/>
        <stp>##V3_BDHV12</stp>
        <stp>BY2YCZ Q212 Index</stp>
        <stp>PX_LAST</stp>
        <stp>30.6.2011</stp>
        <stp>30.6.2011</stp>
        <stp>[marketdata.xlsx]List2!R70C51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0" s="2"/>
      </tp>
      <tp>
        <v>41820</v>
        <stp/>
        <stp>##V3_BDHV12</stp>
        <stp>BY2YCZ Q215 Index</stp>
        <stp>PX_LAST</stp>
        <stp>30.6.2014</stp>
        <stp>30.6.2014</stp>
        <stp>[marketdata.xlsx]List2!R34C51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4" s="2"/>
      </tp>
      <tp>
        <v>41851</v>
        <stp/>
        <stp>##V3_BDHV12</stp>
        <stp>BY2YCZ Q315 Index</stp>
        <stp>PX_LAST</stp>
        <stp>31.7.2014</stp>
        <stp>31.7.2014</stp>
        <stp>[marketdata.xlsx]List2!R33C51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3" s="2"/>
      </tp>
      <tp>
        <v>41486</v>
        <stp/>
        <stp>##V3_BDHV12</stp>
        <stp>BY2YCZ Q314 Index</stp>
        <stp>PX_LAST</stp>
        <stp>31.7.2013</stp>
        <stp>31.7.2013</stp>
        <stp>[marketdata.xlsx]List2!R45C51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5" s="2"/>
      </tp>
      <tp>
        <v>42551</v>
        <stp/>
        <stp>##V3_BDHV12</stp>
        <stp>BY2YCZ Q217 Index</stp>
        <stp>PX_LAST</stp>
        <stp>30.6.2016</stp>
        <stp>30.6.2016</stp>
        <stp>[marketdata.xlsx]List2!R10C51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0" s="2"/>
      </tp>
      <tp>
        <v>42185</v>
        <stp/>
        <stp>##V3_BDHV12</stp>
        <stp>BY2YCZ Q216 Index</stp>
        <stp>PX_LAST</stp>
        <stp>30.6.2015</stp>
        <stp>30.6.2015</stp>
        <stp>[marketdata.xlsx]List2!R22C51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2" s="2"/>
      </tp>
      <tp>
        <v>42216</v>
        <stp/>
        <stp>##V3_BDHV12</stp>
        <stp>BY2YCZ Q316 Index</stp>
        <stp>PX_LAST</stp>
        <stp>31.7.2015</stp>
        <stp>31.7.2015</stp>
        <stp>[marketdata.xlsx]List2!R21C51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1" s="2"/>
      </tp>
      <tp>
        <v>42580</v>
        <stp/>
        <stp>##V3_BDHV12</stp>
        <stp>EC3MCZ Q317 Index</stp>
        <stp>PX_LAST</stp>
        <stp>29.7.2016</stp>
        <stp>29.7.2016</stp>
        <stp>[marketdata.xlsx]List2!R9C58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9" s="2"/>
      </tp>
      <tp>
        <v>42521</v>
        <stp/>
        <stp>##V3_BDHV12</stp>
        <stp>BYXYCZ Q217 Index</stp>
        <stp>PX_LAST</stp>
        <stp>31.5.2016</stp>
        <stp>31.5.2016</stp>
        <stp>[marketdata.xlsx]List2!R11C65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1" s="2"/>
      </tp>
      <tp>
        <v>42124</v>
        <stp/>
        <stp>##V3_BDHV12</stp>
        <stp>BYXYCZ Q216 Index</stp>
        <stp>PX_LAST</stp>
        <stp>30.4.2015</stp>
        <stp>30.4.2015</stp>
        <stp>[marketdata.xlsx]List2!R24C65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4" s="2"/>
      </tp>
      <tp>
        <v>41759</v>
        <stp/>
        <stp>##V3_BDHV12</stp>
        <stp>BYXYCZ Q215 Index</stp>
        <stp>PX_LAST</stp>
        <stp>30.4.2014</stp>
        <stp>30.4.2014</stp>
        <stp>[marketdata.xlsx]List2!R36C65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6" s="2"/>
      </tp>
      <tp>
        <v>41425</v>
        <stp/>
        <stp>##V3_BDHV12</stp>
        <stp>BYXYCZ Q214 Index</stp>
        <stp>PX_LAST</stp>
        <stp>31.5.2013</stp>
        <stp>31.5.2013</stp>
        <stp>[marketdata.xlsx]List2!R47C65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7" s="2"/>
      </tp>
      <tp>
        <v>41394</v>
        <stp/>
        <stp>##V3_BDHV12</stp>
        <stp>BYXYCZ Q214 Index</stp>
        <stp>PX_LAST</stp>
        <stp>30.4.2013</stp>
        <stp>30.4.2013</stp>
        <stp>[marketdata.xlsx]List2!R48C65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8" s="2"/>
      </tp>
      <tp>
        <v>40694</v>
        <stp/>
        <stp>##V3_BDHV12</stp>
        <stp>BYXYCZ Q212 Index</stp>
        <stp>PX_LAST</stp>
        <stp>31.5.2011</stp>
        <stp>31.5.2011</stp>
        <stp>[marketdata.xlsx]List2!R71C65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1" s="2"/>
      </tp>
      <tp>
        <v>41060</v>
        <stp/>
        <stp>##V3_BDHV12</stp>
        <stp>BYXYCZ Q213 Index</stp>
        <stp>PX_LAST</stp>
        <stp>31.5.2012</stp>
        <stp>31.5.2012</stp>
        <stp>[marketdata.xlsx]List2!R59C65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9" s="2"/>
      </tp>
      <tp>
        <v>41029</v>
        <stp/>
        <stp>##V3_BDHV12</stp>
        <stp>BYXYCZ Q213 Index</stp>
        <stp>PX_LAST</stp>
        <stp>30.4.2012</stp>
        <stp>30.4.2012</stp>
        <stp>[marketdata.xlsx]List2!R60C65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0" s="2"/>
      </tp>
      <tp>
        <v>42429</v>
        <stp/>
        <stp>##V3_BDHV12</stp>
        <stp>BYXYCZ Q117 Index</stp>
        <stp>PX_LAST</stp>
        <stp>29.2.2016</stp>
        <stp>29.2.2016</stp>
        <stp>[marketdata.xlsx]List2!R14C65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4" s="2"/>
      </tp>
      <tp>
        <v>40968</v>
        <stp/>
        <stp>##V3_BDHV12</stp>
        <stp>BYXYCZ Q113 Index</stp>
        <stp>PX_LAST</stp>
        <stp>29.2.2012</stp>
        <stp>29.2.2012</stp>
        <stp>[marketdata.xlsx]List2!R62C65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2" s="2"/>
      </tp>
      <tp>
        <v>41516</v>
        <stp/>
        <stp>##V3_BDHV12</stp>
        <stp>BY2YCZ Q314 Index</stp>
        <stp>PX_LAST</stp>
        <stp>30.8.2013</stp>
        <stp>30.8.2013</stp>
        <stp>[marketdata.xlsx]List2!R44C51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4" s="2"/>
      </tp>
      <tp>
        <v>42398</v>
        <stp/>
        <stp>##V3_BDHV12</stp>
        <stp>BY2YCZ Q117 Index</stp>
        <stp>PX_LAST</stp>
        <stp>29.1.2016</stp>
        <stp>29.1.2016</stp>
        <stp>[marketdata.xlsx]List2!R15C51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5" s="2"/>
      </tp>
      <tp>
        <v>41362</v>
        <stp/>
        <stp>##V3_BDHV12</stp>
        <stp>BYXYCZ Q114 Index</stp>
        <stp>PX_LAST</stp>
        <stp>29.3.2013</stp>
        <stp>29.3.2013</stp>
        <stp>[marketdata.xlsx]List2!R49C65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9" s="2"/>
      </tp>
      <tp>
        <v>41698</v>
        <stp/>
        <stp>##V3_BDHV12</stp>
        <stp>BYXYCZ Q115 Index</stp>
        <stp>PX_LAST</stp>
        <stp>28.2.2014</stp>
        <stp>28.2.2014</stp>
        <stp>[marketdata.xlsx]List2!R38C65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8" s="2"/>
      </tp>
      <tp>
        <v>41333</v>
        <stp/>
        <stp>##V3_BDHV12</stp>
        <stp>BYXYCZ Q114 Index</stp>
        <stp>PX_LAST</stp>
        <stp>28.2.2013</stp>
        <stp>28.2.2013</stp>
        <stp>[marketdata.xlsx]List2!R50C65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0" s="2"/>
      </tp>
      <tp>
        <v>40602</v>
        <stp/>
        <stp>##V3_BDHV12</stp>
        <stp>BYXYCZ Q112 Index</stp>
        <stp>PX_LAST</stp>
        <stp>28.2.2011</stp>
        <stp>28.2.2011</stp>
        <stp>[marketdata.xlsx]List2!R74C65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4" s="2"/>
      </tp>
      <tp>
        <v>41152</v>
        <stp/>
        <stp>##V3_BDHV12</stp>
        <stp>BY2YCZ Q313 Index</stp>
        <stp>PX_LAST</stp>
        <stp>31.8.2012</stp>
        <stp>31.8.2012</stp>
        <stp>[marketdata.xlsx]List2!R56C51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6" s="2"/>
      </tp>
      <tp>
        <v>40786</v>
        <stp/>
        <stp>##V3_BDHV12</stp>
        <stp>BY2YCZ Q312 Index</stp>
        <stp>PX_LAST</stp>
        <stp>31.8.2011</stp>
        <stp>31.8.2011</stp>
        <stp>[marketdata.xlsx]List2!R68C51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8" s="2"/>
      </tp>
      <tp>
        <v>40816</v>
        <stp/>
        <stp>##V3_BDHV12</stp>
        <stp>BY2YCZ Q312 Index</stp>
        <stp>PX_LAST</stp>
        <stp>30.9.2011</stp>
        <stp>30.9.2011</stp>
        <stp>[marketdata.xlsx]List2!R67C51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7" s="2"/>
      </tp>
      <tp>
        <v>42277</v>
        <stp/>
        <stp>##V3_BDHV12</stp>
        <stp>BY2YCZ Q316 Index</stp>
        <stp>PX_LAST</stp>
        <stp>30.9.2015</stp>
        <stp>30.9.2015</stp>
        <stp>[marketdata.xlsx]List2!R19C51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9" s="2"/>
      </tp>
      <tp>
        <v>41912</v>
        <stp/>
        <stp>##V3_BDHV12</stp>
        <stp>BY2YCZ Q315 Index</stp>
        <stp>PX_LAST</stp>
        <stp>30.9.2014</stp>
        <stp>30.9.2014</stp>
        <stp>[marketdata.xlsx]List2!R31C51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1" s="2"/>
      </tp>
      <tp>
        <v>41547</v>
        <stp/>
        <stp>##V3_BDHV12</stp>
        <stp>BY2YCZ Q314 Index</stp>
        <stp>PX_LAST</stp>
        <stp>30.9.2013</stp>
        <stp>30.9.2013</stp>
        <stp>[marketdata.xlsx]List2!R43C51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3" s="2"/>
      </tp>
      <tp>
        <v>42247</v>
        <stp/>
        <stp>##V3_BDHV12</stp>
        <stp>BY2YCZ Q316 Index</stp>
        <stp>PX_LAST</stp>
        <stp>31.8.2015</stp>
        <stp>31.8.2015</stp>
        <stp>[marketdata.xlsx]List2!R20C51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0" s="2"/>
      </tp>
      <tp>
        <v>42247</v>
        <stp/>
        <stp>##V3_BDHV12</stp>
        <stp>BYXYCZ Q316 Index</stp>
        <stp>PX_LAST</stp>
        <stp>31.8.2015</stp>
        <stp>31.8.2015</stp>
        <stp>[marketdata.xlsx]List2!R20C65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0" s="2"/>
      </tp>
      <tp>
        <v>42277</v>
        <stp/>
        <stp>##V3_BDHV12</stp>
        <stp>BYXYCZ Q316 Index</stp>
        <stp>PX_LAST</stp>
        <stp>30.9.2015</stp>
        <stp>30.9.2015</stp>
        <stp>[marketdata.xlsx]List2!R19C65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9" s="2"/>
      </tp>
      <tp>
        <v>41912</v>
        <stp/>
        <stp>##V3_BDHV12</stp>
        <stp>BYXYCZ Q315 Index</stp>
        <stp>PX_LAST</stp>
        <stp>30.9.2014</stp>
        <stp>30.9.2014</stp>
        <stp>[marketdata.xlsx]List2!R31C65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1" s="2"/>
      </tp>
      <tp>
        <v>41547</v>
        <stp/>
        <stp>##V3_BDHV12</stp>
        <stp>BYXYCZ Q314 Index</stp>
        <stp>PX_LAST</stp>
        <stp>30.9.2013</stp>
        <stp>30.9.2013</stp>
        <stp>[marketdata.xlsx]List2!R43C65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3" s="2"/>
      </tp>
      <tp>
        <v>41152</v>
        <stp/>
        <stp>##V3_BDHV12</stp>
        <stp>BYXYCZ Q313 Index</stp>
        <stp>PX_LAST</stp>
        <stp>31.8.2012</stp>
        <stp>31.8.2012</stp>
        <stp>[marketdata.xlsx]List2!R56C65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6" s="2"/>
      </tp>
      <tp>
        <v>40786</v>
        <stp/>
        <stp>##V3_BDHV12</stp>
        <stp>BYXYCZ Q312 Index</stp>
        <stp>PX_LAST</stp>
        <stp>31.8.2011</stp>
        <stp>31.8.2011</stp>
        <stp>[marketdata.xlsx]List2!R68C65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8" s="2"/>
      </tp>
      <tp>
        <v>40816</v>
        <stp/>
        <stp>##V3_BDHV12</stp>
        <stp>BYXYCZ Q312 Index</stp>
        <stp>PX_LAST</stp>
        <stp>30.9.2011</stp>
        <stp>30.9.2011</stp>
        <stp>[marketdata.xlsx]List2!R67C65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7" s="2"/>
      </tp>
      <tp>
        <v>40602</v>
        <stp/>
        <stp>##V3_BDHV12</stp>
        <stp>BY2YCZ Q112 Index</stp>
        <stp>PX_LAST</stp>
        <stp>28.2.2011</stp>
        <stp>28.2.2011</stp>
        <stp>[marketdata.xlsx]List2!R74C51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4" s="2"/>
      </tp>
      <tp>
        <v>41362</v>
        <stp/>
        <stp>##V3_BDHV12</stp>
        <stp>BY2YCZ Q114 Index</stp>
        <stp>PX_LAST</stp>
        <stp>29.3.2013</stp>
        <stp>29.3.2013</stp>
        <stp>[marketdata.xlsx]List2!R49C51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9" s="2"/>
      </tp>
      <tp>
        <v>41698</v>
        <stp/>
        <stp>##V3_BDHV12</stp>
        <stp>BY2YCZ Q115 Index</stp>
        <stp>PX_LAST</stp>
        <stp>28.2.2014</stp>
        <stp>28.2.2014</stp>
        <stp>[marketdata.xlsx]List2!R38C51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8" s="2"/>
      </tp>
      <tp>
        <v>41333</v>
        <stp/>
        <stp>##V3_BDHV12</stp>
        <stp>BY2YCZ Q114 Index</stp>
        <stp>PX_LAST</stp>
        <stp>28.2.2013</stp>
        <stp>28.2.2013</stp>
        <stp>[marketdata.xlsx]List2!R50C51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0" s="2"/>
      </tp>
      <tp>
        <v>42398</v>
        <stp/>
        <stp>##V3_BDHV12</stp>
        <stp>BYXYCZ Q117 Index</stp>
        <stp>PX_LAST</stp>
        <stp>29.1.2016</stp>
        <stp>29.1.2016</stp>
        <stp>[marketdata.xlsx]List2!R15C65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5" s="2"/>
      </tp>
      <tp>
        <v>41516</v>
        <stp/>
        <stp>##V3_BDHV12</stp>
        <stp>BYXYCZ Q314 Index</stp>
        <stp>PX_LAST</stp>
        <stp>30.8.2013</stp>
        <stp>30.8.2013</stp>
        <stp>[marketdata.xlsx]List2!R44C65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4" s="2"/>
      </tp>
      <tp>
        <v>40968</v>
        <stp/>
        <stp>##V3_BDHV12</stp>
        <stp>BY2YCZ Q113 Index</stp>
        <stp>PX_LAST</stp>
        <stp>29.2.2012</stp>
        <stp>29.2.2012</stp>
        <stp>[marketdata.xlsx]List2!R62C51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2" s="2"/>
      </tp>
      <tp>
        <v>42429</v>
        <stp/>
        <stp>##V3_BDHV12</stp>
        <stp>BY2YCZ Q117 Index</stp>
        <stp>PX_LAST</stp>
        <stp>29.2.2016</stp>
        <stp>29.2.2016</stp>
        <stp>[marketdata.xlsx]List2!R14C51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4" s="2"/>
      </tp>
      <tp>
        <v>41089</v>
        <stp/>
        <stp>##V3_BDHV12</stp>
        <stp>BYXYCZ Q213 Index</stp>
        <stp>PX_LAST</stp>
        <stp>29.6.2012</stp>
        <stp>29.6.2012</stp>
        <stp>[marketdata.xlsx]List2!R58C65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8" s="2"/>
      </tp>
      <tp>
        <v>42153</v>
        <stp/>
        <stp>##V3_BDHV12</stp>
        <stp>BY2YCZ Q216 Index</stp>
        <stp>PX_LAST</stp>
        <stp>29.5.2015</stp>
        <stp>29.5.2015</stp>
        <stp>[marketdata.xlsx]List2!R23C51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3" s="2"/>
      </tp>
      <tp>
        <v>41453</v>
        <stp/>
        <stp>##V3_BDHV12</stp>
        <stp>BYXYCZ Q214 Index</stp>
        <stp>PX_LAST</stp>
        <stp>28.6.2013</stp>
        <stp>28.6.2013</stp>
        <stp>[marketdata.xlsx]List2!R46C65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6" s="2"/>
      </tp>
      <tp>
        <v>40753</v>
        <stp/>
        <stp>##V3_BDHV12</stp>
        <stp>BYXYCZ Q312 Index</stp>
        <stp>PX_LAST</stp>
        <stp>29.7.2011</stp>
        <stp>29.7.2011</stp>
        <stp>[marketdata.xlsx]List2!R69C65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9" s="2"/>
      </tp>
      <tp>
        <v>40662</v>
        <stp/>
        <stp>##V3_BDHV12</stp>
        <stp>BY2YCZ Q212 Index</stp>
        <stp>PX_LAST</stp>
        <stp>29.4.2011</stp>
        <stp>29.4.2011</stp>
        <stp>[marketdata.xlsx]List2!R72C51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72" s="2"/>
      </tp>
      <tp>
        <v>42489</v>
        <stp/>
        <stp>##V3_BDHV12</stp>
        <stp>BY2YCZ Q217 Index</stp>
        <stp>PX_LAST</stp>
        <stp>29.4.2016</stp>
        <stp>29.4.2016</stp>
        <stp>[marketdata.xlsx]List2!R12C51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2" s="2"/>
      </tp>
      <tp>
        <v>42489</v>
        <stp/>
        <stp>##V3_BDHV12</stp>
        <stp>BYXYCZ Q217 Index</stp>
        <stp>PX_LAST</stp>
        <stp>29.4.2016</stp>
        <stp>29.4.2016</stp>
        <stp>[marketdata.xlsx]List2!R12C65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2" s="2"/>
      </tp>
      <tp>
        <v>40662</v>
        <stp/>
        <stp>##V3_BDHV12</stp>
        <stp>BYXYCZ Q212 Index</stp>
        <stp>PX_LAST</stp>
        <stp>29.4.2011</stp>
        <stp>29.4.2011</stp>
        <stp>[marketdata.xlsx]List2!R72C65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72" s="2"/>
      </tp>
      <tp>
        <v>40753</v>
        <stp/>
        <stp>##V3_BDHV12</stp>
        <stp>BY2YCZ Q312 Index</stp>
        <stp>PX_LAST</stp>
        <stp>29.7.2011</stp>
        <stp>29.7.2011</stp>
        <stp>[marketdata.xlsx]List2!R69C51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9" s="2"/>
      </tp>
      <tp>
        <v>41453</v>
        <stp/>
        <stp>##V3_BDHV12</stp>
        <stp>BY2YCZ Q214 Index</stp>
        <stp>PX_LAST</stp>
        <stp>28.6.2013</stp>
        <stp>28.6.2013</stp>
        <stp>[marketdata.xlsx]List2!R46C51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6" s="2"/>
      </tp>
      <tp>
        <v>42153</v>
        <stp/>
        <stp>##V3_BDHV12</stp>
        <stp>BYXYCZ Q216 Index</stp>
        <stp>PX_LAST</stp>
        <stp>29.5.2015</stp>
        <stp>29.5.2015</stp>
        <stp>[marketdata.xlsx]List2!R23C65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3" s="2"/>
      </tp>
      <tp>
        <v>41089</v>
        <stp/>
        <stp>##V3_BDHV12</stp>
        <stp>BY2YCZ Q213 Index</stp>
        <stp>PX_LAST</stp>
        <stp>29.6.2012</stp>
        <stp>29.6.2012</stp>
        <stp>[marketdata.xlsx]List2!R58C51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8" s="2"/>
      </tp>
      <tp>
        <v>41607</v>
        <stp/>
        <stp>##V3_BDHV12</stp>
        <stp>EC3MCZ Q414 Index</stp>
        <stp>PX_LAST</stp>
        <stp>29.11.2013</stp>
        <stp>29.11.2013</stp>
        <stp>[marketdata.xlsx]List2!R41C58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1" s="2"/>
      </tp>
      <tp t="s">
        <v>#N/A N/A</v>
        <stp/>
        <stp>##V3_BDHV12</stp>
        <stp>EC3MCZ Q417 Index</stp>
        <stp>PX_LAST</stp>
        <stp>29.10.2010</stp>
        <stp>29.10.2010</stp>
        <stp>[marketdata.xlsx]List2!R78C58</stp>
        <stp>Dir=V</stp>
        <stp>Dts=S</stp>
        <stp>Sort=D</stp>
        <stp>Quote=C</stp>
        <stp>QtTyp=P</stp>
        <stp>Days=T</stp>
        <stp>Per=cM</stp>
        <stp>DtFmt=D</stp>
        <stp>UseDPDF=Y</stp>
        <tr r="BF78" s="2"/>
      </tp>
    </main>
    <main first="bloomberg.rtd">
      <tp>
        <v>41971</v>
        <stp/>
        <stp>##V3_BDHV12</stp>
        <stp>EC3MCZ Q415 Index</stp>
        <stp>PX_LAST</stp>
        <stp>28.11.2014</stp>
        <stp>28.11.2014</stp>
        <stp>[marketdata.xlsx]List2!R29C58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9" s="2"/>
      </tp>
      <tp>
        <v>42674</v>
        <stp/>
        <stp>##V3_BDHV12</stp>
        <stp>EC3MCZ Q417 Index</stp>
        <stp>PX_LAST</stp>
        <stp>31.10.2016</stp>
        <stp>31.10.2016</stp>
        <stp>[marketdata.xlsx]List2!R6C58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6" s="2"/>
      </tp>
      <tp>
        <v>42704</v>
        <stp/>
        <stp>##V3_BDHV12</stp>
        <stp>EC3MCZ Q417 Index</stp>
        <stp>PX_LAST</stp>
        <stp>30.11.2016</stp>
        <stp>30.11.2016</stp>
        <stp>[marketdata.xlsx]List2!R5C58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" s="2"/>
      </tp>
      <tp t="s">
        <v>#N/A N/A</v>
        <stp/>
        <stp>##V3_BDHV12</stp>
        <stp>EC3MCZ Q417 Index</stp>
        <stp>PX_LAST</stp>
        <stp>31.12.2010</stp>
        <stp>31.12.2010</stp>
        <stp>[marketdata.xlsx]List2!R76C58</stp>
        <stp>Dir=V</stp>
        <stp>Dts=S</stp>
        <stp>Sort=D</stp>
        <stp>Quote=C</stp>
        <stp>QtTyp=P</stp>
        <stp>Days=T</stp>
        <stp>Per=cM</stp>
        <stp>DtFmt=D</stp>
        <stp>UseDPDF=Y</stp>
        <tr r="BF76" s="2"/>
      </tp>
      <tp t="s">
        <v>#N/A N/A</v>
        <stp/>
        <stp>##V3_BDHV12</stp>
        <stp>EC3MCZ Q412 Index</stp>
        <stp>PX_LAST</stp>
        <stp>30.11.2011</stp>
        <stp>30.11.2011</stp>
        <stp>[marketdata.xlsx]List2!R65C58</stp>
        <stp>Dir=V</stp>
        <stp>Dts=S</stp>
        <stp>Sort=D</stp>
        <stp>Quote=C</stp>
        <stp>QtTyp=P</stp>
        <stp>Days=T</stp>
        <stp>Per=cM</stp>
        <stp>DtFmt=D</stp>
        <stp>UseDPDF=Y</stp>
        <tr r="BF65" s="2"/>
      </tp>
      <tp>
        <v>42704</v>
        <stp/>
        <stp>##V3_BDHV12</stp>
        <stp>BY2YCZ Q417 Index</stp>
        <stp>PX_LAST</stp>
        <stp>30.11.2016</stp>
        <stp>30.11.2016</stp>
        <stp>[marketdata.xlsx]List2!R5C51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" s="2"/>
      </tp>
      <tp>
        <v>42674</v>
        <stp/>
        <stp>##V3_BDHV12</stp>
        <stp>BY2YCZ Q417 Index</stp>
        <stp>PX_LAST</stp>
        <stp>31.10.2016</stp>
        <stp>31.10.2016</stp>
        <stp>[marketdata.xlsx]List2!R6C51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" s="2"/>
      </tp>
      <tp>
        <v>42734</v>
        <stp/>
        <stp>##V3_BDHV12</stp>
        <stp>BY2YCZ Q417 Index</stp>
        <stp>PX_LAST</stp>
        <stp>30.12.2016</stp>
        <stp>30.12.2016</stp>
        <stp>[marketdata.xlsx]List2!R4C51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" s="2"/>
      </tp>
      <tp>
        <v>41578</v>
        <stp/>
        <stp>##V3_BDHV12</stp>
        <stp>EC3MCZ Q414 Index</stp>
        <stp>PX_LAST</stp>
        <stp>31.10.2013</stp>
        <stp>31.10.2013</stp>
        <stp>[marketdata.xlsx]List2!R42C58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2" s="2"/>
      </tp>
      <tp>
        <v>41639</v>
        <stp/>
        <stp>##V3_BDHV12</stp>
        <stp>EC3MCZ Q414 Index</stp>
        <stp>PX_LAST</stp>
        <stp>31.12.2013</stp>
        <stp>31.12.2013</stp>
        <stp>[marketdata.xlsx]List2!R40C58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0" s="2"/>
      </tp>
      <tp>
        <v>41243</v>
        <stp/>
        <stp>##V3_BDHV12</stp>
        <stp>EC3MCZ Q413 Index</stp>
        <stp>PX_LAST</stp>
        <stp>30.11.2012</stp>
        <stp>30.11.2012</stp>
        <stp>[marketdata.xlsx]List2!R53C58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3" s="2"/>
      </tp>
      <tp t="s">
        <v>#N/A N/A</v>
        <stp/>
        <stp>##V3_BDHV12</stp>
        <stp>EC3MCZ Q417 Index</stp>
        <stp>PX_LAST</stp>
        <stp>30.11.2010</stp>
        <stp>30.11.2010</stp>
        <stp>[marketdata.xlsx]List2!R77C58</stp>
        <stp>Dir=V</stp>
        <stp>Dts=S</stp>
        <stp>Sort=D</stp>
        <stp>Quote=C</stp>
        <stp>QtTyp=P</stp>
        <stp>Days=T</stp>
        <stp>Per=cM</stp>
        <stp>DtFmt=D</stp>
        <stp>UseDPDF=Y</stp>
        <tr r="BF77" s="2"/>
      </tp>
      <tp t="s">
        <v>#N/A N/A</v>
        <stp/>
        <stp>##V3_BDHV12</stp>
        <stp>EC3MCZ Q412 Index</stp>
        <stp>PX_LAST</stp>
        <stp>30.12.2011</stp>
        <stp>30.12.2011</stp>
        <stp>[marketdata.xlsx]List2!R64C58</stp>
        <stp>Dir=V</stp>
        <stp>Dts=S</stp>
        <stp>Sort=D</stp>
        <stp>Quote=C</stp>
        <stp>QtTyp=P</stp>
        <stp>Days=T</stp>
        <stp>Per=cM</stp>
        <stp>DtFmt=D</stp>
        <stp>UseDPDF=Y</stp>
        <tr r="BF64" s="2"/>
      </tp>
      <tp t="s">
        <v>#N/A N/A</v>
        <stp/>
        <stp>##V3_BDHV12</stp>
        <stp>EC3MCZ Q412 Index</stp>
        <stp>PX_LAST</stp>
        <stp>31.10.2011</stp>
        <stp>31.10.2011</stp>
        <stp>[marketdata.xlsx]List2!R66C58</stp>
        <stp>Dir=V</stp>
        <stp>Dts=S</stp>
        <stp>Sort=D</stp>
        <stp>Quote=C</stp>
        <stp>QtTyp=P</stp>
        <stp>Days=T</stp>
        <stp>Per=cM</stp>
        <stp>DtFmt=D</stp>
        <stp>UseDPDF=Y</stp>
        <tr r="BF66" s="2"/>
      </tp>
      <tp>
        <v>42734</v>
        <stp/>
        <stp>##V3_BDHV12</stp>
        <stp>EC3MCZ Q417 Index</stp>
        <stp>PX_LAST</stp>
        <stp>30.12.2016</stp>
        <stp>30.12.2016</stp>
        <stp>[marketdata.xlsx]List2!R4C58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4" s="2"/>
      </tp>
      <tp>
        <v>41213</v>
        <stp/>
        <stp>##V3_BDHV12</stp>
        <stp>EC3MCZ Q413 Index</stp>
        <stp>PX_LAST</stp>
        <stp>31.10.2012</stp>
        <stp>31.10.2012</stp>
        <stp>[marketdata.xlsx]List2!R54C58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4" s="2"/>
      </tp>
      <tp>
        <v>41274</v>
        <stp/>
        <stp>##V3_BDHV12</stp>
        <stp>EC3MCZ Q413 Index</stp>
        <stp>PX_LAST</stp>
        <stp>31.12.2012</stp>
        <stp>31.12.2012</stp>
        <stp>[marketdata.xlsx]List2!R52C58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52" s="2"/>
      </tp>
      <tp>
        <v>42369</v>
        <stp/>
        <stp>##V3_BDHV12</stp>
        <stp>EC3MCZ Q416 Index</stp>
        <stp>PX_LAST</stp>
        <stp>31.12.2015</stp>
        <stp>31.12.2015</stp>
        <stp>[marketdata.xlsx]List2!R16C58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6" s="2"/>
      </tp>
      <tp>
        <v>42004</v>
        <stp/>
        <stp>##V3_BDHV12</stp>
        <stp>EC3MCZ Q415 Index</stp>
        <stp>PX_LAST</stp>
        <stp>31.12.2014</stp>
        <stp>31.12.2014</stp>
        <stp>[marketdata.xlsx]List2!R28C58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28" s="2"/>
      </tp>
      <tp>
        <v>41943</v>
        <stp/>
        <stp>##V3_BDHV12</stp>
        <stp>EC3MCZ Q415 Index</stp>
        <stp>PX_LAST</stp>
        <stp>31.10.2014</stp>
        <stp>31.10.2014</stp>
        <stp>[marketdata.xlsx]List2!R30C58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30" s="2"/>
      </tp>
      <tp>
        <v>42307</v>
        <stp/>
        <stp>##V3_BDHV12</stp>
        <stp>EC3MCZ Q416 Index</stp>
        <stp>PX_LAST</stp>
        <stp>30.10.2015</stp>
        <stp>30.10.2015</stp>
        <stp>[marketdata.xlsx]List2!R18C58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8" s="2"/>
      </tp>
      <tp>
        <v>42338</v>
        <stp/>
        <stp>##V3_BDHV12</stp>
        <stp>EC3MCZ Q416 Index</stp>
        <stp>PX_LAST</stp>
        <stp>30.11.2015</stp>
        <stp>30.11.2015</stp>
        <stp>[marketdata.xlsx]List2!R17C58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F17" s="2"/>
      </tp>
      <tp>
        <v>42643</v>
        <stp/>
        <stp>##V3_BDHV12</stp>
        <stp xml:space="preserve">CZGDPSAY Index                                                  </stp>
        <stp>PX_LAST_x0002__x0002_</stp>
        <stp>31.3.1997</stp>
        <stp>30.12.2016</stp>
        <stp>[marketdata.xlsx]List2!R8C31</stp>
        <stp>Dir=V</stp>
        <stp>Dts=S</stp>
        <stp>Sort=D</stp>
        <stp>Quote=C</stp>
        <stp>QtTyp=P</stp>
        <stp>Days=T</stp>
        <stp>Per=cM</stp>
        <stp>DtFmt=D</stp>
        <stp>UseDPDF=Y</stp>
        <stp>cols=2;rows=79</stp>
        <tr r="AE8" s="2"/>
      </tp>
      <tp>
        <v>41971</v>
        <stp/>
        <stp>##V3_BDHV12</stp>
        <stp>BY2YCZ Q415 Index</stp>
        <stp>PX_LAST</stp>
        <stp>28.11.2014</stp>
        <stp>28.11.2014</stp>
        <stp>[marketdata.xlsx]List2!R29C51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9" s="2"/>
      </tp>
      <tp t="s">
        <v>#N/A N/A</v>
        <stp/>
        <stp>##V3_BDHV12</stp>
        <stp>BY2YCZ Q417 Index</stp>
        <stp>PX_LAST</stp>
        <stp>30.11.2010</stp>
        <stp>30.11.2010</stp>
        <stp>[marketdata.xlsx]List2!R77C51</stp>
        <stp>Dir=V</stp>
        <stp>Dts=S</stp>
        <stp>Sort=D</stp>
        <stp>Quote=C</stp>
        <stp>QtTyp=P</stp>
        <stp>Days=T</stp>
        <stp>Per=cM</stp>
        <stp>DtFmt=D</stp>
        <stp>UseDPDF=Y</stp>
        <tr r="AY77" s="2"/>
      </tp>
      <tp t="s">
        <v>#N/A N/A</v>
        <stp/>
        <stp>##V3_BDHV12</stp>
        <stp>BYXYCZ Q417 Index</stp>
        <stp>PX_LAST</stp>
        <stp>30.11.2010</stp>
        <stp>30.11.2010</stp>
        <stp>[marketdata.xlsx]List2!R77C65</stp>
        <stp>Dir=V</stp>
        <stp>Dts=S</stp>
        <stp>Sort=D</stp>
        <stp>Quote=C</stp>
        <stp>QtTyp=P</stp>
        <stp>Days=T</stp>
        <stp>Per=cM</stp>
        <stp>DtFmt=D</stp>
        <stp>UseDPDF=Y</stp>
        <tr r="BM77" s="2"/>
      </tp>
      <tp t="s">
        <v>#N/A N/A</v>
        <stp/>
        <stp>##V3_BDHV12</stp>
        <stp>BY2YCZ Q417 Index</stp>
        <stp>PX_LAST</stp>
        <stp>31.12.2010</stp>
        <stp>31.12.2010</stp>
        <stp>[marketdata.xlsx]List2!R76C51</stp>
        <stp>Dir=V</stp>
        <stp>Dts=S</stp>
        <stp>Sort=D</stp>
        <stp>Quote=C</stp>
        <stp>QtTyp=P</stp>
        <stp>Days=T</stp>
        <stp>Per=cM</stp>
        <stp>DtFmt=D</stp>
        <stp>UseDPDF=Y</stp>
        <tr r="AY76" s="2"/>
      </tp>
      <tp>
        <v>41971</v>
        <stp/>
        <stp>##V3_BDHV12</stp>
        <stp>BYXYCZ Q415 Index</stp>
        <stp>PX_LAST</stp>
        <stp>28.11.2014</stp>
        <stp>28.11.2014</stp>
        <stp>[marketdata.xlsx]List2!R29C65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9" s="2"/>
      </tp>
      <tp t="s">
        <v>#N/A N/A</v>
        <stp/>
        <stp>##V3_BDHV12</stp>
        <stp>BYXYCZ Q417 Index</stp>
        <stp>PX_LAST</stp>
        <stp>31.12.2010</stp>
        <stp>31.12.2010</stp>
        <stp>[marketdata.xlsx]List2!R76C65</stp>
        <stp>Dir=V</stp>
        <stp>Dts=S</stp>
        <stp>Sort=D</stp>
        <stp>Quote=C</stp>
        <stp>QtTyp=P</stp>
        <stp>Days=T</stp>
        <stp>Per=cM</stp>
        <stp>DtFmt=D</stp>
        <stp>UseDPDF=Y</stp>
        <tr r="BM76" s="2"/>
      </tp>
      <tp>
        <v>41607</v>
        <stp/>
        <stp>##V3_BDHV12</stp>
        <stp>BYXYCZ Q414 Index</stp>
        <stp>PX_LAST</stp>
        <stp>29.11.2013</stp>
        <stp>29.11.2013</stp>
        <stp>[marketdata.xlsx]List2!R41C65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1" s="2"/>
      </tp>
      <tp>
        <v>41607</v>
        <stp/>
        <stp>##V3_BDHV12</stp>
        <stp>BY2YCZ Q414 Index</stp>
        <stp>PX_LAST</stp>
        <stp>29.11.2013</stp>
        <stp>29.11.2013</stp>
        <stp>[marketdata.xlsx]List2!R41C51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1" s="2"/>
      </tp>
      <tp>
        <v>42369</v>
        <stp/>
        <stp>##V3_BDHV12</stp>
        <stp>BY2YCZ Q416 Index</stp>
        <stp>PX_LAST</stp>
        <stp>31.12.2015</stp>
        <stp>31.12.2015</stp>
        <stp>[marketdata.xlsx]List2!R16C51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6" s="2"/>
      </tp>
      <tp>
        <v>42338</v>
        <stp/>
        <stp>##V3_BDHV12</stp>
        <stp>BY2YCZ Q416 Index</stp>
        <stp>PX_LAST</stp>
        <stp>30.11.2015</stp>
        <stp>30.11.2015</stp>
        <stp>[marketdata.xlsx]List2!R17C51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7" s="2"/>
      </tp>
      <tp>
        <v>42307</v>
        <stp/>
        <stp>##V3_BDHV12</stp>
        <stp>BY2YCZ Q416 Index</stp>
        <stp>PX_LAST</stp>
        <stp>30.10.2015</stp>
        <stp>30.10.2015</stp>
        <stp>[marketdata.xlsx]List2!R18C51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18" s="2"/>
      </tp>
      <tp>
        <v>42004</v>
        <stp/>
        <stp>##V3_BDHV12</stp>
        <stp>BY2YCZ Q415 Index</stp>
        <stp>PX_LAST</stp>
        <stp>31.12.2014</stp>
        <stp>31.12.2014</stp>
        <stp>[marketdata.xlsx]List2!R28C51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28" s="2"/>
      </tp>
      <tp>
        <v>41943</v>
        <stp/>
        <stp>##V3_BDHV12</stp>
        <stp>BY2YCZ Q415 Index</stp>
        <stp>PX_LAST</stp>
        <stp>31.10.2014</stp>
        <stp>31.10.2014</stp>
        <stp>[marketdata.xlsx]List2!R30C51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30" s="2"/>
      </tp>
      <tp>
        <v>42338</v>
        <stp/>
        <stp>##V3_BDHV12</stp>
        <stp>BYXYCZ Q416 Index</stp>
        <stp>PX_LAST</stp>
        <stp>30.11.2015</stp>
        <stp>30.11.2015</stp>
        <stp>[marketdata.xlsx]List2!R17C65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7" s="2"/>
      </tp>
      <tp>
        <v>42307</v>
        <stp/>
        <stp>##V3_BDHV12</stp>
        <stp>BYXYCZ Q416 Index</stp>
        <stp>PX_LAST</stp>
        <stp>30.10.2015</stp>
        <stp>30.10.2015</stp>
        <stp>[marketdata.xlsx]List2!R18C65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8" s="2"/>
      </tp>
      <tp>
        <v>42004</v>
        <stp/>
        <stp>##V3_BDHV12</stp>
        <stp>BYXYCZ Q415 Index</stp>
        <stp>PX_LAST</stp>
        <stp>31.12.2014</stp>
        <stp>31.12.2014</stp>
        <stp>[marketdata.xlsx]List2!R28C65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28" s="2"/>
      </tp>
      <tp>
        <v>41943</v>
        <stp/>
        <stp>##V3_BDHV12</stp>
        <stp>BYXYCZ Q415 Index</stp>
        <stp>PX_LAST</stp>
        <stp>31.10.2014</stp>
        <stp>31.10.2014</stp>
        <stp>[marketdata.xlsx]List2!R30C65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30" s="2"/>
      </tp>
      <tp>
        <v>42369</v>
        <stp/>
        <stp>##V3_BDHV12</stp>
        <stp>BYXYCZ Q416 Index</stp>
        <stp>PX_LAST</stp>
        <stp>31.12.2015</stp>
        <stp>31.12.2015</stp>
        <stp>[marketdata.xlsx]List2!R16C65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16" s="2"/>
      </tp>
      <tp>
        <v>40847</v>
        <stp/>
        <stp>##V3_BDHV12</stp>
        <stp>BY2YCZ Q412 Index</stp>
        <stp>PX_LAST</stp>
        <stp>31.10.2011</stp>
        <stp>31.10.2011</stp>
        <stp>[marketdata.xlsx]List2!R66C51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6" s="2"/>
      </tp>
      <tp>
        <v>41213</v>
        <stp/>
        <stp>##V3_BDHV12</stp>
        <stp>BYXYCZ Q413 Index</stp>
        <stp>PX_LAST</stp>
        <stp>31.10.2012</stp>
        <stp>31.10.2012</stp>
        <stp>[marketdata.xlsx]List2!R54C65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4" s="2"/>
      </tp>
      <tp>
        <v>41274</v>
        <stp/>
        <stp>##V3_BDHV12</stp>
        <stp>BYXYCZ Q413 Index</stp>
        <stp>PX_LAST</stp>
        <stp>31.12.2012</stp>
        <stp>31.12.2012</stp>
        <stp>[marketdata.xlsx]List2!R52C65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2" s="2"/>
      </tp>
      <tp>
        <v>40907</v>
        <stp/>
        <stp>##V3_BDHV12</stp>
        <stp>BY2YCZ Q412 Index</stp>
        <stp>PX_LAST</stp>
        <stp>30.12.2011</stp>
        <stp>30.12.2011</stp>
        <stp>[marketdata.xlsx]List2!R64C51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4" s="2"/>
      </tp>
      <tp>
        <v>40877</v>
        <stp/>
        <stp>##V3_BDHV12</stp>
        <stp>BY2YCZ Q412 Index</stp>
        <stp>PX_LAST</stp>
        <stp>30.11.2011</stp>
        <stp>30.11.2011</stp>
        <stp>[marketdata.xlsx]List2!R65C51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65" s="2"/>
      </tp>
      <tp>
        <v>41639</v>
        <stp/>
        <stp>##V3_BDHV12</stp>
        <stp>BYXYCZ Q414 Index</stp>
        <stp>PX_LAST</stp>
        <stp>31.12.2013</stp>
        <stp>31.12.2013</stp>
        <stp>[marketdata.xlsx]List2!R40C65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0" s="2"/>
      </tp>
      <tp>
        <v>41578</v>
        <stp/>
        <stp>##V3_BDHV12</stp>
        <stp>BYXYCZ Q414 Index</stp>
        <stp>PX_LAST</stp>
        <stp>31.10.2013</stp>
        <stp>31.10.2013</stp>
        <stp>[marketdata.xlsx]List2!R42C65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42" s="2"/>
      </tp>
      <tp>
        <v>41243</v>
        <stp/>
        <stp>##V3_BDHV12</stp>
        <stp>BYXYCZ Q413 Index</stp>
        <stp>PX_LAST</stp>
        <stp>30.11.2012</stp>
        <stp>30.11.2012</stp>
        <stp>[marketdata.xlsx]List2!R53C65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53" s="2"/>
      </tp>
      <tp t="s">
        <v>#N/A N/A</v>
        <stp/>
        <stp>##V3_BDHV12</stp>
        <stp>BY2YCZ Q417 Index</stp>
        <stp>PX_LAST</stp>
        <stp>29.10.2010</stp>
        <stp>29.10.2010</stp>
        <stp>[marketdata.xlsx]List2!R78C51</stp>
        <stp>Dir=V</stp>
        <stp>Dts=S</stp>
        <stp>Sort=D</stp>
        <stp>Quote=C</stp>
        <stp>QtTyp=P</stp>
        <stp>Days=T</stp>
        <stp>Per=cM</stp>
        <stp>DtFmt=D</stp>
        <stp>UseDPDF=Y</stp>
        <tr r="AY78" s="2"/>
      </tp>
      <tp>
        <v>41578</v>
        <stp/>
        <stp>##V3_BDHV12</stp>
        <stp>BY2YCZ Q414 Index</stp>
        <stp>PX_LAST</stp>
        <stp>31.10.2013</stp>
        <stp>31.10.2013</stp>
        <stp>[marketdata.xlsx]List2!R42C51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2" s="2"/>
      </tp>
      <tp>
        <v>41639</v>
        <stp/>
        <stp>##V3_BDHV12</stp>
        <stp>BY2YCZ Q414 Index</stp>
        <stp>PX_LAST</stp>
        <stp>31.12.2013</stp>
        <stp>31.12.2013</stp>
        <stp>[marketdata.xlsx]List2!R40C51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40" s="2"/>
      </tp>
      <tp>
        <v>41243</v>
        <stp/>
        <stp>##V3_BDHV12</stp>
        <stp>BY2YCZ Q413 Index</stp>
        <stp>PX_LAST</stp>
        <stp>30.11.2012</stp>
        <stp>30.11.2012</stp>
        <stp>[marketdata.xlsx]List2!R53C51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3" s="2"/>
      </tp>
      <tp>
        <v>40907</v>
        <stp/>
        <stp>##V3_BDHV12</stp>
        <stp>BYXYCZ Q412 Index</stp>
        <stp>PX_LAST</stp>
        <stp>30.12.2011</stp>
        <stp>30.12.2011</stp>
        <stp>[marketdata.xlsx]List2!R64C65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4" s="2"/>
      </tp>
      <tp>
        <v>40877</v>
        <stp/>
        <stp>##V3_BDHV12</stp>
        <stp>BYXYCZ Q412 Index</stp>
        <stp>PX_LAST</stp>
        <stp>30.11.2011</stp>
        <stp>30.11.2011</stp>
        <stp>[marketdata.xlsx]List2!R65C65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5" s="2"/>
      </tp>
      <tp t="s">
        <v>#N/A N/A</v>
        <stp/>
        <stp>##V3_BDHV12</stp>
        <stp>BYXYCZ Q417 Index</stp>
        <stp>PX_LAST</stp>
        <stp>29.10.2010</stp>
        <stp>29.10.2010</stp>
        <stp>[marketdata.xlsx]List2!R78C65</stp>
        <stp>Dir=V</stp>
        <stp>Dts=S</stp>
        <stp>Sort=D</stp>
        <stp>Quote=C</stp>
        <stp>QtTyp=P</stp>
        <stp>Days=T</stp>
        <stp>Per=cM</stp>
        <stp>DtFmt=D</stp>
        <stp>UseDPDF=Y</stp>
        <tr r="BM78" s="2"/>
      </tp>
      <tp>
        <v>41213</v>
        <stp/>
        <stp>##V3_BDHV12</stp>
        <stp>BY2YCZ Q413 Index</stp>
        <stp>PX_LAST</stp>
        <stp>31.10.2012</stp>
        <stp>31.10.2012</stp>
        <stp>[marketdata.xlsx]List2!R54C51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4" s="2"/>
      </tp>
      <tp>
        <v>41274</v>
        <stp/>
        <stp>##V3_BDHV12</stp>
        <stp>BY2YCZ Q413 Index</stp>
        <stp>PX_LAST</stp>
        <stp>31.12.2012</stp>
        <stp>31.12.2012</stp>
        <stp>[marketdata.xlsx]List2!R52C51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AY52" s="2"/>
      </tp>
      <tp>
        <v>40847</v>
        <stp/>
        <stp>##V3_BDHV12</stp>
        <stp>BYXYCZ Q412 Index</stp>
        <stp>PX_LAST</stp>
        <stp>31.10.2011</stp>
        <stp>31.10.2011</stp>
        <stp>[marketdata.xlsx]List2!R66C65</stp>
        <stp>Dir=V</stp>
        <stp>Dts=S</stp>
        <stp>Sort=D</stp>
        <stp>Quote=C</stp>
        <stp>QtTyp=P</stp>
        <stp>Days=T</stp>
        <stp>Per=cM</stp>
        <stp>DtFmt=D</stp>
        <stp>UseDPDF=Y</stp>
        <stp>cols=2;rows=1</stp>
        <tr r="BM6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"/>
  <sheetViews>
    <sheetView workbookViewId="0">
      <selection activeCell="B38" sqref="B38"/>
    </sheetView>
  </sheetViews>
  <sheetFormatPr defaultRowHeight="15" x14ac:dyDescent="0.25"/>
  <cols>
    <col min="2" max="6" width="18.5703125" bestFit="1" customWidth="1"/>
  </cols>
  <sheetData>
    <row r="1" spans="1:6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2">
        <v>37653</v>
      </c>
      <c r="B2">
        <f t="shared" ref="B2:B33" si="0">VLOOKUP(A2,rngPribor,3,0)</f>
        <v>2.58</v>
      </c>
      <c r="C2">
        <f t="shared" ref="C2:C33" si="1">VLOOKUP(A2,rngCPI,3,0)</f>
        <v>-0.4</v>
      </c>
      <c r="D2">
        <f t="shared" ref="D2:D33" si="2">VLOOKUP(A2,rngEURCZK,3,0)</f>
        <v>31.495999999999999</v>
      </c>
      <c r="E2">
        <f t="shared" ref="E2:E33" si="3">VLOOKUP(A2,rngEURIBOR,3,0)</f>
        <v>2.6360000000000001</v>
      </c>
      <c r="F2">
        <f t="shared" ref="F2:F33" si="4">VLOOKUP(A2,rngCNBrepo,3,0)</f>
        <v>2.5</v>
      </c>
    </row>
    <row r="3" spans="1:6" x14ac:dyDescent="0.25">
      <c r="A3" s="1">
        <v>37681</v>
      </c>
      <c r="B3">
        <f t="shared" si="0"/>
        <v>2.35</v>
      </c>
      <c r="C3">
        <f t="shared" si="1"/>
        <v>-0.4</v>
      </c>
      <c r="D3">
        <f t="shared" si="2"/>
        <v>31.824999999999999</v>
      </c>
      <c r="E3">
        <f t="shared" si="3"/>
        <v>2.4119999999999999</v>
      </c>
      <c r="F3">
        <f t="shared" si="4"/>
        <v>2.5</v>
      </c>
    </row>
    <row r="4" spans="1:6" x14ac:dyDescent="0.25">
      <c r="A4" s="2">
        <v>37712</v>
      </c>
      <c r="B4">
        <f t="shared" si="0"/>
        <v>2.4</v>
      </c>
      <c r="C4">
        <f t="shared" si="1"/>
        <v>-0.4</v>
      </c>
      <c r="D4">
        <f t="shared" si="2"/>
        <v>32.052</v>
      </c>
      <c r="E4">
        <f t="shared" si="3"/>
        <v>2.3940000000000001</v>
      </c>
      <c r="F4">
        <f t="shared" si="4"/>
        <v>2.5</v>
      </c>
    </row>
    <row r="5" spans="1:6" x14ac:dyDescent="0.25">
      <c r="A5" s="1">
        <v>37742</v>
      </c>
      <c r="B5">
        <f t="shared" si="0"/>
        <v>2.48</v>
      </c>
      <c r="C5">
        <f t="shared" si="1"/>
        <v>-0.1</v>
      </c>
      <c r="D5">
        <f t="shared" si="2"/>
        <v>31.486999999999998</v>
      </c>
      <c r="E5">
        <f t="shared" si="3"/>
        <v>2.423</v>
      </c>
      <c r="F5">
        <f t="shared" si="4"/>
        <v>2.5</v>
      </c>
    </row>
    <row r="6" spans="1:6" x14ac:dyDescent="0.25">
      <c r="A6" s="2">
        <v>37773</v>
      </c>
      <c r="B6">
        <f t="shared" si="0"/>
        <v>2.38</v>
      </c>
      <c r="C6">
        <f t="shared" si="1"/>
        <v>0</v>
      </c>
      <c r="D6">
        <f t="shared" si="2"/>
        <v>31.373000000000001</v>
      </c>
      <c r="E6">
        <f t="shared" si="3"/>
        <v>2.1419999999999999</v>
      </c>
      <c r="F6">
        <f t="shared" si="4"/>
        <v>2.5</v>
      </c>
    </row>
    <row r="7" spans="1:6" x14ac:dyDescent="0.25">
      <c r="A7" s="1">
        <v>37803</v>
      </c>
      <c r="B7">
        <f t="shared" si="0"/>
        <v>2.21</v>
      </c>
      <c r="C7">
        <f t="shared" si="1"/>
        <v>0.3</v>
      </c>
      <c r="D7">
        <f t="shared" si="2"/>
        <v>31.61</v>
      </c>
      <c r="E7">
        <f t="shared" si="3"/>
        <v>2.06</v>
      </c>
      <c r="F7">
        <f t="shared" si="4"/>
        <v>2.25</v>
      </c>
    </row>
    <row r="8" spans="1:6" x14ac:dyDescent="0.25">
      <c r="A8" s="2">
        <v>37834</v>
      </c>
      <c r="B8">
        <f t="shared" si="0"/>
        <v>2.27</v>
      </c>
      <c r="C8">
        <f t="shared" si="1"/>
        <v>-0.1</v>
      </c>
      <c r="D8">
        <f t="shared" si="2"/>
        <v>32.341999999999999</v>
      </c>
      <c r="E8">
        <f t="shared" si="3"/>
        <v>2.1120000000000001</v>
      </c>
      <c r="F8">
        <f t="shared" si="4"/>
        <v>2</v>
      </c>
    </row>
    <row r="9" spans="1:6" x14ac:dyDescent="0.25">
      <c r="A9" s="1">
        <v>37865</v>
      </c>
      <c r="B9">
        <f t="shared" si="0"/>
        <v>2.13</v>
      </c>
      <c r="C9">
        <f t="shared" si="1"/>
        <v>-0.1</v>
      </c>
      <c r="D9">
        <f t="shared" si="2"/>
        <v>32.47</v>
      </c>
      <c r="E9">
        <f t="shared" si="3"/>
        <v>2.3149999999999999</v>
      </c>
      <c r="F9">
        <f t="shared" si="4"/>
        <v>2</v>
      </c>
    </row>
    <row r="10" spans="1:6" x14ac:dyDescent="0.25">
      <c r="A10" s="2">
        <v>37895</v>
      </c>
      <c r="B10">
        <f t="shared" si="0"/>
        <v>2.19</v>
      </c>
      <c r="C10">
        <f t="shared" si="1"/>
        <v>0</v>
      </c>
      <c r="D10">
        <f t="shared" si="2"/>
        <v>31.898</v>
      </c>
      <c r="E10">
        <f t="shared" si="3"/>
        <v>2.13</v>
      </c>
      <c r="F10">
        <f t="shared" si="4"/>
        <v>2</v>
      </c>
    </row>
    <row r="11" spans="1:6" x14ac:dyDescent="0.25">
      <c r="A11" s="1">
        <v>37926</v>
      </c>
      <c r="B11">
        <f t="shared" si="0"/>
        <v>2.2000000000000002</v>
      </c>
      <c r="C11">
        <f t="shared" si="1"/>
        <v>0.4</v>
      </c>
      <c r="D11">
        <f t="shared" si="2"/>
        <v>32.027999999999999</v>
      </c>
      <c r="E11">
        <f t="shared" si="3"/>
        <v>2.3860000000000001</v>
      </c>
      <c r="F11">
        <f t="shared" si="4"/>
        <v>2</v>
      </c>
    </row>
    <row r="12" spans="1:6" x14ac:dyDescent="0.25">
      <c r="A12" s="2">
        <v>37956</v>
      </c>
      <c r="B12">
        <f t="shared" si="0"/>
        <v>2.27</v>
      </c>
      <c r="C12">
        <f t="shared" si="1"/>
        <v>1</v>
      </c>
      <c r="D12">
        <f t="shared" si="2"/>
        <v>32.018000000000001</v>
      </c>
      <c r="E12">
        <f t="shared" si="3"/>
        <v>2.4699999999999998</v>
      </c>
      <c r="F12">
        <f t="shared" si="4"/>
        <v>2</v>
      </c>
    </row>
    <row r="13" spans="1:6" x14ac:dyDescent="0.25">
      <c r="A13" s="1">
        <v>37987</v>
      </c>
      <c r="B13">
        <f t="shared" si="0"/>
        <v>2.36</v>
      </c>
      <c r="C13">
        <f t="shared" si="1"/>
        <v>1</v>
      </c>
      <c r="D13">
        <f t="shared" si="2"/>
        <v>32.393000000000001</v>
      </c>
      <c r="E13">
        <f t="shared" si="3"/>
        <v>2.3050000000000002</v>
      </c>
      <c r="F13">
        <f t="shared" si="4"/>
        <v>2</v>
      </c>
    </row>
    <row r="14" spans="1:6" x14ac:dyDescent="0.25">
      <c r="A14" s="2">
        <v>38018</v>
      </c>
      <c r="B14">
        <f t="shared" si="0"/>
        <v>2.2999999999999998</v>
      </c>
      <c r="C14">
        <f t="shared" si="1"/>
        <v>2.2999999999999998</v>
      </c>
      <c r="D14">
        <f t="shared" si="2"/>
        <v>33.341000000000001</v>
      </c>
      <c r="E14">
        <f t="shared" si="3"/>
        <v>2.2629999999999999</v>
      </c>
      <c r="F14">
        <f t="shared" si="4"/>
        <v>2</v>
      </c>
    </row>
    <row r="15" spans="1:6" x14ac:dyDescent="0.25">
      <c r="A15" s="1">
        <v>38047</v>
      </c>
      <c r="B15">
        <f t="shared" si="0"/>
        <v>2.33</v>
      </c>
      <c r="C15">
        <f t="shared" si="1"/>
        <v>2.2999999999999998</v>
      </c>
      <c r="D15">
        <f t="shared" si="2"/>
        <v>32.578000000000003</v>
      </c>
      <c r="E15">
        <f t="shared" si="3"/>
        <v>2.0859999999999999</v>
      </c>
      <c r="F15">
        <f t="shared" si="4"/>
        <v>2</v>
      </c>
    </row>
    <row r="16" spans="1:6" x14ac:dyDescent="0.25">
      <c r="A16" s="2">
        <v>38078</v>
      </c>
      <c r="B16">
        <f t="shared" si="0"/>
        <v>2.2800000000000002</v>
      </c>
      <c r="C16">
        <f t="shared" si="1"/>
        <v>2.5</v>
      </c>
      <c r="D16">
        <f t="shared" si="2"/>
        <v>32.83</v>
      </c>
      <c r="E16">
        <f t="shared" si="3"/>
        <v>1.9830000000000001</v>
      </c>
      <c r="F16">
        <f t="shared" si="4"/>
        <v>2</v>
      </c>
    </row>
    <row r="17" spans="1:6" x14ac:dyDescent="0.25">
      <c r="A17" s="1">
        <v>38108</v>
      </c>
      <c r="B17">
        <f t="shared" si="0"/>
        <v>2.46</v>
      </c>
      <c r="C17">
        <f t="shared" si="1"/>
        <v>2.2999999999999998</v>
      </c>
      <c r="D17">
        <f t="shared" si="2"/>
        <v>32.546999999999997</v>
      </c>
      <c r="E17">
        <f t="shared" si="3"/>
        <v>2.2389999999999999</v>
      </c>
      <c r="F17">
        <f t="shared" si="4"/>
        <v>2</v>
      </c>
    </row>
    <row r="18" spans="1:6" x14ac:dyDescent="0.25">
      <c r="A18" s="2">
        <v>38139</v>
      </c>
      <c r="B18">
        <f t="shared" si="0"/>
        <v>2.65</v>
      </c>
      <c r="C18">
        <f t="shared" si="1"/>
        <v>2.7</v>
      </c>
      <c r="D18">
        <f t="shared" si="2"/>
        <v>31.675000000000001</v>
      </c>
      <c r="E18">
        <f t="shared" si="3"/>
        <v>2.3069999999999999</v>
      </c>
      <c r="F18">
        <f t="shared" si="4"/>
        <v>2</v>
      </c>
    </row>
    <row r="19" spans="1:6" x14ac:dyDescent="0.25">
      <c r="A19" s="1">
        <v>38169</v>
      </c>
      <c r="B19">
        <f t="shared" si="0"/>
        <v>3.01</v>
      </c>
      <c r="C19">
        <f t="shared" si="1"/>
        <v>2.9</v>
      </c>
      <c r="D19">
        <f t="shared" si="2"/>
        <v>31.92</v>
      </c>
      <c r="E19">
        <f t="shared" si="3"/>
        <v>2.4260000000000002</v>
      </c>
      <c r="F19">
        <f t="shared" si="4"/>
        <v>2.25</v>
      </c>
    </row>
    <row r="20" spans="1:6" x14ac:dyDescent="0.25">
      <c r="A20" s="2">
        <v>38200</v>
      </c>
      <c r="B20">
        <f t="shared" si="0"/>
        <v>2.96</v>
      </c>
      <c r="C20">
        <f t="shared" si="1"/>
        <v>3.2</v>
      </c>
      <c r="D20">
        <f t="shared" si="2"/>
        <v>31.667000000000002</v>
      </c>
      <c r="E20">
        <f t="shared" si="3"/>
        <v>2.387</v>
      </c>
      <c r="F20">
        <f t="shared" si="4"/>
        <v>2.25</v>
      </c>
    </row>
    <row r="21" spans="1:6" x14ac:dyDescent="0.25">
      <c r="A21" s="1">
        <v>38231</v>
      </c>
      <c r="B21">
        <f t="shared" si="0"/>
        <v>3.1</v>
      </c>
      <c r="C21">
        <f t="shared" si="1"/>
        <v>3.4</v>
      </c>
      <c r="D21">
        <f t="shared" si="2"/>
        <v>31.85</v>
      </c>
      <c r="E21">
        <f t="shared" si="3"/>
        <v>2.2959999999999998</v>
      </c>
      <c r="F21">
        <f t="shared" si="4"/>
        <v>2.5</v>
      </c>
    </row>
    <row r="22" spans="1:6" x14ac:dyDescent="0.25">
      <c r="A22" s="2">
        <v>38261</v>
      </c>
      <c r="B22">
        <f t="shared" si="0"/>
        <v>3.25</v>
      </c>
      <c r="C22">
        <f t="shared" si="1"/>
        <v>3</v>
      </c>
      <c r="D22">
        <f t="shared" si="2"/>
        <v>31.558</v>
      </c>
      <c r="E22">
        <f t="shared" si="3"/>
        <v>2.3919999999999999</v>
      </c>
      <c r="F22">
        <f t="shared" si="4"/>
        <v>2.5</v>
      </c>
    </row>
    <row r="23" spans="1:6" x14ac:dyDescent="0.25">
      <c r="A23" s="1">
        <v>38292</v>
      </c>
      <c r="B23">
        <f t="shared" si="0"/>
        <v>2.92</v>
      </c>
      <c r="C23">
        <f t="shared" si="1"/>
        <v>3.5</v>
      </c>
      <c r="D23">
        <f t="shared" si="2"/>
        <v>31.5</v>
      </c>
      <c r="E23">
        <f t="shared" si="3"/>
        <v>2.3069999999999999</v>
      </c>
      <c r="F23">
        <f t="shared" si="4"/>
        <v>2.5</v>
      </c>
    </row>
    <row r="24" spans="1:6" x14ac:dyDescent="0.25">
      <c r="A24" s="2">
        <v>38322</v>
      </c>
      <c r="B24">
        <f t="shared" si="0"/>
        <v>2.9</v>
      </c>
      <c r="C24">
        <f t="shared" si="1"/>
        <v>2.9</v>
      </c>
      <c r="D24">
        <f t="shared" si="2"/>
        <v>31.01</v>
      </c>
      <c r="E24">
        <f t="shared" si="3"/>
        <v>2.302</v>
      </c>
      <c r="F24">
        <f t="shared" si="4"/>
        <v>2.5</v>
      </c>
    </row>
    <row r="25" spans="1:6" x14ac:dyDescent="0.25">
      <c r="A25" s="1">
        <v>38353</v>
      </c>
      <c r="B25">
        <f t="shared" si="0"/>
        <v>2.79</v>
      </c>
      <c r="C25">
        <f t="shared" si="1"/>
        <v>2.8</v>
      </c>
      <c r="D25">
        <f t="shared" si="2"/>
        <v>30.396000000000001</v>
      </c>
      <c r="E25">
        <f t="shared" si="3"/>
        <v>2.3559999999999999</v>
      </c>
      <c r="F25">
        <f t="shared" si="4"/>
        <v>2.5</v>
      </c>
    </row>
    <row r="26" spans="1:6" x14ac:dyDescent="0.25">
      <c r="A26" s="2">
        <v>38384</v>
      </c>
      <c r="B26">
        <f t="shared" si="0"/>
        <v>2.37</v>
      </c>
      <c r="C26">
        <f t="shared" si="1"/>
        <v>1.7</v>
      </c>
      <c r="D26">
        <f t="shared" si="2"/>
        <v>30.103000000000002</v>
      </c>
      <c r="E26">
        <f t="shared" si="3"/>
        <v>2.2869999999999999</v>
      </c>
      <c r="F26">
        <f t="shared" si="4"/>
        <v>2.25</v>
      </c>
    </row>
    <row r="27" spans="1:6" x14ac:dyDescent="0.25">
      <c r="A27" s="1">
        <v>38412</v>
      </c>
      <c r="B27">
        <f t="shared" si="0"/>
        <v>2.2400000000000002</v>
      </c>
      <c r="C27">
        <f t="shared" si="1"/>
        <v>1.7</v>
      </c>
      <c r="D27">
        <f t="shared" si="2"/>
        <v>29.690999999999999</v>
      </c>
      <c r="E27">
        <f t="shared" si="3"/>
        <v>2.335</v>
      </c>
      <c r="F27">
        <f t="shared" si="4"/>
        <v>2.25</v>
      </c>
    </row>
    <row r="28" spans="1:6" x14ac:dyDescent="0.25">
      <c r="A28" s="2">
        <v>38443</v>
      </c>
      <c r="B28">
        <f t="shared" si="0"/>
        <v>2.09</v>
      </c>
      <c r="C28">
        <f t="shared" si="1"/>
        <v>1.5</v>
      </c>
      <c r="D28">
        <f t="shared" si="2"/>
        <v>30.047000000000001</v>
      </c>
      <c r="E28">
        <f t="shared" si="3"/>
        <v>2.359</v>
      </c>
      <c r="F28">
        <f t="shared" si="4"/>
        <v>2</v>
      </c>
    </row>
    <row r="29" spans="1:6" x14ac:dyDescent="0.25">
      <c r="A29" s="1">
        <v>38473</v>
      </c>
      <c r="B29">
        <f t="shared" si="0"/>
        <v>1.85</v>
      </c>
      <c r="C29">
        <f t="shared" si="1"/>
        <v>1.6</v>
      </c>
      <c r="D29">
        <f t="shared" si="2"/>
        <v>30.542000000000002</v>
      </c>
      <c r="E29">
        <f t="shared" si="3"/>
        <v>2.2050000000000001</v>
      </c>
      <c r="F29">
        <f t="shared" si="4"/>
        <v>1.75</v>
      </c>
    </row>
    <row r="30" spans="1:6" x14ac:dyDescent="0.25">
      <c r="A30" s="2">
        <v>38504</v>
      </c>
      <c r="B30">
        <f t="shared" si="0"/>
        <v>1.78</v>
      </c>
      <c r="C30">
        <f t="shared" si="1"/>
        <v>1.3</v>
      </c>
      <c r="D30">
        <f t="shared" si="2"/>
        <v>30.358000000000001</v>
      </c>
      <c r="E30">
        <f t="shared" si="3"/>
        <v>2.173</v>
      </c>
      <c r="F30">
        <f t="shared" si="4"/>
        <v>1.75</v>
      </c>
    </row>
    <row r="31" spans="1:6" x14ac:dyDescent="0.25">
      <c r="A31" s="1">
        <v>38534</v>
      </c>
      <c r="B31">
        <f t="shared" si="0"/>
        <v>1.75</v>
      </c>
      <c r="C31">
        <f t="shared" si="1"/>
        <v>1.8</v>
      </c>
      <c r="D31">
        <f t="shared" si="2"/>
        <v>30.096</v>
      </c>
      <c r="E31">
        <f t="shared" si="3"/>
        <v>2.0819999999999999</v>
      </c>
      <c r="F31">
        <f t="shared" si="4"/>
        <v>1.75</v>
      </c>
    </row>
    <row r="32" spans="1:6" x14ac:dyDescent="0.25">
      <c r="A32" s="2">
        <v>38565</v>
      </c>
      <c r="B32">
        <f t="shared" si="0"/>
        <v>1.94</v>
      </c>
      <c r="C32">
        <f t="shared" si="1"/>
        <v>1.7</v>
      </c>
      <c r="D32">
        <f t="shared" si="2"/>
        <v>30.175000000000001</v>
      </c>
      <c r="E32">
        <f t="shared" si="3"/>
        <v>2.1949999999999998</v>
      </c>
      <c r="F32">
        <f t="shared" si="4"/>
        <v>1.75</v>
      </c>
    </row>
    <row r="33" spans="1:6" x14ac:dyDescent="0.25">
      <c r="A33" s="1">
        <v>38596</v>
      </c>
      <c r="B33">
        <f t="shared" si="0"/>
        <v>1.85</v>
      </c>
      <c r="C33">
        <f t="shared" si="1"/>
        <v>1.7</v>
      </c>
      <c r="D33">
        <f t="shared" si="2"/>
        <v>29.385999999999999</v>
      </c>
      <c r="E33">
        <f t="shared" si="3"/>
        <v>2.2090000000000001</v>
      </c>
      <c r="F33">
        <f t="shared" si="4"/>
        <v>1.75</v>
      </c>
    </row>
    <row r="34" spans="1:6" x14ac:dyDescent="0.25">
      <c r="A34" s="2">
        <v>38626</v>
      </c>
      <c r="B34">
        <f t="shared" ref="B34:B65" si="5">VLOOKUP(A34,rngPribor,3,0)</f>
        <v>1.95</v>
      </c>
      <c r="C34">
        <f t="shared" ref="C34:C65" si="6">VLOOKUP(A34,rngCPI,3,0)</f>
        <v>2.2000000000000002</v>
      </c>
      <c r="D34">
        <f t="shared" ref="D34:D65" si="7">VLOOKUP(A34,rngEURCZK,3,0)</f>
        <v>29.609000000000002</v>
      </c>
      <c r="E34">
        <f t="shared" ref="E34:E65" si="8">VLOOKUP(A34,rngEURIBOR,3,0)</f>
        <v>2.3220000000000001</v>
      </c>
      <c r="F34">
        <f t="shared" ref="F34:F65" si="9">VLOOKUP(A34,rngCNBrepo,3,0)</f>
        <v>1.75</v>
      </c>
    </row>
    <row r="35" spans="1:6" x14ac:dyDescent="0.25">
      <c r="A35" s="1">
        <v>38657</v>
      </c>
      <c r="B35">
        <f t="shared" si="5"/>
        <v>2.59</v>
      </c>
      <c r="C35">
        <f t="shared" si="6"/>
        <v>2.6</v>
      </c>
      <c r="D35">
        <f t="shared" si="7"/>
        <v>29.643999999999998</v>
      </c>
      <c r="E35">
        <f t="shared" si="8"/>
        <v>2.552</v>
      </c>
      <c r="F35">
        <f t="shared" si="9"/>
        <v>2</v>
      </c>
    </row>
    <row r="36" spans="1:6" x14ac:dyDescent="0.25">
      <c r="A36" s="2">
        <v>38687</v>
      </c>
      <c r="B36">
        <f t="shared" si="5"/>
        <v>2.68</v>
      </c>
      <c r="C36">
        <f t="shared" si="6"/>
        <v>2.4</v>
      </c>
      <c r="D36">
        <f t="shared" si="7"/>
        <v>28.936</v>
      </c>
      <c r="E36">
        <f t="shared" si="8"/>
        <v>2.7650000000000001</v>
      </c>
      <c r="F36">
        <f t="shared" si="9"/>
        <v>2</v>
      </c>
    </row>
    <row r="37" spans="1:6" x14ac:dyDescent="0.25">
      <c r="A37" s="1">
        <v>38718</v>
      </c>
      <c r="B37">
        <f t="shared" si="5"/>
        <v>2.5499999999999998</v>
      </c>
      <c r="C37">
        <f t="shared" si="6"/>
        <v>2.2000000000000002</v>
      </c>
      <c r="D37">
        <f t="shared" si="7"/>
        <v>29.091999999999999</v>
      </c>
      <c r="E37">
        <f t="shared" si="8"/>
        <v>2.8439999999999999</v>
      </c>
      <c r="F37">
        <f t="shared" si="9"/>
        <v>2</v>
      </c>
    </row>
    <row r="38" spans="1:6" x14ac:dyDescent="0.25">
      <c r="A38" s="2">
        <v>38749</v>
      </c>
      <c r="B38">
        <f t="shared" si="5"/>
        <v>2.2200000000000002</v>
      </c>
      <c r="C38">
        <f t="shared" si="6"/>
        <v>2.9</v>
      </c>
      <c r="D38">
        <f t="shared" si="7"/>
        <v>28.367000000000001</v>
      </c>
      <c r="E38">
        <f t="shared" si="8"/>
        <v>2.903</v>
      </c>
      <c r="F38">
        <f t="shared" si="9"/>
        <v>2</v>
      </c>
    </row>
    <row r="39" spans="1:6" x14ac:dyDescent="0.25">
      <c r="A39" s="1">
        <v>38777</v>
      </c>
      <c r="B39">
        <f t="shared" si="5"/>
        <v>2.16</v>
      </c>
      <c r="C39">
        <f t="shared" si="6"/>
        <v>2.8</v>
      </c>
      <c r="D39">
        <f t="shared" si="7"/>
        <v>28.33</v>
      </c>
      <c r="E39">
        <f t="shared" si="8"/>
        <v>2.9809999999999999</v>
      </c>
      <c r="F39">
        <f t="shared" si="9"/>
        <v>2</v>
      </c>
    </row>
    <row r="40" spans="1:6" x14ac:dyDescent="0.25">
      <c r="A40" s="2">
        <v>38808</v>
      </c>
      <c r="B40">
        <f t="shared" si="5"/>
        <v>2.35</v>
      </c>
      <c r="C40">
        <f t="shared" si="6"/>
        <v>2.8</v>
      </c>
      <c r="D40">
        <f t="shared" si="7"/>
        <v>28.468</v>
      </c>
      <c r="E40">
        <f t="shared" si="8"/>
        <v>3.2330000000000001</v>
      </c>
      <c r="F40">
        <f t="shared" si="9"/>
        <v>2</v>
      </c>
    </row>
    <row r="41" spans="1:6" x14ac:dyDescent="0.25">
      <c r="A41" s="1">
        <v>38838</v>
      </c>
      <c r="B41">
        <f t="shared" si="5"/>
        <v>2.52</v>
      </c>
      <c r="C41">
        <f t="shared" si="6"/>
        <v>2.8</v>
      </c>
      <c r="D41">
        <f t="shared" si="7"/>
        <v>28.486000000000001</v>
      </c>
      <c r="E41">
        <f t="shared" si="8"/>
        <v>3.3180000000000001</v>
      </c>
      <c r="F41">
        <f t="shared" si="9"/>
        <v>2</v>
      </c>
    </row>
    <row r="42" spans="1:6" x14ac:dyDescent="0.25">
      <c r="A42" s="2">
        <v>38869</v>
      </c>
      <c r="B42">
        <f t="shared" si="5"/>
        <v>2.36</v>
      </c>
      <c r="C42">
        <f t="shared" si="6"/>
        <v>3.1</v>
      </c>
      <c r="D42">
        <f t="shared" si="7"/>
        <v>28.276</v>
      </c>
      <c r="E42">
        <f t="shared" si="8"/>
        <v>3.3130000000000002</v>
      </c>
      <c r="F42">
        <f t="shared" si="9"/>
        <v>2</v>
      </c>
    </row>
    <row r="43" spans="1:6" x14ac:dyDescent="0.25">
      <c r="A43" s="1">
        <v>38899</v>
      </c>
      <c r="B43">
        <f t="shared" si="5"/>
        <v>2.75</v>
      </c>
      <c r="C43">
        <f t="shared" si="6"/>
        <v>2.8</v>
      </c>
      <c r="D43">
        <f t="shared" si="7"/>
        <v>28.507000000000001</v>
      </c>
      <c r="E43">
        <f t="shared" si="8"/>
        <v>3.512</v>
      </c>
      <c r="F43">
        <f t="shared" si="9"/>
        <v>2</v>
      </c>
    </row>
    <row r="44" spans="1:6" x14ac:dyDescent="0.25">
      <c r="A44" s="2">
        <v>38930</v>
      </c>
      <c r="B44">
        <f t="shared" si="5"/>
        <v>2.83</v>
      </c>
      <c r="C44">
        <f t="shared" si="6"/>
        <v>2.9</v>
      </c>
      <c r="D44">
        <f t="shared" si="7"/>
        <v>28.492000000000001</v>
      </c>
      <c r="E44">
        <f t="shared" si="8"/>
        <v>3.5460000000000003</v>
      </c>
      <c r="F44">
        <f t="shared" si="9"/>
        <v>2.25</v>
      </c>
    </row>
    <row r="45" spans="1:6" x14ac:dyDescent="0.25">
      <c r="A45" s="1">
        <v>38961</v>
      </c>
      <c r="B45">
        <f t="shared" si="5"/>
        <v>2.7199999999999998</v>
      </c>
      <c r="C45">
        <f t="shared" si="6"/>
        <v>3.1</v>
      </c>
      <c r="D45">
        <f t="shared" si="7"/>
        <v>28.241</v>
      </c>
      <c r="E45">
        <f t="shared" si="8"/>
        <v>3.625</v>
      </c>
      <c r="F45">
        <f t="shared" si="9"/>
        <v>2.25</v>
      </c>
    </row>
    <row r="46" spans="1:6" x14ac:dyDescent="0.25">
      <c r="A46" s="2">
        <v>38991</v>
      </c>
      <c r="B46">
        <f t="shared" si="5"/>
        <v>3.15</v>
      </c>
      <c r="C46">
        <f t="shared" si="6"/>
        <v>2.7</v>
      </c>
      <c r="D46">
        <f t="shared" si="7"/>
        <v>28.280999999999999</v>
      </c>
      <c r="E46">
        <f t="shared" si="8"/>
        <v>3.7160000000000002</v>
      </c>
      <c r="F46">
        <f t="shared" si="9"/>
        <v>2.5</v>
      </c>
    </row>
    <row r="47" spans="1:6" x14ac:dyDescent="0.25">
      <c r="A47" s="1">
        <v>39022</v>
      </c>
      <c r="B47">
        <f t="shared" si="5"/>
        <v>3.09</v>
      </c>
      <c r="C47">
        <f t="shared" si="6"/>
        <v>1.3</v>
      </c>
      <c r="D47">
        <f t="shared" si="7"/>
        <v>28.14</v>
      </c>
      <c r="E47">
        <f t="shared" si="8"/>
        <v>3.8609999999999998</v>
      </c>
      <c r="F47">
        <f t="shared" si="9"/>
        <v>2.5</v>
      </c>
    </row>
    <row r="48" spans="1:6" x14ac:dyDescent="0.25">
      <c r="A48" s="2">
        <v>39052</v>
      </c>
      <c r="B48">
        <f t="shared" si="5"/>
        <v>2.98</v>
      </c>
      <c r="C48">
        <f t="shared" si="6"/>
        <v>1.5</v>
      </c>
      <c r="D48">
        <f t="shared" si="7"/>
        <v>27.919</v>
      </c>
      <c r="E48">
        <f t="shared" si="8"/>
        <v>3.859</v>
      </c>
      <c r="F48">
        <f t="shared" si="9"/>
        <v>2.5</v>
      </c>
    </row>
    <row r="49" spans="1:6" x14ac:dyDescent="0.25">
      <c r="A49" s="1">
        <v>39083</v>
      </c>
      <c r="B49">
        <f t="shared" si="5"/>
        <v>2.8</v>
      </c>
      <c r="C49">
        <f t="shared" si="6"/>
        <v>1.7</v>
      </c>
      <c r="D49">
        <f t="shared" si="7"/>
        <v>27.518000000000001</v>
      </c>
      <c r="E49">
        <f t="shared" si="8"/>
        <v>4.0279999999999996</v>
      </c>
      <c r="F49">
        <f t="shared" si="9"/>
        <v>2.5</v>
      </c>
    </row>
    <row r="50" spans="1:6" x14ac:dyDescent="0.25">
      <c r="A50" s="2">
        <v>39114</v>
      </c>
      <c r="B50">
        <f t="shared" si="5"/>
        <v>2.93</v>
      </c>
      <c r="C50">
        <f t="shared" si="6"/>
        <v>1.3</v>
      </c>
      <c r="D50">
        <f t="shared" si="7"/>
        <v>28.106000000000002</v>
      </c>
      <c r="E50">
        <f t="shared" si="8"/>
        <v>4.0970000000000004</v>
      </c>
      <c r="F50">
        <f t="shared" si="9"/>
        <v>2.5</v>
      </c>
    </row>
    <row r="51" spans="1:6" x14ac:dyDescent="0.25">
      <c r="A51" s="1">
        <v>39142</v>
      </c>
      <c r="B51">
        <f t="shared" si="5"/>
        <v>2.79</v>
      </c>
      <c r="C51">
        <f t="shared" si="6"/>
        <v>1.5</v>
      </c>
      <c r="D51">
        <f t="shared" si="7"/>
        <v>28.23</v>
      </c>
      <c r="E51">
        <f t="shared" si="8"/>
        <v>4.0579999999999998</v>
      </c>
      <c r="F51">
        <f t="shared" si="9"/>
        <v>2.5</v>
      </c>
    </row>
    <row r="52" spans="1:6" x14ac:dyDescent="0.25">
      <c r="A52" s="2">
        <v>39173</v>
      </c>
      <c r="B52">
        <f t="shared" si="5"/>
        <v>2.86</v>
      </c>
      <c r="C52">
        <f t="shared" si="6"/>
        <v>1.9</v>
      </c>
      <c r="D52">
        <f t="shared" si="7"/>
        <v>28.006</v>
      </c>
      <c r="E52">
        <f t="shared" si="8"/>
        <v>4.1769999999999996</v>
      </c>
      <c r="F52">
        <f t="shared" si="9"/>
        <v>2.5</v>
      </c>
    </row>
    <row r="53" spans="1:6" x14ac:dyDescent="0.25">
      <c r="A53" s="1">
        <v>39203</v>
      </c>
      <c r="B53">
        <f t="shared" si="5"/>
        <v>3.05</v>
      </c>
      <c r="C53">
        <f t="shared" si="6"/>
        <v>2.5</v>
      </c>
      <c r="D53">
        <f t="shared" si="7"/>
        <v>28.192</v>
      </c>
      <c r="E53">
        <f t="shared" si="8"/>
        <v>4.298</v>
      </c>
      <c r="F53">
        <f t="shared" si="9"/>
        <v>2.5</v>
      </c>
    </row>
    <row r="54" spans="1:6" x14ac:dyDescent="0.25">
      <c r="A54" s="2">
        <v>39234</v>
      </c>
      <c r="B54">
        <f t="shared" si="5"/>
        <v>3.22</v>
      </c>
      <c r="C54">
        <f t="shared" si="6"/>
        <v>2.4</v>
      </c>
      <c r="D54">
        <f t="shared" si="7"/>
        <v>28.283000000000001</v>
      </c>
      <c r="E54">
        <f t="shared" si="8"/>
        <v>4.4550000000000001</v>
      </c>
      <c r="F54">
        <f t="shared" si="9"/>
        <v>2.75</v>
      </c>
    </row>
    <row r="55" spans="1:6" x14ac:dyDescent="0.25">
      <c r="A55" s="1">
        <v>39264</v>
      </c>
      <c r="B55">
        <f t="shared" si="5"/>
        <v>3.49</v>
      </c>
      <c r="C55">
        <f t="shared" si="6"/>
        <v>2.5</v>
      </c>
      <c r="D55">
        <f t="shared" si="7"/>
        <v>28.728999999999999</v>
      </c>
      <c r="E55">
        <f t="shared" si="8"/>
        <v>4.5280000000000005</v>
      </c>
      <c r="F55">
        <f t="shared" si="9"/>
        <v>2.75</v>
      </c>
    </row>
    <row r="56" spans="1:6" x14ac:dyDescent="0.25">
      <c r="A56" s="2">
        <v>39295</v>
      </c>
      <c r="B56">
        <f t="shared" si="5"/>
        <v>3.7199999999999998</v>
      </c>
      <c r="C56">
        <f t="shared" si="6"/>
        <v>2.2999999999999998</v>
      </c>
      <c r="D56">
        <f t="shared" si="7"/>
        <v>28.073</v>
      </c>
      <c r="E56">
        <f t="shared" si="8"/>
        <v>4.5369999999999999</v>
      </c>
      <c r="F56">
        <f t="shared" si="9"/>
        <v>3</v>
      </c>
    </row>
    <row r="57" spans="1:6" x14ac:dyDescent="0.25">
      <c r="A57" s="1">
        <v>39326</v>
      </c>
      <c r="B57">
        <f t="shared" si="5"/>
        <v>3.82</v>
      </c>
      <c r="C57">
        <f t="shared" si="6"/>
        <v>2.4</v>
      </c>
      <c r="D57">
        <f t="shared" si="7"/>
        <v>27.695</v>
      </c>
      <c r="E57">
        <f t="shared" si="8"/>
        <v>4.7809999999999997</v>
      </c>
      <c r="F57">
        <f t="shared" si="9"/>
        <v>3.25</v>
      </c>
    </row>
    <row r="58" spans="1:6" x14ac:dyDescent="0.25">
      <c r="A58" s="2">
        <v>39356</v>
      </c>
      <c r="B58">
        <f t="shared" si="5"/>
        <v>3.82</v>
      </c>
      <c r="C58">
        <f t="shared" si="6"/>
        <v>2.8</v>
      </c>
      <c r="D58">
        <f t="shared" si="7"/>
        <v>27.555</v>
      </c>
      <c r="E58">
        <f t="shared" si="8"/>
        <v>4.726</v>
      </c>
      <c r="F58">
        <f t="shared" si="9"/>
        <v>3.25</v>
      </c>
    </row>
    <row r="59" spans="1:6" x14ac:dyDescent="0.25">
      <c r="A59" s="1">
        <v>39387</v>
      </c>
      <c r="B59">
        <f t="shared" si="5"/>
        <v>3.83</v>
      </c>
      <c r="C59">
        <f t="shared" si="6"/>
        <v>4</v>
      </c>
      <c r="D59">
        <f t="shared" si="7"/>
        <v>26.951999999999998</v>
      </c>
      <c r="E59">
        <f t="shared" si="8"/>
        <v>4.5990000000000002</v>
      </c>
      <c r="F59">
        <f t="shared" si="9"/>
        <v>3.25</v>
      </c>
    </row>
    <row r="60" spans="1:6" x14ac:dyDescent="0.25">
      <c r="A60" s="2">
        <v>39417</v>
      </c>
      <c r="B60">
        <f t="shared" si="5"/>
        <v>4.2</v>
      </c>
      <c r="C60">
        <f t="shared" si="6"/>
        <v>5</v>
      </c>
      <c r="D60">
        <f t="shared" si="7"/>
        <v>26.236999999999998</v>
      </c>
      <c r="E60">
        <f t="shared" si="8"/>
        <v>4.6920000000000002</v>
      </c>
      <c r="F60">
        <f t="shared" si="9"/>
        <v>3.5</v>
      </c>
    </row>
    <row r="61" spans="1:6" x14ac:dyDescent="0.25">
      <c r="A61" s="1">
        <v>39448</v>
      </c>
      <c r="B61">
        <f t="shared" si="5"/>
        <v>4.2</v>
      </c>
      <c r="C61">
        <f t="shared" si="6"/>
        <v>5.4</v>
      </c>
      <c r="D61">
        <f t="shared" si="7"/>
        <v>26.545000000000002</v>
      </c>
      <c r="E61">
        <f t="shared" si="8"/>
        <v>4.7450000000000001</v>
      </c>
      <c r="F61">
        <f t="shared" si="9"/>
        <v>3.5</v>
      </c>
    </row>
    <row r="62" spans="1:6" x14ac:dyDescent="0.25">
      <c r="A62" s="2">
        <v>39479</v>
      </c>
      <c r="B62">
        <f t="shared" si="5"/>
        <v>4.08</v>
      </c>
      <c r="C62">
        <f t="shared" si="6"/>
        <v>7.5</v>
      </c>
      <c r="D62">
        <f t="shared" si="7"/>
        <v>26.021999999999998</v>
      </c>
      <c r="E62">
        <f t="shared" si="8"/>
        <v>4.3159999999999998</v>
      </c>
      <c r="F62">
        <f t="shared" si="9"/>
        <v>3.5</v>
      </c>
    </row>
    <row r="63" spans="1:6" x14ac:dyDescent="0.25">
      <c r="A63" s="1">
        <v>39508</v>
      </c>
      <c r="B63">
        <f t="shared" si="5"/>
        <v>4.13</v>
      </c>
      <c r="C63">
        <f t="shared" si="6"/>
        <v>7.5</v>
      </c>
      <c r="D63">
        <f t="shared" si="7"/>
        <v>25.11</v>
      </c>
      <c r="E63">
        <f t="shared" si="8"/>
        <v>4.3819999999999997</v>
      </c>
      <c r="F63">
        <f t="shared" si="9"/>
        <v>3.75</v>
      </c>
    </row>
    <row r="64" spans="1:6" x14ac:dyDescent="0.25">
      <c r="A64" s="1">
        <v>39539</v>
      </c>
      <c r="B64">
        <f t="shared" si="5"/>
        <v>4.32</v>
      </c>
      <c r="C64">
        <f t="shared" si="6"/>
        <v>7.1</v>
      </c>
      <c r="D64">
        <f t="shared" si="7"/>
        <v>25.236999999999998</v>
      </c>
      <c r="E64">
        <f t="shared" si="8"/>
        <v>4.7249999999999996</v>
      </c>
      <c r="F64">
        <f t="shared" si="9"/>
        <v>3.75</v>
      </c>
    </row>
    <row r="65" spans="1:6" x14ac:dyDescent="0.25">
      <c r="A65" s="3">
        <v>39569</v>
      </c>
      <c r="B65">
        <f t="shared" si="5"/>
        <v>4.2699999999999996</v>
      </c>
      <c r="C65">
        <f t="shared" si="6"/>
        <v>6.8</v>
      </c>
      <c r="D65">
        <f t="shared" si="7"/>
        <v>25.242999999999999</v>
      </c>
      <c r="E65">
        <f t="shared" si="8"/>
        <v>4.9550000000000001</v>
      </c>
      <c r="F65">
        <f t="shared" si="9"/>
        <v>3.75</v>
      </c>
    </row>
    <row r="66" spans="1:6" x14ac:dyDescent="0.25">
      <c r="A66" s="4">
        <v>39600</v>
      </c>
      <c r="B66">
        <f t="shared" ref="B66:B97" si="10">VLOOKUP(A66,rngPribor,3,0)</f>
        <v>4.25</v>
      </c>
      <c r="C66">
        <f t="shared" ref="C66:C97" si="11">VLOOKUP(A66,rngCPI,3,0)</f>
        <v>6.8</v>
      </c>
      <c r="D66">
        <f t="shared" ref="D66:D97" si="12">VLOOKUP(A66,rngEURCZK,3,0)</f>
        <v>25.033000000000001</v>
      </c>
      <c r="E66">
        <f t="shared" ref="E66:E97" si="13">VLOOKUP(A66,rngEURIBOR,3,0)</f>
        <v>5.0970000000000004</v>
      </c>
      <c r="F66">
        <f t="shared" ref="F66:F97" si="14">VLOOKUP(A66,rngCNBrepo,3,0)</f>
        <v>3.75</v>
      </c>
    </row>
    <row r="67" spans="1:6" x14ac:dyDescent="0.25">
      <c r="A67" s="1">
        <v>39630</v>
      </c>
      <c r="B67">
        <f t="shared" si="10"/>
        <v>4.46</v>
      </c>
      <c r="C67">
        <f t="shared" si="11"/>
        <v>6.7</v>
      </c>
      <c r="D67">
        <f t="shared" si="12"/>
        <v>23.884</v>
      </c>
      <c r="E67">
        <f t="shared" si="13"/>
        <v>5.39</v>
      </c>
      <c r="F67">
        <f t="shared" si="14"/>
        <v>3.75</v>
      </c>
    </row>
    <row r="68" spans="1:6" x14ac:dyDescent="0.25">
      <c r="A68" s="2">
        <v>39661</v>
      </c>
      <c r="B68">
        <f t="shared" si="10"/>
        <v>4</v>
      </c>
      <c r="C68">
        <f t="shared" si="11"/>
        <v>6.9</v>
      </c>
      <c r="D68">
        <f t="shared" si="12"/>
        <v>23.957000000000001</v>
      </c>
      <c r="E68">
        <f t="shared" si="13"/>
        <v>5.3659999999999997</v>
      </c>
      <c r="F68">
        <f t="shared" si="14"/>
        <v>3.75</v>
      </c>
    </row>
    <row r="69" spans="1:6" x14ac:dyDescent="0.25">
      <c r="A69" s="1">
        <v>39692</v>
      </c>
      <c r="B69">
        <f t="shared" si="10"/>
        <v>3.8</v>
      </c>
      <c r="C69">
        <f t="shared" si="11"/>
        <v>6.5</v>
      </c>
      <c r="D69">
        <f t="shared" si="12"/>
        <v>24.795000000000002</v>
      </c>
      <c r="E69">
        <f t="shared" si="13"/>
        <v>5.335</v>
      </c>
      <c r="F69">
        <f t="shared" si="14"/>
        <v>3.5</v>
      </c>
    </row>
    <row r="70" spans="1:6" x14ac:dyDescent="0.25">
      <c r="A70" s="2">
        <v>39722</v>
      </c>
      <c r="B70">
        <f t="shared" si="10"/>
        <v>3.84</v>
      </c>
      <c r="C70">
        <f t="shared" si="11"/>
        <v>6.6</v>
      </c>
      <c r="D70">
        <f t="shared" si="12"/>
        <v>24.5</v>
      </c>
      <c r="E70">
        <f t="shared" si="13"/>
        <v>5.4950000000000001</v>
      </c>
      <c r="F70">
        <f t="shared" si="14"/>
        <v>3.5</v>
      </c>
    </row>
    <row r="71" spans="1:6" x14ac:dyDescent="0.25">
      <c r="A71" s="1">
        <v>39753</v>
      </c>
      <c r="B71">
        <f t="shared" si="10"/>
        <v>4.1500000000000004</v>
      </c>
      <c r="C71">
        <f t="shared" si="11"/>
        <v>6</v>
      </c>
      <c r="D71">
        <f t="shared" si="12"/>
        <v>24.026</v>
      </c>
      <c r="E71">
        <f t="shared" si="13"/>
        <v>4.8650000000000002</v>
      </c>
      <c r="F71">
        <f t="shared" si="14"/>
        <v>3.5</v>
      </c>
    </row>
    <row r="72" spans="1:6" x14ac:dyDescent="0.25">
      <c r="A72" s="2">
        <v>39783</v>
      </c>
      <c r="B72">
        <f t="shared" si="10"/>
        <v>4.3499999999999996</v>
      </c>
      <c r="C72">
        <f t="shared" si="11"/>
        <v>4.4000000000000004</v>
      </c>
      <c r="D72">
        <f t="shared" si="12"/>
        <v>25.370999999999999</v>
      </c>
      <c r="E72">
        <f t="shared" si="13"/>
        <v>3.9510000000000001</v>
      </c>
      <c r="F72">
        <f t="shared" si="14"/>
        <v>2.75</v>
      </c>
    </row>
    <row r="73" spans="1:6" x14ac:dyDescent="0.25">
      <c r="A73" s="1">
        <v>39814</v>
      </c>
      <c r="B73">
        <f t="shared" si="10"/>
        <v>3.9</v>
      </c>
      <c r="C73">
        <f t="shared" si="11"/>
        <v>3.6</v>
      </c>
      <c r="D73">
        <f t="shared" si="12"/>
        <v>26.85</v>
      </c>
      <c r="E73">
        <f t="shared" si="13"/>
        <v>3.0489999999999999</v>
      </c>
      <c r="F73">
        <f t="shared" si="14"/>
        <v>2.25</v>
      </c>
    </row>
    <row r="74" spans="1:6" x14ac:dyDescent="0.25">
      <c r="A74" s="2">
        <v>39845</v>
      </c>
      <c r="B74">
        <f t="shared" si="10"/>
        <v>2.8</v>
      </c>
      <c r="C74">
        <f t="shared" si="11"/>
        <v>2.2000000000000002</v>
      </c>
      <c r="D74">
        <f t="shared" si="12"/>
        <v>27.917000000000002</v>
      </c>
      <c r="E74">
        <f t="shared" si="13"/>
        <v>2.2730000000000001</v>
      </c>
      <c r="F74">
        <f t="shared" si="14"/>
        <v>2.25</v>
      </c>
    </row>
    <row r="75" spans="1:6" x14ac:dyDescent="0.25">
      <c r="A75" s="1">
        <v>39873</v>
      </c>
      <c r="B75">
        <f t="shared" si="10"/>
        <v>2.7</v>
      </c>
      <c r="C75">
        <f t="shared" si="11"/>
        <v>2</v>
      </c>
      <c r="D75">
        <f t="shared" si="12"/>
        <v>28.111999999999998</v>
      </c>
      <c r="E75">
        <f t="shared" si="13"/>
        <v>2.0329999999999999</v>
      </c>
      <c r="F75">
        <f t="shared" si="14"/>
        <v>1.75</v>
      </c>
    </row>
    <row r="76" spans="1:6" x14ac:dyDescent="0.25">
      <c r="A76" s="2">
        <v>39904</v>
      </c>
      <c r="B76">
        <f t="shared" si="10"/>
        <v>2.8</v>
      </c>
      <c r="C76">
        <f t="shared" si="11"/>
        <v>2.2999999999999998</v>
      </c>
      <c r="D76">
        <f t="shared" si="12"/>
        <v>27.361000000000001</v>
      </c>
      <c r="E76">
        <f t="shared" si="13"/>
        <v>1.8120000000000001</v>
      </c>
      <c r="F76">
        <f t="shared" si="14"/>
        <v>1.75</v>
      </c>
    </row>
    <row r="77" spans="1:6" x14ac:dyDescent="0.25">
      <c r="A77" s="1">
        <v>39934</v>
      </c>
      <c r="B77">
        <f t="shared" si="10"/>
        <v>2.7800000000000002</v>
      </c>
      <c r="C77">
        <f t="shared" si="11"/>
        <v>1.8</v>
      </c>
      <c r="D77">
        <f t="shared" si="12"/>
        <v>26.748000000000001</v>
      </c>
      <c r="E77">
        <f t="shared" si="13"/>
        <v>1.728</v>
      </c>
      <c r="F77">
        <f t="shared" si="14"/>
        <v>1.75</v>
      </c>
    </row>
    <row r="78" spans="1:6" x14ac:dyDescent="0.25">
      <c r="A78" s="2">
        <v>39965</v>
      </c>
      <c r="B78">
        <f t="shared" si="10"/>
        <v>2.5499999999999998</v>
      </c>
      <c r="C78">
        <f t="shared" si="11"/>
        <v>1.3</v>
      </c>
      <c r="D78">
        <f t="shared" si="12"/>
        <v>26.951999999999998</v>
      </c>
      <c r="E78">
        <f t="shared" si="13"/>
        <v>1.631</v>
      </c>
      <c r="F78">
        <f t="shared" si="14"/>
        <v>1.5</v>
      </c>
    </row>
    <row r="79" spans="1:6" x14ac:dyDescent="0.25">
      <c r="A79" s="1">
        <v>39995</v>
      </c>
      <c r="B79">
        <f t="shared" si="10"/>
        <v>2.4</v>
      </c>
      <c r="C79">
        <f t="shared" si="11"/>
        <v>1.2</v>
      </c>
      <c r="D79">
        <f t="shared" si="12"/>
        <v>25.951000000000001</v>
      </c>
      <c r="E79">
        <f t="shared" si="13"/>
        <v>1.504</v>
      </c>
      <c r="F79">
        <f t="shared" si="14"/>
        <v>1.5</v>
      </c>
    </row>
    <row r="80" spans="1:6" x14ac:dyDescent="0.25">
      <c r="A80" s="2">
        <v>40026</v>
      </c>
      <c r="B80">
        <f t="shared" si="10"/>
        <v>2.41</v>
      </c>
      <c r="C80">
        <f t="shared" si="11"/>
        <v>0.3</v>
      </c>
      <c r="D80">
        <f t="shared" si="12"/>
        <v>25.553999999999998</v>
      </c>
      <c r="E80">
        <f t="shared" si="13"/>
        <v>1.355</v>
      </c>
      <c r="F80">
        <f t="shared" si="14"/>
        <v>1.5</v>
      </c>
    </row>
    <row r="81" spans="1:6" x14ac:dyDescent="0.25">
      <c r="A81" s="1">
        <v>40057</v>
      </c>
      <c r="B81">
        <f t="shared" si="10"/>
        <v>2.2999999999999998</v>
      </c>
      <c r="C81">
        <f t="shared" si="11"/>
        <v>0.2</v>
      </c>
      <c r="D81">
        <f t="shared" si="12"/>
        <v>25.468</v>
      </c>
      <c r="E81">
        <f t="shared" si="13"/>
        <v>1.304</v>
      </c>
      <c r="F81">
        <f t="shared" si="14"/>
        <v>1.25</v>
      </c>
    </row>
    <row r="82" spans="1:6" x14ac:dyDescent="0.25">
      <c r="A82" s="2">
        <v>40087</v>
      </c>
      <c r="B82">
        <f t="shared" si="10"/>
        <v>2.38</v>
      </c>
      <c r="C82">
        <f t="shared" si="11"/>
        <v>0</v>
      </c>
      <c r="D82">
        <f t="shared" si="12"/>
        <v>25.254999999999999</v>
      </c>
      <c r="E82">
        <f t="shared" si="13"/>
        <v>1.236</v>
      </c>
      <c r="F82">
        <f t="shared" si="14"/>
        <v>1.25</v>
      </c>
    </row>
    <row r="83" spans="1:6" x14ac:dyDescent="0.25">
      <c r="A83" s="1">
        <v>40118</v>
      </c>
      <c r="B83">
        <f t="shared" si="10"/>
        <v>2.34</v>
      </c>
      <c r="C83">
        <f t="shared" si="11"/>
        <v>-0.2</v>
      </c>
      <c r="D83">
        <f t="shared" si="12"/>
        <v>26.52</v>
      </c>
      <c r="E83">
        <f t="shared" si="13"/>
        <v>1.2370000000000001</v>
      </c>
      <c r="F83">
        <f t="shared" si="14"/>
        <v>1.25</v>
      </c>
    </row>
    <row r="84" spans="1:6" x14ac:dyDescent="0.25">
      <c r="A84" s="2">
        <v>40148</v>
      </c>
      <c r="B84">
        <f t="shared" si="10"/>
        <v>2.2800000000000002</v>
      </c>
      <c r="C84">
        <f t="shared" si="11"/>
        <v>0.5</v>
      </c>
      <c r="D84">
        <f t="shared" si="12"/>
        <v>26.149000000000001</v>
      </c>
      <c r="E84">
        <f t="shared" si="13"/>
        <v>1.234</v>
      </c>
      <c r="F84">
        <f t="shared" si="14"/>
        <v>1.25</v>
      </c>
    </row>
    <row r="85" spans="1:6" x14ac:dyDescent="0.25">
      <c r="A85" s="1">
        <v>40179</v>
      </c>
      <c r="B85">
        <f t="shared" si="10"/>
        <v>2.2000000000000002</v>
      </c>
      <c r="C85">
        <f t="shared" si="11"/>
        <v>1</v>
      </c>
      <c r="D85">
        <f t="shared" si="12"/>
        <v>26.439</v>
      </c>
      <c r="E85">
        <f t="shared" si="13"/>
        <v>1.248</v>
      </c>
      <c r="F85">
        <f t="shared" si="14"/>
        <v>1</v>
      </c>
    </row>
    <row r="86" spans="1:6" x14ac:dyDescent="0.25">
      <c r="A86" s="2">
        <v>40210</v>
      </c>
      <c r="B86">
        <f t="shared" si="10"/>
        <v>2.02</v>
      </c>
      <c r="C86">
        <f t="shared" si="11"/>
        <v>0.7</v>
      </c>
      <c r="D86">
        <f t="shared" si="12"/>
        <v>26.236000000000001</v>
      </c>
      <c r="E86">
        <f t="shared" si="13"/>
        <v>1.2250000000000001</v>
      </c>
      <c r="F86">
        <f t="shared" si="14"/>
        <v>1</v>
      </c>
    </row>
    <row r="87" spans="1:6" x14ac:dyDescent="0.25">
      <c r="A87" s="1">
        <v>40238</v>
      </c>
      <c r="B87">
        <f t="shared" si="10"/>
        <v>1.94</v>
      </c>
      <c r="C87">
        <f t="shared" si="11"/>
        <v>0.6</v>
      </c>
      <c r="D87">
        <f t="shared" si="12"/>
        <v>25.928000000000001</v>
      </c>
      <c r="E87">
        <f t="shared" si="13"/>
        <v>1.2150000000000001</v>
      </c>
      <c r="F87">
        <f t="shared" si="14"/>
        <v>1</v>
      </c>
    </row>
    <row r="88" spans="1:6" x14ac:dyDescent="0.25">
      <c r="A88" s="2">
        <v>40269</v>
      </c>
      <c r="B88">
        <f t="shared" si="10"/>
        <v>1.87</v>
      </c>
      <c r="C88">
        <f t="shared" si="11"/>
        <v>0.7</v>
      </c>
      <c r="D88">
        <f t="shared" si="12"/>
        <v>25.402000000000001</v>
      </c>
      <c r="E88">
        <f t="shared" si="13"/>
        <v>1.212</v>
      </c>
      <c r="F88">
        <f t="shared" si="14"/>
        <v>1</v>
      </c>
    </row>
    <row r="89" spans="1:6" x14ac:dyDescent="0.25">
      <c r="A89" s="1">
        <v>40299</v>
      </c>
      <c r="B89">
        <f t="shared" si="10"/>
        <v>1.8</v>
      </c>
      <c r="C89">
        <f t="shared" si="11"/>
        <v>1.1000000000000001</v>
      </c>
      <c r="D89">
        <f t="shared" si="12"/>
        <v>25.622</v>
      </c>
      <c r="E89">
        <f t="shared" si="13"/>
        <v>1.236</v>
      </c>
      <c r="F89">
        <f t="shared" si="14"/>
        <v>1</v>
      </c>
    </row>
    <row r="90" spans="1:6" x14ac:dyDescent="0.25">
      <c r="A90" s="2">
        <v>40330</v>
      </c>
      <c r="B90">
        <f t="shared" si="10"/>
        <v>1.8</v>
      </c>
      <c r="C90">
        <f t="shared" si="11"/>
        <v>1.2</v>
      </c>
      <c r="D90">
        <f t="shared" si="12"/>
        <v>25.521999999999998</v>
      </c>
      <c r="E90">
        <f t="shared" si="13"/>
        <v>1.26</v>
      </c>
      <c r="F90">
        <f t="shared" si="14"/>
        <v>0.75</v>
      </c>
    </row>
    <row r="91" spans="1:6" x14ac:dyDescent="0.25">
      <c r="A91" s="1">
        <v>40360</v>
      </c>
      <c r="B91">
        <f t="shared" si="10"/>
        <v>1.77</v>
      </c>
      <c r="C91">
        <f t="shared" si="11"/>
        <v>1.2</v>
      </c>
      <c r="D91">
        <f t="shared" si="12"/>
        <v>25.704999999999998</v>
      </c>
      <c r="E91">
        <f t="shared" si="13"/>
        <v>1.306</v>
      </c>
      <c r="F91">
        <f t="shared" si="14"/>
        <v>0.75</v>
      </c>
    </row>
    <row r="92" spans="1:6" x14ac:dyDescent="0.25">
      <c r="A92" s="2">
        <v>40391</v>
      </c>
      <c r="B92">
        <f t="shared" si="10"/>
        <v>1.75</v>
      </c>
      <c r="C92">
        <f t="shared" si="11"/>
        <v>1.9</v>
      </c>
      <c r="D92">
        <f t="shared" si="12"/>
        <v>24.782</v>
      </c>
      <c r="E92">
        <f t="shared" si="13"/>
        <v>1.417</v>
      </c>
      <c r="F92">
        <f t="shared" si="14"/>
        <v>0.75</v>
      </c>
    </row>
    <row r="93" spans="1:6" x14ac:dyDescent="0.25">
      <c r="A93" s="1">
        <v>40422</v>
      </c>
      <c r="B93">
        <f t="shared" si="10"/>
        <v>1.8</v>
      </c>
      <c r="C93">
        <f t="shared" si="11"/>
        <v>1.9</v>
      </c>
      <c r="D93">
        <f t="shared" si="12"/>
        <v>24.765000000000001</v>
      </c>
      <c r="E93">
        <f t="shared" si="13"/>
        <v>1.4139999999999999</v>
      </c>
      <c r="F93">
        <f t="shared" si="14"/>
        <v>0.75</v>
      </c>
    </row>
    <row r="94" spans="1:6" x14ac:dyDescent="0.25">
      <c r="A94" s="2">
        <v>40452</v>
      </c>
      <c r="B94">
        <f t="shared" si="10"/>
        <v>1.8</v>
      </c>
      <c r="C94">
        <f t="shared" si="11"/>
        <v>2</v>
      </c>
      <c r="D94">
        <f t="shared" si="12"/>
        <v>24.6</v>
      </c>
      <c r="E94">
        <f t="shared" si="13"/>
        <v>1.4330000000000001</v>
      </c>
      <c r="F94">
        <f t="shared" si="14"/>
        <v>0.75</v>
      </c>
    </row>
    <row r="95" spans="1:6" x14ac:dyDescent="0.25">
      <c r="A95" s="1">
        <v>40483</v>
      </c>
      <c r="B95">
        <f t="shared" si="10"/>
        <v>1.78</v>
      </c>
      <c r="C95">
        <f t="shared" si="11"/>
        <v>2</v>
      </c>
      <c r="D95">
        <f t="shared" si="12"/>
        <v>24.620999999999999</v>
      </c>
      <c r="E95">
        <f t="shared" si="13"/>
        <v>1.54</v>
      </c>
      <c r="F95">
        <f t="shared" si="14"/>
        <v>0.75</v>
      </c>
    </row>
    <row r="96" spans="1:6" x14ac:dyDescent="0.25">
      <c r="A96" s="2">
        <v>40513</v>
      </c>
      <c r="B96">
        <f t="shared" si="10"/>
        <v>1.75</v>
      </c>
      <c r="C96">
        <f t="shared" si="11"/>
        <v>2</v>
      </c>
      <c r="D96">
        <f t="shared" si="12"/>
        <v>24.954000000000001</v>
      </c>
      <c r="E96">
        <f t="shared" si="13"/>
        <v>1.53</v>
      </c>
      <c r="F96">
        <f t="shared" si="14"/>
        <v>0.75</v>
      </c>
    </row>
    <row r="97" spans="1:6" x14ac:dyDescent="0.25">
      <c r="A97" s="1">
        <v>40544</v>
      </c>
      <c r="B97">
        <f t="shared" si="10"/>
        <v>1.85</v>
      </c>
      <c r="C97">
        <f t="shared" si="11"/>
        <v>2.2999999999999998</v>
      </c>
      <c r="D97">
        <f t="shared" si="12"/>
        <v>25.016999999999999</v>
      </c>
      <c r="E97">
        <f t="shared" si="13"/>
        <v>1.5070000000000001</v>
      </c>
      <c r="F97">
        <f t="shared" si="14"/>
        <v>0.75</v>
      </c>
    </row>
    <row r="98" spans="1:6" x14ac:dyDescent="0.25">
      <c r="A98" s="2">
        <v>40575</v>
      </c>
      <c r="B98">
        <f t="shared" ref="B98:B129" si="15">VLOOKUP(A98,rngPribor,3,0)</f>
        <v>1.8</v>
      </c>
      <c r="C98">
        <f t="shared" ref="C98:C129" si="16">VLOOKUP(A98,rngCPI,3,0)</f>
        <v>1.7</v>
      </c>
      <c r="D98">
        <f t="shared" ref="D98:D129" si="17">VLOOKUP(A98,rngEURCZK,3,0)</f>
        <v>24.190999999999999</v>
      </c>
      <c r="E98">
        <f t="shared" ref="E98:E129" si="18">VLOOKUP(A98,rngEURIBOR,3,0)</f>
        <v>1.6440000000000001</v>
      </c>
      <c r="F98">
        <f t="shared" ref="F98:F129" si="19">VLOOKUP(A98,rngCNBrepo,3,0)</f>
        <v>0.75</v>
      </c>
    </row>
    <row r="99" spans="1:6" x14ac:dyDescent="0.25">
      <c r="A99" s="1">
        <v>40603</v>
      </c>
      <c r="B99">
        <f t="shared" si="15"/>
        <v>1.8199999999999998</v>
      </c>
      <c r="C99">
        <f t="shared" si="16"/>
        <v>1.8</v>
      </c>
      <c r="D99">
        <f t="shared" si="17"/>
        <v>24.358000000000001</v>
      </c>
      <c r="E99">
        <f t="shared" si="18"/>
        <v>1.7669999999999999</v>
      </c>
      <c r="F99">
        <f t="shared" si="19"/>
        <v>0.75</v>
      </c>
    </row>
    <row r="100" spans="1:6" x14ac:dyDescent="0.25">
      <c r="A100" s="2">
        <v>40634</v>
      </c>
      <c r="B100">
        <f t="shared" si="15"/>
        <v>1.85</v>
      </c>
      <c r="C100">
        <f t="shared" si="16"/>
        <v>1.7</v>
      </c>
      <c r="D100">
        <f t="shared" si="17"/>
        <v>24.535</v>
      </c>
      <c r="E100">
        <f t="shared" si="18"/>
        <v>1.996</v>
      </c>
      <c r="F100">
        <f t="shared" si="19"/>
        <v>0.75</v>
      </c>
    </row>
    <row r="101" spans="1:6" x14ac:dyDescent="0.25">
      <c r="A101" s="1">
        <v>40664</v>
      </c>
      <c r="B101">
        <f t="shared" si="15"/>
        <v>1.78</v>
      </c>
      <c r="C101">
        <f t="shared" si="16"/>
        <v>1.6</v>
      </c>
      <c r="D101">
        <f t="shared" si="17"/>
        <v>24.181000000000001</v>
      </c>
      <c r="E101">
        <f t="shared" si="18"/>
        <v>2.1320000000000001</v>
      </c>
      <c r="F101">
        <f t="shared" si="19"/>
        <v>0.75</v>
      </c>
    </row>
    <row r="102" spans="1:6" x14ac:dyDescent="0.25">
      <c r="A102" s="2">
        <v>40695</v>
      </c>
      <c r="B102">
        <f t="shared" si="15"/>
        <v>1.8199999999999998</v>
      </c>
      <c r="C102">
        <f t="shared" si="16"/>
        <v>2</v>
      </c>
      <c r="D102">
        <f t="shared" si="17"/>
        <v>24.556999999999999</v>
      </c>
      <c r="E102">
        <f t="shared" si="18"/>
        <v>2.1379999999999999</v>
      </c>
      <c r="F102">
        <f t="shared" si="19"/>
        <v>0.75</v>
      </c>
    </row>
    <row r="103" spans="1:6" x14ac:dyDescent="0.25">
      <c r="A103" s="1">
        <v>40725</v>
      </c>
      <c r="B103">
        <f t="shared" si="15"/>
        <v>1.65</v>
      </c>
      <c r="C103">
        <f t="shared" si="16"/>
        <v>1.8</v>
      </c>
      <c r="D103">
        <f t="shared" si="17"/>
        <v>24.347999999999999</v>
      </c>
      <c r="E103">
        <f t="shared" si="18"/>
        <v>2.1619999999999999</v>
      </c>
      <c r="F103">
        <f t="shared" si="19"/>
        <v>0.75</v>
      </c>
    </row>
    <row r="104" spans="1:6" x14ac:dyDescent="0.25">
      <c r="A104" s="2">
        <v>40756</v>
      </c>
      <c r="B104">
        <f t="shared" si="15"/>
        <v>1.7</v>
      </c>
      <c r="C104">
        <f t="shared" si="16"/>
        <v>1.7</v>
      </c>
      <c r="D104">
        <f t="shared" si="17"/>
        <v>24.175000000000001</v>
      </c>
      <c r="E104">
        <f t="shared" si="18"/>
        <v>2.1779999999999999</v>
      </c>
      <c r="F104">
        <f t="shared" si="19"/>
        <v>0.75</v>
      </c>
    </row>
    <row r="105" spans="1:6" x14ac:dyDescent="0.25">
      <c r="A105" s="1">
        <v>40787</v>
      </c>
      <c r="B105">
        <f t="shared" si="15"/>
        <v>1.65</v>
      </c>
      <c r="C105">
        <f t="shared" si="16"/>
        <v>1.7</v>
      </c>
      <c r="D105">
        <f t="shared" si="17"/>
        <v>24.125</v>
      </c>
      <c r="E105">
        <f t="shared" si="18"/>
        <v>2.089</v>
      </c>
      <c r="F105">
        <f t="shared" si="19"/>
        <v>0.75</v>
      </c>
    </row>
    <row r="106" spans="1:6" x14ac:dyDescent="0.25">
      <c r="A106" s="2">
        <v>40817</v>
      </c>
      <c r="B106">
        <f t="shared" si="15"/>
        <v>1.65</v>
      </c>
      <c r="C106">
        <f t="shared" si="16"/>
        <v>1.8</v>
      </c>
      <c r="D106">
        <f t="shared" si="17"/>
        <v>24.684000000000001</v>
      </c>
      <c r="E106">
        <f t="shared" si="18"/>
        <v>2.0840000000000001</v>
      </c>
      <c r="F106">
        <f t="shared" si="19"/>
        <v>0.75</v>
      </c>
    </row>
    <row r="107" spans="1:6" x14ac:dyDescent="0.25">
      <c r="A107" s="1">
        <v>40848</v>
      </c>
      <c r="B107">
        <f t="shared" si="15"/>
        <v>1.74</v>
      </c>
      <c r="C107">
        <f t="shared" si="16"/>
        <v>2.2999999999999998</v>
      </c>
      <c r="D107">
        <f t="shared" si="17"/>
        <v>24.88</v>
      </c>
      <c r="E107">
        <f t="shared" si="18"/>
        <v>2.121</v>
      </c>
      <c r="F107">
        <f t="shared" si="19"/>
        <v>0.75</v>
      </c>
    </row>
    <row r="108" spans="1:6" x14ac:dyDescent="0.25">
      <c r="A108" s="2">
        <v>40878</v>
      </c>
      <c r="B108">
        <f t="shared" si="15"/>
        <v>1.6800000000000002</v>
      </c>
      <c r="C108">
        <f t="shared" si="16"/>
        <v>2.5</v>
      </c>
      <c r="D108">
        <f t="shared" si="17"/>
        <v>25.341999999999999</v>
      </c>
      <c r="E108">
        <f t="shared" si="18"/>
        <v>2.0350000000000001</v>
      </c>
      <c r="F108">
        <f t="shared" si="19"/>
        <v>0.75</v>
      </c>
    </row>
    <row r="109" spans="1:6" x14ac:dyDescent="0.25">
      <c r="A109" s="1">
        <v>40909</v>
      </c>
      <c r="B109">
        <f t="shared" si="15"/>
        <v>1.71</v>
      </c>
      <c r="C109">
        <f t="shared" si="16"/>
        <v>2.4</v>
      </c>
      <c r="D109">
        <f t="shared" si="17"/>
        <v>25.585000000000001</v>
      </c>
      <c r="E109">
        <f t="shared" si="18"/>
        <v>1.9470000000000001</v>
      </c>
      <c r="F109">
        <f t="shared" si="19"/>
        <v>0.75</v>
      </c>
    </row>
    <row r="110" spans="1:6" x14ac:dyDescent="0.25">
      <c r="A110" s="2">
        <v>40940</v>
      </c>
      <c r="B110">
        <f t="shared" si="15"/>
        <v>1.7</v>
      </c>
      <c r="C110">
        <f t="shared" si="16"/>
        <v>3.5</v>
      </c>
      <c r="D110">
        <f t="shared" si="17"/>
        <v>25.323</v>
      </c>
      <c r="E110">
        <f t="shared" si="18"/>
        <v>1.754</v>
      </c>
      <c r="F110">
        <f t="shared" si="19"/>
        <v>0.75</v>
      </c>
    </row>
    <row r="111" spans="1:6" x14ac:dyDescent="0.25">
      <c r="A111" s="1">
        <v>40969</v>
      </c>
      <c r="B111">
        <f t="shared" si="15"/>
        <v>1.73</v>
      </c>
      <c r="C111">
        <f t="shared" si="16"/>
        <v>3.7</v>
      </c>
      <c r="D111">
        <f t="shared" si="17"/>
        <v>24.899000000000001</v>
      </c>
      <c r="E111">
        <f t="shared" si="18"/>
        <v>1.6139999999999999</v>
      </c>
      <c r="F111">
        <f t="shared" si="19"/>
        <v>0.75</v>
      </c>
    </row>
    <row r="112" spans="1:6" x14ac:dyDescent="0.25">
      <c r="A112" s="2">
        <v>41000</v>
      </c>
      <c r="B112">
        <f t="shared" si="15"/>
        <v>1.75</v>
      </c>
      <c r="C112">
        <f t="shared" si="16"/>
        <v>3.8</v>
      </c>
      <c r="D112">
        <f t="shared" si="17"/>
        <v>24.802</v>
      </c>
      <c r="E112">
        <f t="shared" si="18"/>
        <v>1.4159999999999999</v>
      </c>
      <c r="F112">
        <f t="shared" si="19"/>
        <v>0.75</v>
      </c>
    </row>
    <row r="113" spans="1:6" x14ac:dyDescent="0.25">
      <c r="A113" s="1">
        <v>41030</v>
      </c>
      <c r="B113">
        <f t="shared" si="15"/>
        <v>1.75</v>
      </c>
      <c r="C113">
        <f t="shared" si="16"/>
        <v>3.5</v>
      </c>
      <c r="D113">
        <f t="shared" si="17"/>
        <v>24.934000000000001</v>
      </c>
      <c r="E113">
        <f t="shared" si="18"/>
        <v>1.3109999999999999</v>
      </c>
      <c r="F113">
        <f t="shared" si="19"/>
        <v>0.75</v>
      </c>
    </row>
    <row r="114" spans="1:6" x14ac:dyDescent="0.25">
      <c r="A114" s="2">
        <v>41061</v>
      </c>
      <c r="B114">
        <f t="shared" si="15"/>
        <v>1.73</v>
      </c>
      <c r="C114">
        <f t="shared" si="16"/>
        <v>3.2</v>
      </c>
      <c r="D114">
        <f t="shared" si="17"/>
        <v>25.722000000000001</v>
      </c>
      <c r="E114">
        <f t="shared" si="18"/>
        <v>1.232</v>
      </c>
      <c r="F114">
        <f t="shared" si="19"/>
        <v>0.75</v>
      </c>
    </row>
    <row r="115" spans="1:6" x14ac:dyDescent="0.25">
      <c r="A115" s="1">
        <v>41091</v>
      </c>
      <c r="B115">
        <f t="shared" si="15"/>
        <v>1.45</v>
      </c>
      <c r="C115">
        <f t="shared" si="16"/>
        <v>3.5</v>
      </c>
      <c r="D115">
        <f t="shared" si="17"/>
        <v>25.523</v>
      </c>
      <c r="E115">
        <f t="shared" si="18"/>
        <v>1.2130000000000001</v>
      </c>
      <c r="F115">
        <f t="shared" si="19"/>
        <v>0.5</v>
      </c>
    </row>
    <row r="116" spans="1:6" x14ac:dyDescent="0.25">
      <c r="A116" s="2">
        <v>41122</v>
      </c>
      <c r="B116">
        <f t="shared" si="15"/>
        <v>1.5</v>
      </c>
      <c r="C116">
        <f t="shared" si="16"/>
        <v>3.1</v>
      </c>
      <c r="D116">
        <f t="shared" si="17"/>
        <v>25.327000000000002</v>
      </c>
      <c r="E116">
        <f t="shared" si="18"/>
        <v>0.94599999999999995</v>
      </c>
      <c r="F116">
        <f t="shared" si="19"/>
        <v>0.5</v>
      </c>
    </row>
    <row r="117" spans="1:6" x14ac:dyDescent="0.25">
      <c r="A117" s="1">
        <v>41153</v>
      </c>
      <c r="B117">
        <f t="shared" si="15"/>
        <v>1.32</v>
      </c>
      <c r="C117">
        <f t="shared" si="16"/>
        <v>3.3</v>
      </c>
      <c r="D117">
        <f t="shared" si="17"/>
        <v>24.853999999999999</v>
      </c>
      <c r="E117">
        <f t="shared" si="18"/>
        <v>0.80500000000000005</v>
      </c>
      <c r="F117">
        <f t="shared" si="19"/>
        <v>0.5</v>
      </c>
    </row>
    <row r="118" spans="1:6" x14ac:dyDescent="0.25">
      <c r="A118" s="2">
        <v>41183</v>
      </c>
      <c r="B118">
        <f t="shared" si="15"/>
        <v>1.24</v>
      </c>
      <c r="C118">
        <f t="shared" si="16"/>
        <v>3.4</v>
      </c>
      <c r="D118">
        <f t="shared" si="17"/>
        <v>25.134</v>
      </c>
      <c r="E118">
        <f t="shared" si="18"/>
        <v>0.68400000000000005</v>
      </c>
      <c r="F118">
        <f t="shared" si="19"/>
        <v>0.5</v>
      </c>
    </row>
    <row r="119" spans="1:6" x14ac:dyDescent="0.25">
      <c r="A119" s="1">
        <v>41214</v>
      </c>
      <c r="B119">
        <f t="shared" si="15"/>
        <v>1.08</v>
      </c>
      <c r="C119">
        <f t="shared" si="16"/>
        <v>3.4</v>
      </c>
      <c r="D119">
        <f t="shared" si="17"/>
        <v>25.09</v>
      </c>
      <c r="E119">
        <f t="shared" si="18"/>
        <v>0.61799999999999999</v>
      </c>
      <c r="F119">
        <f t="shared" si="19"/>
        <v>0.25</v>
      </c>
    </row>
    <row r="120" spans="1:6" x14ac:dyDescent="0.25">
      <c r="A120" s="2">
        <v>41244</v>
      </c>
      <c r="B120">
        <f t="shared" si="15"/>
        <v>0.88</v>
      </c>
      <c r="C120">
        <f t="shared" si="16"/>
        <v>2.7</v>
      </c>
      <c r="D120">
        <f t="shared" si="17"/>
        <v>25.25</v>
      </c>
      <c r="E120">
        <f t="shared" si="18"/>
        <v>0.57399999999999995</v>
      </c>
      <c r="F120">
        <f t="shared" si="19"/>
        <v>0.05</v>
      </c>
    </row>
    <row r="121" spans="1:6" x14ac:dyDescent="0.25">
      <c r="A121" s="1">
        <v>41275</v>
      </c>
      <c r="B121">
        <f t="shared" si="15"/>
        <v>0.86</v>
      </c>
      <c r="C121">
        <f t="shared" si="16"/>
        <v>2.4</v>
      </c>
      <c r="D121">
        <f t="shared" si="17"/>
        <v>25.096</v>
      </c>
      <c r="E121">
        <f t="shared" si="18"/>
        <v>0.54200000000000004</v>
      </c>
      <c r="F121">
        <f t="shared" si="19"/>
        <v>0.05</v>
      </c>
    </row>
    <row r="122" spans="1:6" x14ac:dyDescent="0.25">
      <c r="A122" s="2">
        <v>41306</v>
      </c>
      <c r="B122">
        <f t="shared" si="15"/>
        <v>0.87</v>
      </c>
      <c r="C122">
        <f t="shared" si="16"/>
        <v>1.9</v>
      </c>
      <c r="D122">
        <f t="shared" si="17"/>
        <v>25.672000000000001</v>
      </c>
      <c r="E122">
        <f t="shared" si="18"/>
        <v>0.62</v>
      </c>
      <c r="F122">
        <f t="shared" si="19"/>
        <v>0.05</v>
      </c>
    </row>
    <row r="123" spans="1:6" x14ac:dyDescent="0.25">
      <c r="A123" s="1">
        <v>41334</v>
      </c>
      <c r="B123">
        <f t="shared" si="15"/>
        <v>0.8</v>
      </c>
      <c r="C123">
        <f t="shared" si="16"/>
        <v>1.7</v>
      </c>
      <c r="D123">
        <f t="shared" si="17"/>
        <v>25.661999999999999</v>
      </c>
      <c r="E123">
        <f t="shared" si="18"/>
        <v>0.55700000000000005</v>
      </c>
      <c r="F123">
        <f t="shared" si="19"/>
        <v>0.05</v>
      </c>
    </row>
    <row r="124" spans="1:6" x14ac:dyDescent="0.25">
      <c r="A124" s="2">
        <v>41365</v>
      </c>
      <c r="B124">
        <f t="shared" si="15"/>
        <v>0.69</v>
      </c>
      <c r="C124">
        <f t="shared" si="16"/>
        <v>1.7</v>
      </c>
      <c r="D124">
        <f t="shared" si="17"/>
        <v>25.738</v>
      </c>
      <c r="E124">
        <f t="shared" si="18"/>
        <v>0.54700000000000004</v>
      </c>
      <c r="F124">
        <f t="shared" si="19"/>
        <v>0.05</v>
      </c>
    </row>
    <row r="125" spans="1:6" x14ac:dyDescent="0.25">
      <c r="A125" s="1">
        <v>41395</v>
      </c>
      <c r="B125">
        <f t="shared" si="15"/>
        <v>0.69</v>
      </c>
      <c r="C125">
        <f t="shared" si="16"/>
        <v>1.7</v>
      </c>
      <c r="D125">
        <f t="shared" si="17"/>
        <v>25.803999999999998</v>
      </c>
      <c r="E125">
        <f t="shared" si="18"/>
        <v>0.51</v>
      </c>
      <c r="F125">
        <f t="shared" si="19"/>
        <v>0.05</v>
      </c>
    </row>
    <row r="126" spans="1:6" x14ac:dyDescent="0.25">
      <c r="A126" s="2">
        <v>41426</v>
      </c>
      <c r="B126">
        <f t="shared" si="15"/>
        <v>0.71</v>
      </c>
      <c r="C126">
        <f t="shared" si="16"/>
        <v>1.3</v>
      </c>
      <c r="D126">
        <f t="shared" si="17"/>
        <v>25.727</v>
      </c>
      <c r="E126">
        <f t="shared" si="18"/>
        <v>0.47799999999999998</v>
      </c>
      <c r="F126">
        <f t="shared" si="19"/>
        <v>0.05</v>
      </c>
    </row>
    <row r="127" spans="1:6" x14ac:dyDescent="0.25">
      <c r="A127" s="1">
        <v>41456</v>
      </c>
      <c r="B127">
        <f t="shared" si="15"/>
        <v>0.71</v>
      </c>
      <c r="C127">
        <f t="shared" si="16"/>
        <v>1.6</v>
      </c>
      <c r="D127">
        <f t="shared" si="17"/>
        <v>26.006</v>
      </c>
      <c r="E127">
        <f t="shared" si="18"/>
        <v>0.52700000000000002</v>
      </c>
      <c r="F127">
        <f t="shared" si="19"/>
        <v>0.05</v>
      </c>
    </row>
    <row r="128" spans="1:6" x14ac:dyDescent="0.25">
      <c r="A128" s="2">
        <v>41487</v>
      </c>
      <c r="B128">
        <f t="shared" si="15"/>
        <v>0.7</v>
      </c>
      <c r="C128">
        <f t="shared" si="16"/>
        <v>1.4</v>
      </c>
      <c r="D128">
        <f t="shared" si="17"/>
        <v>25.937000000000001</v>
      </c>
      <c r="E128">
        <f t="shared" si="18"/>
        <v>0.53600000000000003</v>
      </c>
      <c r="F128">
        <f t="shared" si="19"/>
        <v>0.05</v>
      </c>
    </row>
    <row r="129" spans="1:6" x14ac:dyDescent="0.25">
      <c r="A129" s="1">
        <v>41518</v>
      </c>
      <c r="B129">
        <f t="shared" si="15"/>
        <v>0.7</v>
      </c>
      <c r="C129">
        <f t="shared" si="16"/>
        <v>1.3</v>
      </c>
      <c r="D129">
        <f t="shared" si="17"/>
        <v>25.745000000000001</v>
      </c>
      <c r="E129">
        <f t="shared" si="18"/>
        <v>0.54500000000000004</v>
      </c>
      <c r="F129">
        <f t="shared" si="19"/>
        <v>0.05</v>
      </c>
    </row>
    <row r="130" spans="1:6" x14ac:dyDescent="0.25">
      <c r="A130" s="2">
        <v>41548</v>
      </c>
      <c r="B130">
        <f t="shared" ref="B130:B161" si="20">VLOOKUP(A130,rngPribor,3,0)</f>
        <v>0.7</v>
      </c>
      <c r="C130">
        <f t="shared" ref="C130:C161" si="21">VLOOKUP(A130,rngCPI,3,0)</f>
        <v>1</v>
      </c>
      <c r="D130">
        <f t="shared" ref="D130:D161" si="22">VLOOKUP(A130,rngEURCZK,3,0)</f>
        <v>25.686</v>
      </c>
      <c r="E130">
        <f t="shared" ref="E130:E161" si="23">VLOOKUP(A130,rngEURIBOR,3,0)</f>
        <v>0.53900000000000003</v>
      </c>
      <c r="F130">
        <f t="shared" ref="F130:F161" si="24">VLOOKUP(A130,rngCNBrepo,3,0)</f>
        <v>0.05</v>
      </c>
    </row>
    <row r="131" spans="1:6" x14ac:dyDescent="0.25">
      <c r="A131" s="1">
        <v>41579</v>
      </c>
      <c r="B131">
        <f t="shared" si="20"/>
        <v>0.69</v>
      </c>
      <c r="C131">
        <f t="shared" si="21"/>
        <v>0.9</v>
      </c>
      <c r="D131">
        <f t="shared" si="22"/>
        <v>25.794</v>
      </c>
      <c r="E131">
        <f t="shared" si="23"/>
        <v>0.54800000000000004</v>
      </c>
      <c r="F131">
        <f t="shared" si="24"/>
        <v>0.05</v>
      </c>
    </row>
    <row r="132" spans="1:6" x14ac:dyDescent="0.25">
      <c r="A132" s="2">
        <v>41609</v>
      </c>
      <c r="B132">
        <f t="shared" si="20"/>
        <v>0.57999999999999996</v>
      </c>
      <c r="C132">
        <f t="shared" si="21"/>
        <v>1.1000000000000001</v>
      </c>
      <c r="D132">
        <f t="shared" si="22"/>
        <v>27.367999999999999</v>
      </c>
      <c r="E132">
        <f t="shared" si="23"/>
        <v>0.501</v>
      </c>
      <c r="F132">
        <f t="shared" si="24"/>
        <v>0.05</v>
      </c>
    </row>
    <row r="133" spans="1:6" x14ac:dyDescent="0.25">
      <c r="A133" s="1">
        <v>41640</v>
      </c>
      <c r="B133">
        <f t="shared" si="20"/>
        <v>0.56000000000000005</v>
      </c>
      <c r="C133">
        <f t="shared" si="21"/>
        <v>1.4</v>
      </c>
      <c r="D133">
        <f t="shared" si="22"/>
        <v>27.337</v>
      </c>
      <c r="E133">
        <f t="shared" si="23"/>
        <v>0.55600000000000005</v>
      </c>
      <c r="F133">
        <f t="shared" si="24"/>
        <v>0.05</v>
      </c>
    </row>
    <row r="134" spans="1:6" x14ac:dyDescent="0.25">
      <c r="A134" s="2">
        <v>41671</v>
      </c>
      <c r="B134">
        <f t="shared" si="20"/>
        <v>0.5</v>
      </c>
      <c r="C134">
        <f t="shared" si="21"/>
        <v>0.2</v>
      </c>
      <c r="D134">
        <f t="shared" si="22"/>
        <v>27.533999999999999</v>
      </c>
      <c r="E134">
        <f t="shared" si="23"/>
        <v>0.55900000000000005</v>
      </c>
      <c r="F134">
        <f t="shared" si="24"/>
        <v>0.05</v>
      </c>
    </row>
    <row r="135" spans="1:6" x14ac:dyDescent="0.25">
      <c r="A135" s="1">
        <v>41699</v>
      </c>
      <c r="B135">
        <f t="shared" si="20"/>
        <v>0.48</v>
      </c>
      <c r="C135">
        <f t="shared" si="21"/>
        <v>0.2</v>
      </c>
      <c r="D135">
        <f t="shared" si="22"/>
        <v>27.327999999999999</v>
      </c>
      <c r="E135">
        <f t="shared" si="23"/>
        <v>0.54900000000000004</v>
      </c>
      <c r="F135">
        <f t="shared" si="24"/>
        <v>0.05</v>
      </c>
    </row>
    <row r="136" spans="1:6" x14ac:dyDescent="0.25">
      <c r="A136" s="2">
        <v>41730</v>
      </c>
      <c r="B136">
        <f t="shared" si="20"/>
        <v>0.48</v>
      </c>
      <c r="C136">
        <f t="shared" si="21"/>
        <v>0.2</v>
      </c>
      <c r="D136">
        <f t="shared" si="22"/>
        <v>27.45</v>
      </c>
      <c r="E136">
        <f t="shared" si="23"/>
        <v>0.59</v>
      </c>
      <c r="F136">
        <f t="shared" si="24"/>
        <v>0.05</v>
      </c>
    </row>
    <row r="137" spans="1:6" x14ac:dyDescent="0.25">
      <c r="A137" s="1">
        <v>41760</v>
      </c>
      <c r="B137">
        <f t="shared" si="20"/>
        <v>0.48</v>
      </c>
      <c r="C137">
        <f t="shared" si="21"/>
        <v>0.1</v>
      </c>
      <c r="D137">
        <f t="shared" si="22"/>
        <v>27.456</v>
      </c>
      <c r="E137">
        <f t="shared" si="23"/>
        <v>0.61399999999999999</v>
      </c>
      <c r="F137">
        <f t="shared" si="24"/>
        <v>0.05</v>
      </c>
    </row>
    <row r="138" spans="1:6" x14ac:dyDescent="0.25">
      <c r="A138" s="2">
        <v>41791</v>
      </c>
      <c r="B138">
        <f t="shared" si="20"/>
        <v>0.47</v>
      </c>
      <c r="C138">
        <f t="shared" si="21"/>
        <v>0.4</v>
      </c>
      <c r="D138">
        <f t="shared" si="22"/>
        <v>27.483000000000001</v>
      </c>
      <c r="E138">
        <f t="shared" si="23"/>
        <v>0.57199999999999995</v>
      </c>
      <c r="F138">
        <f t="shared" si="24"/>
        <v>0.05</v>
      </c>
    </row>
    <row r="139" spans="1:6" x14ac:dyDescent="0.25">
      <c r="A139" s="1">
        <v>41821</v>
      </c>
      <c r="B139">
        <f t="shared" si="20"/>
        <v>0.47</v>
      </c>
      <c r="C139">
        <f t="shared" si="21"/>
        <v>0</v>
      </c>
      <c r="D139">
        <f t="shared" si="22"/>
        <v>27.45</v>
      </c>
      <c r="E139">
        <f t="shared" si="23"/>
        <v>0.48799999999999999</v>
      </c>
      <c r="F139">
        <f t="shared" si="24"/>
        <v>0.05</v>
      </c>
    </row>
    <row r="140" spans="1:6" x14ac:dyDescent="0.25">
      <c r="A140" s="2">
        <v>41852</v>
      </c>
      <c r="B140">
        <f t="shared" si="20"/>
        <v>0.47</v>
      </c>
      <c r="C140">
        <f t="shared" si="21"/>
        <v>0.5</v>
      </c>
      <c r="D140">
        <f t="shared" si="22"/>
        <v>27.673999999999999</v>
      </c>
      <c r="E140">
        <f t="shared" si="23"/>
        <v>0.48899999999999999</v>
      </c>
      <c r="F140">
        <f t="shared" si="24"/>
        <v>0.05</v>
      </c>
    </row>
    <row r="141" spans="1:6" x14ac:dyDescent="0.25">
      <c r="A141" s="1">
        <v>41883</v>
      </c>
      <c r="B141">
        <f t="shared" si="20"/>
        <v>0.47</v>
      </c>
      <c r="C141">
        <f t="shared" si="21"/>
        <v>0.6</v>
      </c>
      <c r="D141">
        <f t="shared" si="22"/>
        <v>27.731000000000002</v>
      </c>
      <c r="E141">
        <f t="shared" si="23"/>
        <v>0.434</v>
      </c>
      <c r="F141">
        <f t="shared" si="24"/>
        <v>0.05</v>
      </c>
    </row>
    <row r="142" spans="1:6" x14ac:dyDescent="0.25">
      <c r="A142" s="2">
        <v>41913</v>
      </c>
      <c r="B142">
        <f t="shared" si="20"/>
        <v>0.47</v>
      </c>
      <c r="C142">
        <f t="shared" si="21"/>
        <v>0.7</v>
      </c>
      <c r="D142">
        <f t="shared" si="22"/>
        <v>27.498000000000001</v>
      </c>
      <c r="E142">
        <f t="shared" si="23"/>
        <v>0.33800000000000002</v>
      </c>
      <c r="F142">
        <f t="shared" si="24"/>
        <v>0.05</v>
      </c>
    </row>
    <row r="143" spans="1:6" x14ac:dyDescent="0.25">
      <c r="A143" s="1">
        <v>41944</v>
      </c>
      <c r="B143">
        <f t="shared" si="20"/>
        <v>0.47</v>
      </c>
      <c r="C143">
        <f t="shared" si="21"/>
        <v>0.7</v>
      </c>
      <c r="D143">
        <f t="shared" si="22"/>
        <v>27.798999999999999</v>
      </c>
      <c r="E143">
        <f t="shared" si="23"/>
        <v>0.34</v>
      </c>
      <c r="F143">
        <f t="shared" si="24"/>
        <v>0.05</v>
      </c>
    </row>
    <row r="144" spans="1:6" x14ac:dyDescent="0.25">
      <c r="A144" s="2">
        <v>41974</v>
      </c>
      <c r="B144">
        <f t="shared" si="20"/>
        <v>0.46</v>
      </c>
      <c r="C144">
        <f t="shared" si="21"/>
        <v>0.6</v>
      </c>
      <c r="D144">
        <f t="shared" si="22"/>
        <v>27.63</v>
      </c>
      <c r="E144">
        <f t="shared" si="23"/>
        <v>0.33100000000000002</v>
      </c>
      <c r="F144">
        <f t="shared" si="24"/>
        <v>0.05</v>
      </c>
    </row>
    <row r="145" spans="1:6" x14ac:dyDescent="0.25">
      <c r="A145" s="1">
        <v>42005</v>
      </c>
      <c r="B145">
        <f t="shared" si="20"/>
        <v>0.46</v>
      </c>
      <c r="C145">
        <f t="shared" si="21"/>
        <v>0.1</v>
      </c>
      <c r="D145">
        <f t="shared" si="22"/>
        <v>27.66</v>
      </c>
      <c r="E145">
        <f t="shared" si="23"/>
        <v>0.32500000000000001</v>
      </c>
      <c r="F145">
        <f t="shared" si="24"/>
        <v>0.05</v>
      </c>
    </row>
    <row r="146" spans="1:6" x14ac:dyDescent="0.25">
      <c r="A146" s="2">
        <v>42036</v>
      </c>
      <c r="B146">
        <f t="shared" si="20"/>
        <v>0.47</v>
      </c>
      <c r="C146">
        <f t="shared" si="21"/>
        <v>0.1</v>
      </c>
      <c r="D146">
        <f t="shared" si="22"/>
        <v>27.751000000000001</v>
      </c>
      <c r="E146">
        <f t="shared" si="23"/>
        <v>0.27</v>
      </c>
      <c r="F146">
        <f t="shared" si="24"/>
        <v>0.05</v>
      </c>
    </row>
    <row r="147" spans="1:6" x14ac:dyDescent="0.25">
      <c r="A147" s="1">
        <v>42064</v>
      </c>
      <c r="B147">
        <f t="shared" si="20"/>
        <v>0.47</v>
      </c>
      <c r="C147">
        <f t="shared" si="21"/>
        <v>0.1</v>
      </c>
      <c r="D147">
        <f t="shared" si="22"/>
        <v>27.513000000000002</v>
      </c>
      <c r="E147">
        <f t="shared" si="23"/>
        <v>0.23300000000000001</v>
      </c>
      <c r="F147">
        <f t="shared" si="24"/>
        <v>0.05</v>
      </c>
    </row>
    <row r="148" spans="1:6" x14ac:dyDescent="0.25">
      <c r="A148" s="2">
        <v>42095</v>
      </c>
      <c r="B148">
        <f t="shared" si="20"/>
        <v>0.46</v>
      </c>
      <c r="C148">
        <f t="shared" si="21"/>
        <v>0.2</v>
      </c>
      <c r="D148">
        <f t="shared" si="22"/>
        <v>27.559000000000001</v>
      </c>
      <c r="E148">
        <f t="shared" si="23"/>
        <v>0.19800000000000001</v>
      </c>
      <c r="F148">
        <f t="shared" si="24"/>
        <v>0.05</v>
      </c>
    </row>
    <row r="149" spans="1:6" x14ac:dyDescent="0.25">
      <c r="A149" s="1">
        <v>42125</v>
      </c>
      <c r="B149">
        <f t="shared" si="20"/>
        <v>0.46</v>
      </c>
      <c r="C149">
        <f t="shared" si="21"/>
        <v>0.5</v>
      </c>
      <c r="D149">
        <f t="shared" si="22"/>
        <v>27.457999999999998</v>
      </c>
      <c r="E149">
        <f t="shared" si="23"/>
        <v>0.17100000000000001</v>
      </c>
      <c r="F149">
        <f t="shared" si="24"/>
        <v>0.05</v>
      </c>
    </row>
    <row r="150" spans="1:6" x14ac:dyDescent="0.25">
      <c r="A150" s="2">
        <v>42156</v>
      </c>
      <c r="B150">
        <f t="shared" si="20"/>
        <v>0.46</v>
      </c>
      <c r="C150">
        <f t="shared" si="21"/>
        <v>0.7</v>
      </c>
      <c r="D150">
        <f t="shared" si="22"/>
        <v>27.428999999999998</v>
      </c>
      <c r="E150">
        <f t="shared" si="23"/>
        <v>0.16</v>
      </c>
      <c r="F150">
        <f t="shared" si="24"/>
        <v>0.05</v>
      </c>
    </row>
    <row r="151" spans="1:6" x14ac:dyDescent="0.25">
      <c r="A151" s="1">
        <v>42186</v>
      </c>
      <c r="B151">
        <f t="shared" si="20"/>
        <v>0.46</v>
      </c>
      <c r="C151">
        <f t="shared" si="21"/>
        <v>0.8</v>
      </c>
      <c r="D151">
        <f t="shared" si="22"/>
        <v>27.271000000000001</v>
      </c>
      <c r="E151">
        <f t="shared" si="23"/>
        <v>0.16400000000000001</v>
      </c>
      <c r="F151">
        <f t="shared" si="24"/>
        <v>0.05</v>
      </c>
    </row>
    <row r="152" spans="1:6" x14ac:dyDescent="0.25">
      <c r="A152" s="2">
        <v>42217</v>
      </c>
      <c r="B152">
        <f t="shared" si="20"/>
        <v>0.47</v>
      </c>
      <c r="C152">
        <f t="shared" si="21"/>
        <v>0.5</v>
      </c>
      <c r="D152">
        <f t="shared" si="22"/>
        <v>27.076000000000001</v>
      </c>
      <c r="E152">
        <f t="shared" si="23"/>
        <v>0.16700000000000001</v>
      </c>
      <c r="F152">
        <f t="shared" si="24"/>
        <v>0.05</v>
      </c>
    </row>
    <row r="153" spans="1:6" x14ac:dyDescent="0.25">
      <c r="A153" s="1">
        <v>42248</v>
      </c>
      <c r="B153">
        <f t="shared" si="20"/>
        <v>0.47</v>
      </c>
      <c r="C153">
        <f t="shared" si="21"/>
        <v>0.3</v>
      </c>
      <c r="D153">
        <f t="shared" si="22"/>
        <v>27.042000000000002</v>
      </c>
      <c r="E153">
        <f t="shared" si="23"/>
        <v>0.16</v>
      </c>
      <c r="F153">
        <f t="shared" si="24"/>
        <v>0.05</v>
      </c>
    </row>
    <row r="154" spans="1:6" x14ac:dyDescent="0.25">
      <c r="A154" s="2">
        <v>42278</v>
      </c>
      <c r="B154">
        <f t="shared" si="20"/>
        <v>0.46</v>
      </c>
      <c r="C154">
        <f t="shared" si="21"/>
        <v>0.4</v>
      </c>
      <c r="D154">
        <f t="shared" si="22"/>
        <v>27.186</v>
      </c>
      <c r="E154">
        <f t="shared" si="23"/>
        <v>0.14199999999999999</v>
      </c>
      <c r="F154">
        <f t="shared" si="24"/>
        <v>0.05</v>
      </c>
    </row>
    <row r="155" spans="1:6" x14ac:dyDescent="0.25">
      <c r="A155" s="1">
        <v>42309</v>
      </c>
      <c r="B155">
        <f t="shared" si="20"/>
        <v>0.46</v>
      </c>
      <c r="C155">
        <f t="shared" si="21"/>
        <v>0.2</v>
      </c>
      <c r="D155">
        <f t="shared" si="22"/>
        <v>27.091000000000001</v>
      </c>
      <c r="E155">
        <f t="shared" si="23"/>
        <v>0.107</v>
      </c>
      <c r="F155">
        <f t="shared" si="24"/>
        <v>0.05</v>
      </c>
    </row>
    <row r="156" spans="1:6" x14ac:dyDescent="0.25">
      <c r="A156" s="2">
        <v>42339</v>
      </c>
      <c r="B156">
        <f t="shared" si="20"/>
        <v>0.46</v>
      </c>
      <c r="C156">
        <f t="shared" si="21"/>
        <v>0.1</v>
      </c>
      <c r="D156">
        <f t="shared" si="22"/>
        <v>27.038</v>
      </c>
      <c r="E156">
        <f t="shared" si="23"/>
        <v>4.8000000000000001E-2</v>
      </c>
      <c r="F156">
        <f t="shared" si="24"/>
        <v>0.05</v>
      </c>
    </row>
    <row r="157" spans="1:6" x14ac:dyDescent="0.25">
      <c r="A157" s="1">
        <v>42370</v>
      </c>
      <c r="B157">
        <f t="shared" si="20"/>
        <v>0.46</v>
      </c>
      <c r="C157">
        <f t="shared" si="21"/>
        <v>0.1</v>
      </c>
      <c r="D157">
        <f t="shared" si="22"/>
        <v>27.021999999999998</v>
      </c>
      <c r="E157">
        <f t="shared" si="23"/>
        <v>0.06</v>
      </c>
      <c r="F157">
        <f t="shared" si="24"/>
        <v>0.05</v>
      </c>
    </row>
    <row r="158" spans="1:6" x14ac:dyDescent="0.25">
      <c r="A158" s="2">
        <v>42401</v>
      </c>
      <c r="B158">
        <f t="shared" si="20"/>
        <v>0.46</v>
      </c>
      <c r="C158">
        <f t="shared" si="21"/>
        <v>0.6</v>
      </c>
      <c r="D158">
        <f t="shared" si="22"/>
        <v>27.021999999999998</v>
      </c>
      <c r="E158">
        <f t="shared" si="23"/>
        <v>1.4999999999999999E-2</v>
      </c>
      <c r="F158">
        <f t="shared" si="24"/>
        <v>0.05</v>
      </c>
    </row>
    <row r="159" spans="1:6" x14ac:dyDescent="0.25">
      <c r="A159" s="1">
        <v>42430</v>
      </c>
      <c r="B159">
        <f t="shared" si="20"/>
        <v>0.45</v>
      </c>
      <c r="C159">
        <f t="shared" si="21"/>
        <v>0.5</v>
      </c>
      <c r="D159">
        <f t="shared" si="22"/>
        <v>27.067</v>
      </c>
      <c r="E159">
        <f t="shared" si="23"/>
        <v>-2.4E-2</v>
      </c>
      <c r="F159">
        <f t="shared" si="24"/>
        <v>0.05</v>
      </c>
    </row>
    <row r="160" spans="1:6" x14ac:dyDescent="0.25">
      <c r="A160" s="2">
        <v>42461</v>
      </c>
      <c r="B160">
        <f t="shared" si="20"/>
        <v>0.47</v>
      </c>
      <c r="C160">
        <f t="shared" si="21"/>
        <v>0.3</v>
      </c>
      <c r="D160">
        <f t="shared" si="22"/>
        <v>27.042000000000002</v>
      </c>
      <c r="E160">
        <f t="shared" si="23"/>
        <v>-5.0000000000000001E-3</v>
      </c>
      <c r="F160">
        <f t="shared" si="24"/>
        <v>0.05</v>
      </c>
    </row>
    <row r="161" spans="1:6" x14ac:dyDescent="0.25">
      <c r="A161" s="1">
        <v>42491</v>
      </c>
      <c r="B161">
        <f t="shared" si="20"/>
        <v>0.45</v>
      </c>
      <c r="C161">
        <f t="shared" si="21"/>
        <v>0.6</v>
      </c>
      <c r="D161">
        <f t="shared" si="22"/>
        <v>27.047999999999998</v>
      </c>
      <c r="E161">
        <f t="shared" si="23"/>
        <v>-1.2E-2</v>
      </c>
      <c r="F161">
        <f t="shared" si="24"/>
        <v>0.05</v>
      </c>
    </row>
    <row r="162" spans="1:6" x14ac:dyDescent="0.25">
      <c r="A162" s="2">
        <v>42522</v>
      </c>
      <c r="B162">
        <f t="shared" ref="B162:B193" si="25">VLOOKUP(A162,rngPribor,3,0)</f>
        <v>0.45</v>
      </c>
      <c r="C162">
        <f t="shared" ref="C162:C170" si="26">VLOOKUP(A162,rngCPI,3,0)</f>
        <v>0.1</v>
      </c>
      <c r="D162">
        <f t="shared" ref="D162:D170" si="27">VLOOKUP(A162,rngEURCZK,3,0)</f>
        <v>27.021000000000001</v>
      </c>
      <c r="E162">
        <f t="shared" ref="E162:E170" si="28">VLOOKUP(A162,rngEURIBOR,3,0)</f>
        <v>-1.4999999999999999E-2</v>
      </c>
      <c r="F162">
        <f t="shared" ref="F162:F170" si="29">VLOOKUP(A162,rngCNBrepo,3,0)</f>
        <v>0.05</v>
      </c>
    </row>
    <row r="163" spans="1:6" x14ac:dyDescent="0.25">
      <c r="A163" s="1">
        <v>42552</v>
      </c>
      <c r="B163">
        <f t="shared" si="25"/>
        <v>0.45</v>
      </c>
      <c r="C163">
        <f t="shared" si="26"/>
        <v>0.1</v>
      </c>
      <c r="D163">
        <f t="shared" si="27"/>
        <v>27.077000000000002</v>
      </c>
      <c r="E163">
        <f t="shared" si="28"/>
        <v>-5.0999999999999997E-2</v>
      </c>
      <c r="F163">
        <f t="shared" si="29"/>
        <v>0.05</v>
      </c>
    </row>
    <row r="164" spans="1:6" x14ac:dyDescent="0.25">
      <c r="A164" s="2">
        <v>42583</v>
      </c>
      <c r="B164">
        <f t="shared" si="25"/>
        <v>0.45</v>
      </c>
      <c r="C164">
        <f t="shared" si="26"/>
        <v>0.5</v>
      </c>
      <c r="D164">
        <f t="shared" si="27"/>
        <v>27.032</v>
      </c>
      <c r="E164">
        <f t="shared" si="28"/>
        <v>-4.9000000000000002E-2</v>
      </c>
      <c r="F164">
        <f t="shared" si="29"/>
        <v>0.05</v>
      </c>
    </row>
    <row r="165" spans="1:6" x14ac:dyDescent="0.25">
      <c r="A165" s="1">
        <v>42614</v>
      </c>
      <c r="B165">
        <f t="shared" si="25"/>
        <v>0.46</v>
      </c>
      <c r="C165">
        <f t="shared" si="26"/>
        <v>0.6</v>
      </c>
      <c r="D165">
        <f t="shared" si="27"/>
        <v>27.027000000000001</v>
      </c>
      <c r="E165">
        <f t="shared" si="28"/>
        <v>-5.1999999999999998E-2</v>
      </c>
      <c r="F165">
        <f t="shared" si="29"/>
        <v>0.05</v>
      </c>
    </row>
    <row r="166" spans="1:6" x14ac:dyDescent="0.25">
      <c r="A166" s="2">
        <v>42644</v>
      </c>
      <c r="B166">
        <f t="shared" si="25"/>
        <v>0.44</v>
      </c>
      <c r="C166">
        <f t="shared" si="26"/>
        <v>0.5</v>
      </c>
      <c r="D166">
        <f t="shared" si="27"/>
        <v>27.021999999999998</v>
      </c>
      <c r="E166">
        <f t="shared" si="28"/>
        <v>-6.4000000000000001E-2</v>
      </c>
      <c r="F166">
        <f t="shared" si="29"/>
        <v>0.05</v>
      </c>
    </row>
    <row r="167" spans="1:6" x14ac:dyDescent="0.25">
      <c r="A167" s="1">
        <v>42675</v>
      </c>
      <c r="B167">
        <f t="shared" si="25"/>
        <v>0.45</v>
      </c>
      <c r="C167">
        <f t="shared" si="26"/>
        <v>0.8</v>
      </c>
      <c r="D167">
        <f t="shared" si="27"/>
        <v>27.024000000000001</v>
      </c>
      <c r="E167">
        <f t="shared" si="28"/>
        <v>-6.9000000000000006E-2</v>
      </c>
      <c r="F167">
        <f t="shared" si="29"/>
        <v>0.05</v>
      </c>
    </row>
    <row r="168" spans="1:6" x14ac:dyDescent="0.25">
      <c r="A168" s="2">
        <v>42705</v>
      </c>
      <c r="B168">
        <f t="shared" si="25"/>
        <v>0.45</v>
      </c>
      <c r="C168">
        <f t="shared" si="26"/>
        <v>1.5</v>
      </c>
      <c r="D168">
        <f t="shared" si="27"/>
        <v>27.048999999999999</v>
      </c>
      <c r="E168">
        <f t="shared" si="28"/>
        <v>-0.08</v>
      </c>
      <c r="F168">
        <f t="shared" si="29"/>
        <v>0.05</v>
      </c>
    </row>
    <row r="169" spans="1:6" x14ac:dyDescent="0.25">
      <c r="A169" s="1">
        <v>42736</v>
      </c>
      <c r="B169">
        <f t="shared" si="25"/>
        <v>0.42</v>
      </c>
      <c r="C169">
        <f t="shared" si="26"/>
        <v>2</v>
      </c>
      <c r="D169">
        <f t="shared" si="27"/>
        <v>27.015000000000001</v>
      </c>
      <c r="E169">
        <f t="shared" si="28"/>
        <v>-8.2000000000000003E-2</v>
      </c>
      <c r="F169">
        <f t="shared" si="29"/>
        <v>0.05</v>
      </c>
    </row>
    <row r="170" spans="1:6" x14ac:dyDescent="0.25">
      <c r="A170" s="2">
        <v>42767</v>
      </c>
      <c r="B170">
        <f t="shared" si="25"/>
        <v>0.43</v>
      </c>
      <c r="C170">
        <f t="shared" si="26"/>
        <v>2.2000000000000002</v>
      </c>
      <c r="D170">
        <f t="shared" si="27"/>
        <v>27.021000000000001</v>
      </c>
      <c r="E170" t="e">
        <f t="shared" si="28"/>
        <v>#N/A</v>
      </c>
      <c r="F170">
        <f t="shared" si="29"/>
        <v>0.05</v>
      </c>
    </row>
    <row r="171" spans="1:6" x14ac:dyDescent="0.25">
      <c r="A171" s="1"/>
    </row>
    <row r="172" spans="1:6" x14ac:dyDescent="0.25">
      <c r="A172" s="2"/>
    </row>
    <row r="173" spans="1:6" x14ac:dyDescent="0.25">
      <c r="A173" s="1"/>
    </row>
    <row r="174" spans="1:6" x14ac:dyDescent="0.25">
      <c r="A174" s="2"/>
    </row>
    <row r="175" spans="1:6" x14ac:dyDescent="0.25">
      <c r="A175" s="1"/>
    </row>
    <row r="176" spans="1:6" x14ac:dyDescent="0.25">
      <c r="A176" s="2"/>
    </row>
    <row r="177" spans="1:1" x14ac:dyDescent="0.25">
      <c r="A177" s="1"/>
    </row>
    <row r="178" spans="1:1" x14ac:dyDescent="0.25">
      <c r="A178" s="2"/>
    </row>
    <row r="179" spans="1:1" x14ac:dyDescent="0.25">
      <c r="A179" s="1"/>
    </row>
    <row r="180" spans="1:1" x14ac:dyDescent="0.25">
      <c r="A180" s="2"/>
    </row>
    <row r="181" spans="1:1" x14ac:dyDescent="0.25">
      <c r="A181" s="1"/>
    </row>
    <row r="182" spans="1:1" x14ac:dyDescent="0.25">
      <c r="A182" s="2"/>
    </row>
    <row r="183" spans="1:1" x14ac:dyDescent="0.25">
      <c r="A183" s="1"/>
    </row>
    <row r="184" spans="1:1" x14ac:dyDescent="0.25">
      <c r="A184" s="2"/>
    </row>
    <row r="185" spans="1:1" x14ac:dyDescent="0.25">
      <c r="A185" s="1"/>
    </row>
    <row r="186" spans="1:1" x14ac:dyDescent="0.25">
      <c r="A186" s="2"/>
    </row>
    <row r="187" spans="1:1" x14ac:dyDescent="0.25">
      <c r="A187" s="1"/>
    </row>
    <row r="188" spans="1:1" x14ac:dyDescent="0.25">
      <c r="A188" s="2"/>
    </row>
    <row r="189" spans="1:1" x14ac:dyDescent="0.25">
      <c r="A189" s="1"/>
    </row>
    <row r="190" spans="1:1" x14ac:dyDescent="0.25">
      <c r="A190" s="2"/>
    </row>
    <row r="191" spans="1:1" x14ac:dyDescent="0.25">
      <c r="A191" s="1"/>
    </row>
    <row r="192" spans="1:1" x14ac:dyDescent="0.25">
      <c r="A192" s="2"/>
    </row>
    <row r="193" spans="1:1" x14ac:dyDescent="0.25">
      <c r="A193" s="1"/>
    </row>
    <row r="194" spans="1:1" x14ac:dyDescent="0.25">
      <c r="A194" s="2"/>
    </row>
    <row r="195" spans="1:1" x14ac:dyDescent="0.25">
      <c r="A195" s="1"/>
    </row>
    <row r="196" spans="1:1" x14ac:dyDescent="0.25">
      <c r="A196" s="2"/>
    </row>
    <row r="197" spans="1:1" x14ac:dyDescent="0.25">
      <c r="A197" s="1"/>
    </row>
    <row r="198" spans="1:1" x14ac:dyDescent="0.25">
      <c r="A198" s="2"/>
    </row>
    <row r="199" spans="1:1" x14ac:dyDescent="0.25">
      <c r="A199" s="1"/>
    </row>
    <row r="200" spans="1:1" x14ac:dyDescent="0.25">
      <c r="A200" s="2"/>
    </row>
    <row r="201" spans="1:1" x14ac:dyDescent="0.25">
      <c r="A201" s="1"/>
    </row>
    <row r="202" spans="1:1" x14ac:dyDescent="0.25">
      <c r="A202" s="2"/>
    </row>
    <row r="203" spans="1:1" x14ac:dyDescent="0.25">
      <c r="A203" s="1"/>
    </row>
    <row r="204" spans="1:1" x14ac:dyDescent="0.25">
      <c r="A204" s="2"/>
    </row>
    <row r="205" spans="1:1" x14ac:dyDescent="0.25">
      <c r="A205" s="1"/>
    </row>
    <row r="206" spans="1:1" x14ac:dyDescent="0.25">
      <c r="A206" s="2"/>
    </row>
    <row r="207" spans="1:1" x14ac:dyDescent="0.25">
      <c r="A207" s="1"/>
    </row>
    <row r="208" spans="1:1" x14ac:dyDescent="0.25">
      <c r="A208" s="2"/>
    </row>
    <row r="209" spans="1:1" x14ac:dyDescent="0.25">
      <c r="A209" s="1"/>
    </row>
    <row r="210" spans="1:1" x14ac:dyDescent="0.25">
      <c r="A210" s="2"/>
    </row>
    <row r="211" spans="1:1" x14ac:dyDescent="0.25">
      <c r="A211" s="1"/>
    </row>
    <row r="212" spans="1:1" x14ac:dyDescent="0.25">
      <c r="A212" s="2"/>
    </row>
    <row r="213" spans="1:1" x14ac:dyDescent="0.25">
      <c r="A213" s="1"/>
    </row>
    <row r="214" spans="1:1" x14ac:dyDescent="0.25">
      <c r="A214" s="2"/>
    </row>
    <row r="215" spans="1:1" x14ac:dyDescent="0.25">
      <c r="A215" s="1"/>
    </row>
    <row r="216" spans="1:1" x14ac:dyDescent="0.25">
      <c r="A216" s="2"/>
    </row>
    <row r="217" spans="1:1" x14ac:dyDescent="0.25">
      <c r="A217" s="1"/>
    </row>
    <row r="218" spans="1:1" x14ac:dyDescent="0.25">
      <c r="A218" s="2"/>
    </row>
    <row r="219" spans="1:1" x14ac:dyDescent="0.25">
      <c r="A219" s="1"/>
    </row>
    <row r="220" spans="1:1" x14ac:dyDescent="0.25">
      <c r="A220" s="2"/>
    </row>
    <row r="221" spans="1:1" x14ac:dyDescent="0.25">
      <c r="A221" s="1"/>
    </row>
    <row r="222" spans="1:1" x14ac:dyDescent="0.25">
      <c r="A222" s="2"/>
    </row>
    <row r="223" spans="1:1" x14ac:dyDescent="0.25">
      <c r="A223" s="1"/>
    </row>
    <row r="224" spans="1:1" x14ac:dyDescent="0.25">
      <c r="A224" s="2"/>
    </row>
    <row r="225" spans="1:1" x14ac:dyDescent="0.25">
      <c r="A225" s="1"/>
    </row>
    <row r="226" spans="1:1" x14ac:dyDescent="0.25">
      <c r="A226" s="2"/>
    </row>
    <row r="227" spans="1:1" x14ac:dyDescent="0.25">
      <c r="A227" s="1"/>
    </row>
    <row r="228" spans="1:1" x14ac:dyDescent="0.25">
      <c r="A228" s="2"/>
    </row>
    <row r="229" spans="1:1" x14ac:dyDescent="0.25">
      <c r="A229" s="1"/>
    </row>
    <row r="230" spans="1:1" x14ac:dyDescent="0.25">
      <c r="A230" s="2"/>
    </row>
    <row r="231" spans="1:1" x14ac:dyDescent="0.25">
      <c r="A231" s="1"/>
    </row>
    <row r="232" spans="1:1" x14ac:dyDescent="0.25">
      <c r="A232" s="2"/>
    </row>
    <row r="233" spans="1:1" x14ac:dyDescent="0.25">
      <c r="A233" s="1"/>
    </row>
    <row r="234" spans="1:1" x14ac:dyDescent="0.25">
      <c r="A234" s="2"/>
    </row>
    <row r="235" spans="1:1" x14ac:dyDescent="0.25">
      <c r="A235" s="1"/>
    </row>
    <row r="236" spans="1:1" x14ac:dyDescent="0.25">
      <c r="A236" s="2"/>
    </row>
    <row r="237" spans="1:1" x14ac:dyDescent="0.25">
      <c r="A237" s="1"/>
    </row>
    <row r="238" spans="1:1" x14ac:dyDescent="0.25">
      <c r="A238" s="2"/>
    </row>
    <row r="239" spans="1:1" x14ac:dyDescent="0.25">
      <c r="A239" s="1"/>
    </row>
    <row r="240" spans="1:1" x14ac:dyDescent="0.25">
      <c r="A240" s="2"/>
    </row>
    <row r="241" spans="1:1" x14ac:dyDescent="0.25">
      <c r="A241" s="1"/>
    </row>
    <row r="242" spans="1:1" x14ac:dyDescent="0.25">
      <c r="A242" s="2"/>
    </row>
    <row r="243" spans="1:1" x14ac:dyDescent="0.25">
      <c r="A243" s="1"/>
    </row>
    <row r="244" spans="1:1" x14ac:dyDescent="0.25">
      <c r="A244" s="2"/>
    </row>
    <row r="245" spans="1:1" x14ac:dyDescent="0.25">
      <c r="A245" s="1"/>
    </row>
    <row r="246" spans="1:1" x14ac:dyDescent="0.25">
      <c r="A246" s="2"/>
    </row>
    <row r="247" spans="1:1" x14ac:dyDescent="0.25">
      <c r="A247" s="1"/>
    </row>
    <row r="248" spans="1:1" x14ac:dyDescent="0.25">
      <c r="A248" s="2"/>
    </row>
    <row r="249" spans="1:1" x14ac:dyDescent="0.25">
      <c r="A249" s="1"/>
    </row>
    <row r="250" spans="1:1" x14ac:dyDescent="0.25">
      <c r="A250" s="2"/>
    </row>
    <row r="251" spans="1:1" x14ac:dyDescent="0.25">
      <c r="A251" s="1"/>
    </row>
    <row r="252" spans="1:1" x14ac:dyDescent="0.25">
      <c r="A252" s="2"/>
    </row>
    <row r="253" spans="1:1" x14ac:dyDescent="0.25">
      <c r="A253" s="1"/>
    </row>
    <row r="254" spans="1:1" x14ac:dyDescent="0.25">
      <c r="A254" s="2"/>
    </row>
    <row r="255" spans="1:1" x14ac:dyDescent="0.25">
      <c r="A255" s="1"/>
    </row>
    <row r="256" spans="1:1" x14ac:dyDescent="0.25">
      <c r="A256" s="2"/>
    </row>
    <row r="257" spans="1:1" x14ac:dyDescent="0.25">
      <c r="A257" s="1"/>
    </row>
    <row r="258" spans="1:1" x14ac:dyDescent="0.25">
      <c r="A258" s="2"/>
    </row>
    <row r="259" spans="1:1" x14ac:dyDescent="0.25">
      <c r="A259" s="1"/>
    </row>
    <row r="260" spans="1:1" x14ac:dyDescent="0.25">
      <c r="A260" s="2"/>
    </row>
    <row r="261" spans="1:1" x14ac:dyDescent="0.25">
      <c r="A261" s="1"/>
    </row>
    <row r="262" spans="1:1" x14ac:dyDescent="0.25">
      <c r="A262" s="2"/>
    </row>
    <row r="263" spans="1:1" x14ac:dyDescent="0.25">
      <c r="A263" s="1"/>
    </row>
    <row r="264" spans="1:1" x14ac:dyDescent="0.25">
      <c r="A264" s="2"/>
    </row>
    <row r="265" spans="1:1" x14ac:dyDescent="0.25">
      <c r="A265" s="1"/>
    </row>
    <row r="266" spans="1:1" x14ac:dyDescent="0.25">
      <c r="A266" s="2"/>
    </row>
    <row r="267" spans="1:1" x14ac:dyDescent="0.25">
      <c r="A267" s="1"/>
    </row>
    <row r="268" spans="1:1" x14ac:dyDescent="0.25">
      <c r="A268" s="2"/>
    </row>
    <row r="269" spans="1:1" x14ac:dyDescent="0.25">
      <c r="A269" s="1"/>
    </row>
    <row r="270" spans="1:1" x14ac:dyDescent="0.25">
      <c r="A270" s="2"/>
    </row>
    <row r="271" spans="1:1" x14ac:dyDescent="0.25">
      <c r="A271" s="1"/>
    </row>
    <row r="272" spans="1:1" x14ac:dyDescent="0.25">
      <c r="A272" s="2"/>
    </row>
    <row r="273" spans="1:1" x14ac:dyDescent="0.25">
      <c r="A273" s="1"/>
    </row>
    <row r="274" spans="1:1" x14ac:dyDescent="0.25">
      <c r="A274" s="2"/>
    </row>
    <row r="275" spans="1:1" x14ac:dyDescent="0.25">
      <c r="A275" s="1"/>
    </row>
    <row r="276" spans="1:1" x14ac:dyDescent="0.25">
      <c r="A276" s="2"/>
    </row>
    <row r="277" spans="1:1" x14ac:dyDescent="0.25">
      <c r="A277" s="1"/>
    </row>
    <row r="278" spans="1:1" x14ac:dyDescent="0.25">
      <c r="A278" s="2"/>
    </row>
    <row r="279" spans="1:1" x14ac:dyDescent="0.25">
      <c r="A279" s="1"/>
    </row>
    <row r="280" spans="1:1" x14ac:dyDescent="0.25">
      <c r="A280" s="2"/>
    </row>
    <row r="281" spans="1:1" x14ac:dyDescent="0.25">
      <c r="A281" s="1"/>
    </row>
    <row r="282" spans="1:1" x14ac:dyDescent="0.25">
      <c r="A282" s="2"/>
    </row>
    <row r="283" spans="1:1" x14ac:dyDescent="0.25">
      <c r="A283" s="1"/>
    </row>
    <row r="284" spans="1:1" x14ac:dyDescent="0.25">
      <c r="A284" s="2"/>
    </row>
    <row r="285" spans="1:1" x14ac:dyDescent="0.25">
      <c r="A285" s="1"/>
    </row>
    <row r="286" spans="1:1" x14ac:dyDescent="0.25">
      <c r="A286" s="2"/>
    </row>
    <row r="287" spans="1:1" x14ac:dyDescent="0.25">
      <c r="A287" s="1"/>
    </row>
    <row r="288" spans="1:1" x14ac:dyDescent="0.25">
      <c r="A288" s="2"/>
    </row>
    <row r="289" spans="1:1" x14ac:dyDescent="0.25">
      <c r="A289" s="1"/>
    </row>
    <row r="290" spans="1:1" x14ac:dyDescent="0.25">
      <c r="A290" s="2"/>
    </row>
    <row r="291" spans="1:1" x14ac:dyDescent="0.25">
      <c r="A291" s="1"/>
    </row>
    <row r="292" spans="1:1" x14ac:dyDescent="0.25">
      <c r="A292" s="2"/>
    </row>
    <row r="293" spans="1:1" x14ac:dyDescent="0.25">
      <c r="A293" s="1"/>
    </row>
    <row r="294" spans="1:1" x14ac:dyDescent="0.25">
      <c r="A294" s="2"/>
    </row>
    <row r="295" spans="1:1" x14ac:dyDescent="0.25">
      <c r="A295" s="1"/>
    </row>
    <row r="296" spans="1:1" x14ac:dyDescent="0.25">
      <c r="A296" s="2"/>
    </row>
    <row r="297" spans="1:1" x14ac:dyDescent="0.25">
      <c r="A297" s="1"/>
    </row>
    <row r="298" spans="1:1" x14ac:dyDescent="0.25">
      <c r="A298" s="2"/>
    </row>
    <row r="299" spans="1:1" x14ac:dyDescent="0.25">
      <c r="A299" s="1"/>
    </row>
    <row r="300" spans="1:1" x14ac:dyDescent="0.25">
      <c r="A300" s="2"/>
    </row>
    <row r="301" spans="1:1" x14ac:dyDescent="0.25">
      <c r="A301" s="1"/>
    </row>
    <row r="302" spans="1:1" x14ac:dyDescent="0.25">
      <c r="A302" s="2"/>
    </row>
    <row r="303" spans="1:1" x14ac:dyDescent="0.25">
      <c r="A303" s="1"/>
    </row>
    <row r="304" spans="1:1" x14ac:dyDescent="0.25">
      <c r="A304" s="2"/>
    </row>
    <row r="305" spans="1:1" x14ac:dyDescent="0.25">
      <c r="A305" s="1"/>
    </row>
    <row r="306" spans="1:1" x14ac:dyDescent="0.25">
      <c r="A306" s="2"/>
    </row>
    <row r="307" spans="1:1" x14ac:dyDescent="0.25">
      <c r="A307" s="1"/>
    </row>
    <row r="308" spans="1:1" x14ac:dyDescent="0.25">
      <c r="A308" s="2"/>
    </row>
    <row r="309" spans="1:1" x14ac:dyDescent="0.25">
      <c r="A309" s="1"/>
    </row>
    <row r="310" spans="1:1" x14ac:dyDescent="0.25">
      <c r="A310" s="2"/>
    </row>
    <row r="311" spans="1:1" x14ac:dyDescent="0.25">
      <c r="A311" s="1"/>
    </row>
    <row r="312" spans="1:1" x14ac:dyDescent="0.25">
      <c r="A312" s="2"/>
    </row>
    <row r="313" spans="1:1" x14ac:dyDescent="0.25">
      <c r="A313" s="1"/>
    </row>
    <row r="314" spans="1:1" x14ac:dyDescent="0.25">
      <c r="A314" s="2"/>
    </row>
    <row r="315" spans="1:1" x14ac:dyDescent="0.25">
      <c r="A315" s="1"/>
    </row>
    <row r="316" spans="1:1" x14ac:dyDescent="0.25">
      <c r="A316" s="2"/>
    </row>
    <row r="317" spans="1:1" x14ac:dyDescent="0.25">
      <c r="A317" s="1"/>
    </row>
    <row r="318" spans="1:1" x14ac:dyDescent="0.25">
      <c r="A318" s="2"/>
    </row>
    <row r="319" spans="1:1" x14ac:dyDescent="0.25">
      <c r="A319" s="1"/>
    </row>
    <row r="320" spans="1:1" x14ac:dyDescent="0.25">
      <c r="A320" s="2"/>
    </row>
    <row r="321" spans="1:1" x14ac:dyDescent="0.25">
      <c r="A321" s="1"/>
    </row>
    <row r="322" spans="1:1" x14ac:dyDescent="0.25">
      <c r="A322" s="2"/>
    </row>
    <row r="323" spans="1:1" x14ac:dyDescent="0.25">
      <c r="A323" s="1"/>
    </row>
    <row r="324" spans="1:1" x14ac:dyDescent="0.25">
      <c r="A324" s="2"/>
    </row>
    <row r="325" spans="1:1" x14ac:dyDescent="0.25">
      <c r="A325" s="1"/>
    </row>
    <row r="326" spans="1:1" x14ac:dyDescent="0.25">
      <c r="A326" s="2"/>
    </row>
    <row r="327" spans="1:1" x14ac:dyDescent="0.25">
      <c r="A327" s="1"/>
    </row>
    <row r="328" spans="1:1" x14ac:dyDescent="0.25">
      <c r="A328" s="2"/>
    </row>
    <row r="329" spans="1:1" x14ac:dyDescent="0.25">
      <c r="A329" s="1"/>
    </row>
    <row r="330" spans="1:1" x14ac:dyDescent="0.25">
      <c r="A330" s="2"/>
    </row>
    <row r="331" spans="1:1" x14ac:dyDescent="0.25">
      <c r="A331" s="1"/>
    </row>
    <row r="332" spans="1:1" x14ac:dyDescent="0.25">
      <c r="A332" s="2"/>
    </row>
    <row r="333" spans="1:1" x14ac:dyDescent="0.25">
      <c r="A333" s="1"/>
    </row>
    <row r="334" spans="1:1" x14ac:dyDescent="0.25">
      <c r="A334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0"/>
  <sheetViews>
    <sheetView tabSelected="1" topLeftCell="AZ1" workbookViewId="0">
      <selection activeCell="BK20" sqref="BK20"/>
    </sheetView>
  </sheetViews>
  <sheetFormatPr defaultRowHeight="15" x14ac:dyDescent="0.25"/>
  <cols>
    <col min="1" max="1" width="10.140625" bestFit="1" customWidth="1"/>
    <col min="4" max="4" width="18.5703125" bestFit="1" customWidth="1"/>
    <col min="5" max="5" width="10.140625" bestFit="1" customWidth="1"/>
    <col min="10" max="10" width="10.85546875" customWidth="1"/>
    <col min="11" max="12" width="15.85546875" customWidth="1"/>
    <col min="14" max="14" width="11.7109375" bestFit="1" customWidth="1"/>
    <col min="19" max="19" width="13.5703125" bestFit="1" customWidth="1"/>
    <col min="20" max="20" width="22.85546875" customWidth="1"/>
    <col min="21" max="21" width="10.42578125" customWidth="1"/>
    <col min="23" max="23" width="10.140625" bestFit="1" customWidth="1"/>
    <col min="26" max="26" width="9.42578125" customWidth="1"/>
    <col min="27" max="27" width="12.85546875" bestFit="1" customWidth="1"/>
    <col min="30" max="30" width="18.5703125" bestFit="1" customWidth="1"/>
    <col min="31" max="31" width="10.140625" bestFit="1" customWidth="1"/>
    <col min="34" max="34" width="18.5703125" bestFit="1" customWidth="1"/>
    <col min="35" max="35" width="12.42578125" customWidth="1"/>
    <col min="36" max="36" width="38.28515625" bestFit="1" customWidth="1"/>
    <col min="38" max="38" width="18.5703125" bestFit="1" customWidth="1"/>
    <col min="39" max="39" width="19.85546875" bestFit="1" customWidth="1"/>
    <col min="51" max="51" width="10.140625" bestFit="1" customWidth="1"/>
    <col min="54" max="54" width="10.140625" bestFit="1" customWidth="1"/>
    <col min="58" max="58" width="10.140625" bestFit="1" customWidth="1"/>
    <col min="61" max="61" width="10.140625" bestFit="1" customWidth="1"/>
    <col min="65" max="65" width="10.140625" bestFit="1" customWidth="1"/>
  </cols>
  <sheetData>
    <row r="1" spans="1:66" x14ac:dyDescent="0.25">
      <c r="J1" t="s">
        <v>8</v>
      </c>
      <c r="N1" t="s">
        <v>11</v>
      </c>
      <c r="S1" t="s">
        <v>1</v>
      </c>
      <c r="T1" t="s">
        <v>12</v>
      </c>
      <c r="W1" t="s">
        <v>16</v>
      </c>
      <c r="AA1" t="s">
        <v>18</v>
      </c>
      <c r="AM1" t="s">
        <v>29</v>
      </c>
      <c r="AQ1" t="s">
        <v>30</v>
      </c>
      <c r="AU1" s="9" t="s">
        <v>64</v>
      </c>
      <c r="AV1" s="9"/>
      <c r="AW1" s="9"/>
      <c r="AX1" s="9"/>
      <c r="AY1" s="9"/>
      <c r="AZ1" s="9"/>
      <c r="BA1" s="8"/>
      <c r="BB1" s="9" t="s">
        <v>63</v>
      </c>
      <c r="BC1" s="9"/>
      <c r="BD1" s="9"/>
      <c r="BE1" s="9"/>
      <c r="BF1" s="9"/>
      <c r="BG1" s="9"/>
      <c r="BH1" s="8"/>
      <c r="BI1" s="9" t="s">
        <v>65</v>
      </c>
      <c r="BJ1" s="9"/>
      <c r="BK1" s="9"/>
      <c r="BL1" s="9"/>
      <c r="BM1" s="9"/>
      <c r="BN1" s="9"/>
    </row>
    <row r="2" spans="1:66" x14ac:dyDescent="0.25">
      <c r="J2" t="s">
        <v>1</v>
      </c>
      <c r="K2" t="s">
        <v>2</v>
      </c>
      <c r="N2" t="s">
        <v>1</v>
      </c>
      <c r="O2" t="s">
        <v>9</v>
      </c>
      <c r="S2" t="s">
        <v>3</v>
      </c>
      <c r="T2" s="5">
        <v>37652</v>
      </c>
      <c r="U2" s="5"/>
      <c r="W2" t="s">
        <v>1</v>
      </c>
      <c r="X2" t="s">
        <v>15</v>
      </c>
      <c r="AA2" t="s">
        <v>1</v>
      </c>
      <c r="AB2" t="s">
        <v>17</v>
      </c>
      <c r="AE2" t="s">
        <v>1</v>
      </c>
      <c r="AF2" t="s">
        <v>25</v>
      </c>
      <c r="AI2" t="s">
        <v>1</v>
      </c>
      <c r="AJ2" t="s">
        <v>26</v>
      </c>
      <c r="AM2" t="s">
        <v>1</v>
      </c>
      <c r="AN2" t="s">
        <v>28</v>
      </c>
      <c r="AQ2" t="s">
        <v>1</v>
      </c>
      <c r="AR2" t="s">
        <v>31</v>
      </c>
      <c r="AU2" t="s">
        <v>35</v>
      </c>
      <c r="AV2" t="s">
        <v>36</v>
      </c>
      <c r="AW2" t="s">
        <v>37</v>
      </c>
      <c r="AY2" t="s">
        <v>36</v>
      </c>
      <c r="BB2" t="s">
        <v>35</v>
      </c>
      <c r="BC2" t="s">
        <v>36</v>
      </c>
      <c r="BD2" t="s">
        <v>37</v>
      </c>
      <c r="BF2" t="s">
        <v>36</v>
      </c>
      <c r="BI2" t="s">
        <v>35</v>
      </c>
      <c r="BJ2" t="s">
        <v>36</v>
      </c>
      <c r="BK2" t="s">
        <v>37</v>
      </c>
      <c r="BM2" t="s">
        <v>36</v>
      </c>
    </row>
    <row r="3" spans="1:66" x14ac:dyDescent="0.25">
      <c r="J3" t="s">
        <v>3</v>
      </c>
      <c r="K3" s="5">
        <v>37652</v>
      </c>
      <c r="L3" s="5"/>
      <c r="N3" t="s">
        <v>3</v>
      </c>
      <c r="O3" s="5">
        <v>37652</v>
      </c>
      <c r="S3" t="s">
        <v>4</v>
      </c>
      <c r="T3" s="5">
        <v>42766</v>
      </c>
      <c r="U3" s="5"/>
      <c r="W3" t="s">
        <v>3</v>
      </c>
      <c r="X3" s="5">
        <v>37652</v>
      </c>
      <c r="Y3" s="5"/>
      <c r="AA3" t="s">
        <v>3</v>
      </c>
      <c r="AB3" s="5">
        <v>37621</v>
      </c>
      <c r="AE3" t="s">
        <v>3</v>
      </c>
      <c r="AF3" s="5">
        <v>35520</v>
      </c>
      <c r="AG3" s="5"/>
      <c r="AI3" t="s">
        <v>3</v>
      </c>
      <c r="AJ3" s="5">
        <v>37986</v>
      </c>
      <c r="AM3" t="s">
        <v>3</v>
      </c>
      <c r="AN3" s="5">
        <v>36585</v>
      </c>
      <c r="AO3" s="5"/>
      <c r="AQ3" t="s">
        <v>3</v>
      </c>
      <c r="AR3" s="5">
        <v>40480</v>
      </c>
      <c r="AU3" s="7">
        <v>42766</v>
      </c>
      <c r="AV3" s="7" t="s">
        <v>38</v>
      </c>
      <c r="AW3" t="str">
        <f>CONCATENATE("BY2YCZ ",AV3," Index")</f>
        <v>BY2YCZ Q118 Index</v>
      </c>
      <c r="AY3" s="6">
        <f>_xll.BDH(AW3,"PX_LAST",AU3,AU3,"Dir=V","Dts=S","Sort=D","Quote=C","QtTyp=P","Days=T",CONCATENATE("Per=cM"),"DtFmt=D","UseDPDF=Y","cols=2;rows=1")</f>
        <v>42766</v>
      </c>
      <c r="AZ3">
        <v>0.16</v>
      </c>
      <c r="BB3" s="7">
        <v>42766</v>
      </c>
      <c r="BC3" s="7" t="s">
        <v>38</v>
      </c>
      <c r="BD3" t="str">
        <f>CONCATENATE("EC3MCZ ",BC3," Index")</f>
        <v>EC3MCZ Q118 Index</v>
      </c>
      <c r="BF3" s="6">
        <f>_xll.BDH(BD3,"PX_LAST",BB3,BB3,"Dir=V","Dts=S","Sort=D","Quote=C","QtTyp=P","Days=T",CONCATENATE("Per=cM"),"DtFmt=D","UseDPDF=Y","cols=2;rows=1")</f>
        <v>42766</v>
      </c>
      <c r="BG3">
        <v>0.41</v>
      </c>
      <c r="BI3" s="7">
        <v>42766</v>
      </c>
      <c r="BJ3" s="7" t="s">
        <v>38</v>
      </c>
      <c r="BK3" t="str">
        <f>CONCATENATE("BYXYCZ ",BJ3," Index")</f>
        <v>BYXYCZ Q118 Index</v>
      </c>
      <c r="BM3" s="6">
        <f>_xll.BDH(BK3,"PX_LAST",BI3,BI3,"Dir=V","Dts=S","Sort=D","Quote=C","QtTyp=P","Days=T",CONCATENATE("Per=cM"),"DtFmt=D","UseDPDF=Y","cols=2;rows=1")</f>
        <v>42766</v>
      </c>
      <c r="BN3">
        <v>1.24</v>
      </c>
    </row>
    <row r="4" spans="1:66" x14ac:dyDescent="0.25">
      <c r="J4" t="s">
        <v>4</v>
      </c>
      <c r="K4" s="5">
        <v>42766</v>
      </c>
      <c r="L4" s="5"/>
      <c r="N4" t="s">
        <v>4</v>
      </c>
      <c r="O4" s="5">
        <v>42766</v>
      </c>
      <c r="S4" t="s">
        <v>5</v>
      </c>
      <c r="T4" t="s">
        <v>6</v>
      </c>
      <c r="W4" t="s">
        <v>4</v>
      </c>
      <c r="X4" s="5">
        <v>42766</v>
      </c>
      <c r="Y4" s="5"/>
      <c r="AA4" t="s">
        <v>4</v>
      </c>
      <c r="AB4" s="5">
        <v>42789</v>
      </c>
      <c r="AE4" t="s">
        <v>4</v>
      </c>
      <c r="AF4" s="5">
        <v>42734</v>
      </c>
      <c r="AG4" s="5"/>
      <c r="AI4" t="s">
        <v>4</v>
      </c>
      <c r="AJ4" s="5">
        <v>42369</v>
      </c>
      <c r="AM4" t="s">
        <v>4</v>
      </c>
      <c r="AN4" s="5">
        <v>42735</v>
      </c>
      <c r="AO4" s="5"/>
      <c r="AQ4" t="s">
        <v>4</v>
      </c>
      <c r="AR4" s="5">
        <v>42766</v>
      </c>
      <c r="AU4" s="7">
        <v>42734</v>
      </c>
      <c r="AV4" s="7" t="s">
        <v>39</v>
      </c>
      <c r="AW4" t="str">
        <f t="shared" ref="AW4:AW67" si="0">CONCATENATE("BY2YCZ ",AV4," Index")</f>
        <v>BY2YCZ Q417 Index</v>
      </c>
      <c r="AY4" s="6">
        <f>_xll.BDH(AW4,"PX_LAST",AU4,AU4,"Dir=V","Dts=S","Sort=D","Quote=C","QtTyp=P","Days=T",CONCATENATE("Per=cM"),"DtFmt=D","UseDPDF=Y","cols=2;rows=1")</f>
        <v>42734</v>
      </c>
      <c r="AZ4">
        <v>0.02</v>
      </c>
      <c r="BB4" s="7">
        <v>42734</v>
      </c>
      <c r="BC4" s="7" t="s">
        <v>39</v>
      </c>
      <c r="BD4" t="str">
        <f t="shared" ref="BD4:BD67" si="1">CONCATENATE("EC3MCZ ",BC4," Index")</f>
        <v>EC3MCZ Q417 Index</v>
      </c>
      <c r="BF4" s="6">
        <f>_xll.BDH(BD4,"PX_LAST",BB4,BB4,"Dir=V","Dts=S","Sort=D","Quote=C","QtTyp=P","Days=T",CONCATENATE("Per=cM"),"DtFmt=D","UseDPDF=Y","cols=2;rows=1")</f>
        <v>42734</v>
      </c>
      <c r="BG4">
        <v>0.36</v>
      </c>
      <c r="BI4" s="7">
        <v>42734</v>
      </c>
      <c r="BJ4" s="7" t="s">
        <v>39</v>
      </c>
      <c r="BK4" t="str">
        <f t="shared" ref="BK4:BK67" si="2">CONCATENATE("BYXYCZ ",BJ4," Index")</f>
        <v>BYXYCZ Q417 Index</v>
      </c>
      <c r="BM4" s="6">
        <f>_xll.BDH(BK4,"PX_LAST",BI4,BI4,"Dir=V","Dts=S","Sort=D","Quote=C","QtTyp=P","Days=T",CONCATENATE("Per=cM"),"DtFmt=D","UseDPDF=Y","cols=2;rows=1")</f>
        <v>42734</v>
      </c>
      <c r="BN4">
        <v>0.93</v>
      </c>
    </row>
    <row r="5" spans="1:66" x14ac:dyDescent="0.25">
      <c r="J5" t="s">
        <v>5</v>
      </c>
      <c r="K5" t="s">
        <v>6</v>
      </c>
      <c r="N5" t="s">
        <v>5</v>
      </c>
      <c r="O5" t="s">
        <v>6</v>
      </c>
      <c r="S5" t="s">
        <v>13</v>
      </c>
      <c r="T5" t="s">
        <v>14</v>
      </c>
      <c r="W5" t="s">
        <v>5</v>
      </c>
      <c r="X5" t="s">
        <v>6</v>
      </c>
      <c r="AA5" t="s">
        <v>5</v>
      </c>
      <c r="AB5" t="s">
        <v>6</v>
      </c>
      <c r="AE5" t="s">
        <v>5</v>
      </c>
      <c r="AF5" t="s">
        <v>6</v>
      </c>
      <c r="AI5" t="s">
        <v>5</v>
      </c>
      <c r="AJ5" t="s">
        <v>27</v>
      </c>
      <c r="AM5" t="s">
        <v>5</v>
      </c>
      <c r="AN5" t="s">
        <v>6</v>
      </c>
      <c r="AQ5" t="s">
        <v>5</v>
      </c>
      <c r="AR5" t="s">
        <v>6</v>
      </c>
      <c r="AU5" s="7">
        <v>42704</v>
      </c>
      <c r="AV5" s="7" t="s">
        <v>39</v>
      </c>
      <c r="AW5" t="str">
        <f t="shared" si="0"/>
        <v>BY2YCZ Q417 Index</v>
      </c>
      <c r="AY5" s="6">
        <f>_xll.BDH(AW5,"PX_LAST",AU5,AU5,"Dir=V","Dts=S","Sort=D","Quote=C","QtTyp=P","Days=T",CONCATENATE("Per=cM"),"DtFmt=D","UseDPDF=Y","cols=2;rows=1")</f>
        <v>42704</v>
      </c>
      <c r="AZ5">
        <v>0.02</v>
      </c>
      <c r="BB5" s="7">
        <v>42704</v>
      </c>
      <c r="BC5" s="7" t="s">
        <v>39</v>
      </c>
      <c r="BD5" t="str">
        <f t="shared" si="1"/>
        <v>EC3MCZ Q417 Index</v>
      </c>
      <c r="BF5" s="6">
        <f>_xll.BDH(BD5,"PX_LAST",BB5,BB5,"Dir=V","Dts=S","Sort=D","Quote=C","QtTyp=P","Days=T",CONCATENATE("Per=cM"),"DtFmt=D","UseDPDF=Y","cols=2;rows=1")</f>
        <v>42704</v>
      </c>
      <c r="BG5">
        <v>0.36</v>
      </c>
      <c r="BI5" s="7">
        <v>42704</v>
      </c>
      <c r="BJ5" s="7" t="s">
        <v>39</v>
      </c>
      <c r="BK5" t="str">
        <f t="shared" si="2"/>
        <v>BYXYCZ Q417 Index</v>
      </c>
      <c r="BM5" s="6">
        <f>_xll.BDH(BK5,"PX_LAST",BI5,BI5,"Dir=V","Dts=S","Sort=D","Quote=C","QtTyp=P","Days=T",CONCATENATE("Per=cM"),"DtFmt=D","UseDPDF=Y","cols=2;rows=1")</f>
        <v>42704</v>
      </c>
      <c r="BN5">
        <v>0.93</v>
      </c>
    </row>
    <row r="6" spans="1:66" x14ac:dyDescent="0.25">
      <c r="AQ6" t="s">
        <v>32</v>
      </c>
      <c r="AR6" t="s">
        <v>33</v>
      </c>
      <c r="AU6" s="7">
        <v>42674</v>
      </c>
      <c r="AV6" s="7" t="s">
        <v>39</v>
      </c>
      <c r="AW6" t="str">
        <f t="shared" si="0"/>
        <v>BY2YCZ Q417 Index</v>
      </c>
      <c r="AY6" s="6">
        <f>_xll.BDH(AW6,"PX_LAST",AU6,AU6,"Dir=V","Dts=S","Sort=D","Quote=C","QtTyp=P","Days=T",CONCATENATE("Per=cM"),"DtFmt=D","UseDPDF=Y","cols=2;rows=1")</f>
        <v>42674</v>
      </c>
      <c r="AZ6">
        <v>0.01</v>
      </c>
      <c r="BB6" s="7">
        <v>42674</v>
      </c>
      <c r="BC6" s="7" t="s">
        <v>39</v>
      </c>
      <c r="BD6" t="str">
        <f t="shared" si="1"/>
        <v>EC3MCZ Q417 Index</v>
      </c>
      <c r="BF6" s="6">
        <f>_xll.BDH(BD6,"PX_LAST",BB6,BB6,"Dir=V","Dts=S","Sort=D","Quote=C","QtTyp=P","Days=T",CONCATENATE("Per=cM"),"DtFmt=D","UseDPDF=Y","cols=2;rows=1")</f>
        <v>42674</v>
      </c>
      <c r="BG6">
        <v>0.35</v>
      </c>
      <c r="BI6" s="7">
        <v>42674</v>
      </c>
      <c r="BJ6" s="7" t="s">
        <v>39</v>
      </c>
      <c r="BK6" t="str">
        <f t="shared" si="2"/>
        <v>BYXYCZ Q417 Index</v>
      </c>
      <c r="BM6" s="6">
        <f>_xll.BDH(BK6,"PX_LAST",BI6,BI6,"Dir=V","Dts=S","Sort=D","Quote=C","QtTyp=P","Days=T",CONCATENATE("Per=cM"),"DtFmt=D","UseDPDF=Y","cols=2;rows=1")</f>
        <v>42674</v>
      </c>
      <c r="BN6">
        <v>0.92</v>
      </c>
    </row>
    <row r="7" spans="1:66" x14ac:dyDescent="0.25">
      <c r="B7" t="s">
        <v>19</v>
      </c>
      <c r="J7" t="s">
        <v>0</v>
      </c>
      <c r="K7" t="s">
        <v>7</v>
      </c>
      <c r="N7" t="s">
        <v>0</v>
      </c>
      <c r="O7" t="s">
        <v>10</v>
      </c>
      <c r="P7" t="s">
        <v>7</v>
      </c>
      <c r="S7" t="s">
        <v>0</v>
      </c>
      <c r="T7" t="s">
        <v>7</v>
      </c>
      <c r="W7" t="s">
        <v>0</v>
      </c>
      <c r="X7" t="s">
        <v>7</v>
      </c>
      <c r="AA7" t="s">
        <v>0</v>
      </c>
      <c r="AB7" t="s">
        <v>10</v>
      </c>
      <c r="AE7" t="s">
        <v>0</v>
      </c>
      <c r="AF7" t="s">
        <v>7</v>
      </c>
      <c r="AI7" t="s">
        <v>0</v>
      </c>
      <c r="AJ7" t="s">
        <v>7</v>
      </c>
      <c r="AM7" t="s">
        <v>0</v>
      </c>
      <c r="AN7" t="s">
        <v>7</v>
      </c>
      <c r="AQ7" t="s">
        <v>13</v>
      </c>
      <c r="AR7" t="s">
        <v>34</v>
      </c>
      <c r="AU7" s="7">
        <v>42643</v>
      </c>
      <c r="AV7" s="7" t="s">
        <v>40</v>
      </c>
      <c r="AW7" t="str">
        <f t="shared" si="0"/>
        <v>BY2YCZ Q317 Index</v>
      </c>
      <c r="AY7" s="6">
        <f>_xll.BDH(AW7,"PX_LAST",AU7,AU7,"Dir=V","Dts=S","Sort=D","Quote=C","QtTyp=P","Days=T",CONCATENATE("Per=cM"),"DtFmt=D","UseDPDF=Y","cols=2;rows=1")</f>
        <v>42643</v>
      </c>
      <c r="AZ7">
        <v>-0.04</v>
      </c>
      <c r="BB7" s="7">
        <v>42643</v>
      </c>
      <c r="BC7" s="7" t="s">
        <v>40</v>
      </c>
      <c r="BD7" t="str">
        <f t="shared" si="1"/>
        <v>EC3MCZ Q317 Index</v>
      </c>
      <c r="BF7" s="6">
        <f>_xll.BDH(BD7,"PX_LAST",BB7,BB7,"Dir=V","Dts=S","Sort=D","Quote=C","QtTyp=P","Days=T",CONCATENATE("Per=cM"),"DtFmt=D","UseDPDF=Y","cols=2;rows=1")</f>
        <v>42643</v>
      </c>
      <c r="BG7">
        <v>0.28999999999999998</v>
      </c>
      <c r="BI7" s="7">
        <v>42643</v>
      </c>
      <c r="BJ7" s="7" t="s">
        <v>40</v>
      </c>
      <c r="BK7" t="str">
        <f t="shared" si="2"/>
        <v>BYXYCZ Q317 Index</v>
      </c>
      <c r="BM7" s="6">
        <f>_xll.BDH(BK7,"PX_LAST",BI7,BI7,"Dir=V","Dts=S","Sort=D","Quote=C","QtTyp=P","Days=T",CONCATENATE("Per=cM"),"DtFmt=D","UseDPDF=Y","cols=2;rows=1")</f>
        <v>42643</v>
      </c>
      <c r="BN7">
        <v>0.74</v>
      </c>
    </row>
    <row r="8" spans="1:66" x14ac:dyDescent="0.25">
      <c r="A8" s="6">
        <v>42766</v>
      </c>
      <c r="B8" s="7">
        <v>42767</v>
      </c>
      <c r="C8" s="7"/>
      <c r="D8" s="6">
        <v>42766</v>
      </c>
      <c r="E8" s="7">
        <f>EOMONTH(D8,(DAY(D8)&gt;15)+0)</f>
        <v>42794</v>
      </c>
      <c r="F8" s="7">
        <f>DATE(YEAR(E8),MONTH(E8),1)</f>
        <v>42767</v>
      </c>
      <c r="G8" s="7"/>
      <c r="H8" s="7"/>
      <c r="I8" s="7">
        <f>VLOOKUP(J8,$A$8:$B$176,2,0)</f>
        <v>42767</v>
      </c>
      <c r="J8" s="6">
        <v>42766</v>
      </c>
      <c r="K8">
        <v>0.05</v>
      </c>
      <c r="M8" s="7">
        <f>VLOOKUP(N8,$A$8:$B$176,2,0)</f>
        <v>42767</v>
      </c>
      <c r="N8" s="6">
        <v>42766</v>
      </c>
      <c r="O8">
        <v>0.43</v>
      </c>
      <c r="P8">
        <v>0.43</v>
      </c>
      <c r="R8" s="7">
        <f>VLOOKUP(S8,$A$8:$B$176,2,0)</f>
        <v>42767</v>
      </c>
      <c r="S8" s="6">
        <v>42766</v>
      </c>
      <c r="T8">
        <v>27.021000000000001</v>
      </c>
      <c r="V8" s="7">
        <f>VLOOKUP(W8,$D$8:$F$176,3,0)</f>
        <v>42767</v>
      </c>
      <c r="W8" s="6">
        <v>42766</v>
      </c>
      <c r="X8">
        <v>2.2000000000000002</v>
      </c>
      <c r="AA8" s="6">
        <v>42766</v>
      </c>
      <c r="AB8">
        <v>-0.10100000000000001</v>
      </c>
      <c r="AD8" s="7">
        <f>VLOOKUP(AE8,$A$8:$B$176,2,0)</f>
        <v>42644</v>
      </c>
      <c r="AE8" s="6">
        <f>_xll.BDH(AF2,AF7:AH7,AF3,AF4,"Dir=V","Dts=S","Sort=D","Quote=C","QtTyp=P","Days=T",CONCATENATE("Per=c",AF5),"DtFmt=D","UseDPDF=Y","cols=2;rows=79")</f>
        <v>42643</v>
      </c>
      <c r="AF8">
        <v>1.9</v>
      </c>
      <c r="AH8" s="7">
        <f>VLOOKUP(AI8,$A$8:$B$176,2,0)</f>
        <v>42370</v>
      </c>
      <c r="AI8" s="6">
        <f>_xll.BDH(AJ2,AJ7:AL7,AJ3,AJ4,"Dir=V","Dts=S","Sort=D","Quote=C","QtTyp=P","Days=T",CONCATENATE("Per=c",AJ5),"DtFmt=D","UseDPDF=Y","cols=2;rows=13")</f>
        <v>42369</v>
      </c>
      <c r="AJ8">
        <v>41.4</v>
      </c>
      <c r="AL8" s="7">
        <f>VLOOKUP(AM8,$D$8:$F$176,3,0)</f>
        <v>42736</v>
      </c>
      <c r="AM8" s="6">
        <f>_xll.BDH(AN2,AN7:AN7,AN3,AN4,"Dir=V","Dts=S","Sort=D","Quote=C","QtTyp=P","Days=T",CONCATENATE("Per=c",AN5),"DtFmt=D","UseDPDF=Y","cols=2;rows=203")</f>
        <v>42735</v>
      </c>
      <c r="AN8">
        <v>-2.2000000000000002</v>
      </c>
      <c r="AU8" s="7">
        <v>42613</v>
      </c>
      <c r="AV8" s="7" t="s">
        <v>40</v>
      </c>
      <c r="AW8" t="str">
        <f t="shared" si="0"/>
        <v>BY2YCZ Q317 Index</v>
      </c>
      <c r="AY8" s="6">
        <f>_xll.BDH(AW8,"PX_LAST",AU8,AU8,"Dir=V","Dts=S","Sort=D","Quote=C","QtTyp=P","Days=T",CONCATENATE("Per=cM"),"DtFmt=D","UseDPDF=Y","cols=2;rows=1")</f>
        <v>42613</v>
      </c>
      <c r="AZ8">
        <v>-0.04</v>
      </c>
      <c r="BB8" s="7">
        <v>42613</v>
      </c>
      <c r="BC8" s="7" t="s">
        <v>40</v>
      </c>
      <c r="BD8" t="str">
        <f t="shared" si="1"/>
        <v>EC3MCZ Q317 Index</v>
      </c>
      <c r="BF8" s="6">
        <f>_xll.BDH(BD8,"PX_LAST",BB8,BB8,"Dir=V","Dts=S","Sort=D","Quote=C","QtTyp=P","Days=T",CONCATENATE("Per=cM"),"DtFmt=D","UseDPDF=Y","cols=2;rows=1")</f>
        <v>42613</v>
      </c>
      <c r="BG8">
        <v>0.28999999999999998</v>
      </c>
      <c r="BI8" s="7">
        <v>42613</v>
      </c>
      <c r="BJ8" s="7" t="s">
        <v>40</v>
      </c>
      <c r="BK8" t="str">
        <f t="shared" si="2"/>
        <v>BYXYCZ Q317 Index</v>
      </c>
      <c r="BM8" s="6">
        <f>_xll.BDH(BK8,"PX_LAST",BI8,BI8,"Dir=V","Dts=S","Sort=D","Quote=C","QtTyp=P","Days=T",CONCATENATE("Per=cM"),"DtFmt=D","UseDPDF=Y","cols=2;rows=1")</f>
        <v>42613</v>
      </c>
      <c r="BN8">
        <v>0.75</v>
      </c>
    </row>
    <row r="9" spans="1:66" x14ac:dyDescent="0.25">
      <c r="A9" s="7">
        <v>42734</v>
      </c>
      <c r="B9" s="7">
        <v>42736</v>
      </c>
      <c r="C9" s="7"/>
      <c r="D9" s="7">
        <v>42735</v>
      </c>
      <c r="E9" s="7">
        <f t="shared" ref="E9:E72" si="3">EOMONTH(D9,(DAY(D9)&gt;15)+0)</f>
        <v>42766</v>
      </c>
      <c r="F9" s="7">
        <f t="shared" ref="F9:F72" si="4">DATE(YEAR(E9),MONTH(E9),1)</f>
        <v>42736</v>
      </c>
      <c r="G9" s="7"/>
      <c r="H9" s="7"/>
      <c r="I9" s="7">
        <f t="shared" ref="I9:I72" si="5">VLOOKUP(J9,$A$8:$B$176,2,0)</f>
        <v>42736</v>
      </c>
      <c r="J9" s="7">
        <v>42734</v>
      </c>
      <c r="K9">
        <v>0.05</v>
      </c>
      <c r="M9" s="7">
        <f t="shared" ref="M9:M72" si="6">VLOOKUP(N9,$A$8:$B$176,2,0)</f>
        <v>42736</v>
      </c>
      <c r="N9" s="7">
        <v>42734</v>
      </c>
      <c r="O9">
        <v>0.42</v>
      </c>
      <c r="P9">
        <v>0.42</v>
      </c>
      <c r="R9" s="7">
        <f t="shared" ref="R9:R72" si="7">VLOOKUP(S9,$A$8:$B$176,2,0)</f>
        <v>42736</v>
      </c>
      <c r="S9" s="7">
        <v>42734</v>
      </c>
      <c r="T9">
        <v>27.015000000000001</v>
      </c>
      <c r="V9" s="7">
        <f t="shared" ref="V9:V72" si="8">VLOOKUP(W9,$D$8:$F$176,3,0)</f>
        <v>42736</v>
      </c>
      <c r="W9" s="7">
        <v>42735</v>
      </c>
      <c r="X9">
        <v>2</v>
      </c>
      <c r="Z9" s="7">
        <f t="shared" ref="Z9:Z72" si="9">VLOOKUP(AA9,$A$8:$B$176,2,0)</f>
        <v>42736</v>
      </c>
      <c r="AA9" s="7">
        <v>42734</v>
      </c>
      <c r="AB9">
        <v>-8.2000000000000003E-2</v>
      </c>
      <c r="AD9" s="7">
        <f t="shared" ref="AD9:AD72" si="10">VLOOKUP(AE9,$A$8:$B$176,2,0)</f>
        <v>42552</v>
      </c>
      <c r="AE9" s="7">
        <v>42551</v>
      </c>
      <c r="AF9">
        <v>2.6</v>
      </c>
      <c r="AH9" s="7">
        <f t="shared" ref="AH9:AH20" si="11">VLOOKUP(AI9,$A$8:$B$176,2,0)</f>
        <v>42005</v>
      </c>
      <c r="AI9" s="7">
        <v>42004</v>
      </c>
      <c r="AJ9">
        <v>42.1</v>
      </c>
      <c r="AL9" s="7">
        <f t="shared" ref="AL9:AL72" si="12">VLOOKUP(AM9,$D$8:$F$176,3,0)</f>
        <v>42705</v>
      </c>
      <c r="AM9" s="7">
        <v>42704</v>
      </c>
      <c r="AN9">
        <v>1.7</v>
      </c>
      <c r="AQ9" t="s">
        <v>0</v>
      </c>
      <c r="AR9" t="s">
        <v>7</v>
      </c>
      <c r="AU9" s="7">
        <v>42580</v>
      </c>
      <c r="AV9" s="7" t="s">
        <v>40</v>
      </c>
      <c r="AW9" t="str">
        <f t="shared" si="0"/>
        <v>BY2YCZ Q317 Index</v>
      </c>
      <c r="AY9" s="6">
        <f>_xll.BDH(AW9,"PX_LAST",AU9,AU9,"Dir=V","Dts=S","Sort=D","Quote=C","QtTyp=P","Days=T",CONCATENATE("Per=cM"),"DtFmt=D","UseDPDF=Y","cols=2;rows=1")</f>
        <v>42580</v>
      </c>
      <c r="AZ9">
        <v>0.17</v>
      </c>
      <c r="BB9" s="7">
        <v>42580</v>
      </c>
      <c r="BC9" s="7" t="s">
        <v>40</v>
      </c>
      <c r="BD9" t="str">
        <f t="shared" si="1"/>
        <v>EC3MCZ Q317 Index</v>
      </c>
      <c r="BF9" s="6">
        <f>_xll.BDH(BD9,"PX_LAST",BB9,BB9,"Dir=V","Dts=S","Sort=D","Quote=C","QtTyp=P","Days=T",CONCATENATE("Per=cM"),"DtFmt=D","UseDPDF=Y","cols=2;rows=1")</f>
        <v>42580</v>
      </c>
      <c r="BG9">
        <v>0.33</v>
      </c>
      <c r="BI9" s="7">
        <v>42580</v>
      </c>
      <c r="BJ9" s="7" t="s">
        <v>40</v>
      </c>
      <c r="BK9" t="str">
        <f t="shared" si="2"/>
        <v>BYXYCZ Q317 Index</v>
      </c>
      <c r="BM9" s="6">
        <f>_xll.BDH(BK9,"PX_LAST",BI9,BI9,"Dir=V","Dts=S","Sort=D","Quote=C","QtTyp=P","Days=T",CONCATENATE("Per=cM"),"DtFmt=D","UseDPDF=Y","cols=2;rows=1")</f>
        <v>42580</v>
      </c>
      <c r="BN9">
        <v>1.1299999999999999</v>
      </c>
    </row>
    <row r="10" spans="1:66" x14ac:dyDescent="0.25">
      <c r="A10" s="7">
        <v>42704</v>
      </c>
      <c r="B10" s="7">
        <v>42705</v>
      </c>
      <c r="C10" s="7"/>
      <c r="D10" s="7">
        <v>42704</v>
      </c>
      <c r="E10" s="7">
        <f t="shared" si="3"/>
        <v>42735</v>
      </c>
      <c r="F10" s="7">
        <f t="shared" si="4"/>
        <v>42705</v>
      </c>
      <c r="G10" s="7"/>
      <c r="H10" s="7"/>
      <c r="I10" s="7">
        <f t="shared" si="5"/>
        <v>42705</v>
      </c>
      <c r="J10" s="7">
        <v>42704</v>
      </c>
      <c r="K10">
        <v>0.05</v>
      </c>
      <c r="M10" s="7">
        <f t="shared" si="6"/>
        <v>42705</v>
      </c>
      <c r="N10" s="7">
        <v>42704</v>
      </c>
      <c r="O10">
        <v>0.45</v>
      </c>
      <c r="P10">
        <v>0.45</v>
      </c>
      <c r="R10" s="7">
        <f t="shared" si="7"/>
        <v>42705</v>
      </c>
      <c r="S10" s="7">
        <v>42704</v>
      </c>
      <c r="T10">
        <v>27.048999999999999</v>
      </c>
      <c r="V10" s="7">
        <f t="shared" si="8"/>
        <v>42705</v>
      </c>
      <c r="W10" s="7">
        <v>42704</v>
      </c>
      <c r="X10">
        <v>1.5</v>
      </c>
      <c r="Z10" s="7">
        <f t="shared" si="9"/>
        <v>42705</v>
      </c>
      <c r="AA10" s="7">
        <v>42704</v>
      </c>
      <c r="AB10">
        <v>-0.08</v>
      </c>
      <c r="AD10" s="7">
        <f t="shared" si="10"/>
        <v>42461</v>
      </c>
      <c r="AE10" s="7">
        <v>42460</v>
      </c>
      <c r="AF10">
        <v>3</v>
      </c>
      <c r="AH10" s="7">
        <f t="shared" si="11"/>
        <v>41640</v>
      </c>
      <c r="AI10" s="7">
        <v>41639</v>
      </c>
      <c r="AJ10">
        <v>48.8</v>
      </c>
      <c r="AL10" s="7">
        <f t="shared" si="12"/>
        <v>42675</v>
      </c>
      <c r="AM10" s="7">
        <v>42674</v>
      </c>
      <c r="AN10">
        <v>-0.4</v>
      </c>
      <c r="AP10" s="7">
        <f>VLOOKUP(AQ10,$D$8:$F$176,3,0)</f>
        <v>42767</v>
      </c>
      <c r="AQ10" s="6">
        <f>_xll.BDH(AR2,AR9,AR3,AR4,"Dir=V","Dts=S","Sort=D","Quote=C","QtTyp=P","Days=T",CONCATENATE("Per=c",AR5),"DtFmt=D","UseDPDF=Y",CONCATENATE("FX=",AR6),CONCATENATE("PCS=",AR7),"cols=2;rows=76")</f>
        <v>42766</v>
      </c>
      <c r="AR10">
        <v>-1.8734999999999999</v>
      </c>
      <c r="AU10" s="7">
        <v>42551</v>
      </c>
      <c r="AV10" s="7" t="s">
        <v>41</v>
      </c>
      <c r="AW10" t="str">
        <f t="shared" si="0"/>
        <v>BY2YCZ Q217 Index</v>
      </c>
      <c r="AY10" s="6">
        <f>_xll.BDH(AW10,"PX_LAST",AU10,AU10,"Dir=V","Dts=S","Sort=D","Quote=C","QtTyp=P","Days=T",CONCATENATE("Per=cM"),"DtFmt=D","UseDPDF=Y","cols=2;rows=1")</f>
        <v>42551</v>
      </c>
      <c r="AZ10">
        <v>0.01</v>
      </c>
      <c r="BB10" s="7">
        <v>42551</v>
      </c>
      <c r="BC10" s="7" t="s">
        <v>41</v>
      </c>
      <c r="BD10" t="str">
        <f t="shared" si="1"/>
        <v>EC3MCZ Q217 Index</v>
      </c>
      <c r="BF10" s="6">
        <f>_xll.BDH(BD10,"PX_LAST",BB10,BB10,"Dir=V","Dts=S","Sort=D","Quote=C","QtTyp=P","Days=T",CONCATENATE("Per=cM"),"DtFmt=D","UseDPDF=Y","cols=2;rows=1")</f>
        <v>42551</v>
      </c>
      <c r="BG10">
        <v>0.27</v>
      </c>
      <c r="BI10" s="7">
        <v>42551</v>
      </c>
      <c r="BJ10" s="7" t="s">
        <v>41</v>
      </c>
      <c r="BK10" t="str">
        <f t="shared" si="2"/>
        <v>BYXYCZ Q217 Index</v>
      </c>
      <c r="BM10" s="6">
        <f>_xll.BDH(BK10,"PX_LAST",BI10,BI10,"Dir=V","Dts=S","Sort=D","Quote=C","QtTyp=P","Days=T",CONCATENATE("Per=cM"),"DtFmt=D","UseDPDF=Y","cols=2;rows=1")</f>
        <v>42551</v>
      </c>
      <c r="BN10">
        <v>0.93</v>
      </c>
    </row>
    <row r="11" spans="1:66" x14ac:dyDescent="0.25">
      <c r="A11" s="7">
        <v>42674</v>
      </c>
      <c r="B11" s="7">
        <v>42675</v>
      </c>
      <c r="C11" s="7"/>
      <c r="D11" s="7">
        <v>42674</v>
      </c>
      <c r="E11" s="7">
        <f t="shared" si="3"/>
        <v>42704</v>
      </c>
      <c r="F11" s="7">
        <f t="shared" si="4"/>
        <v>42675</v>
      </c>
      <c r="G11" s="7"/>
      <c r="H11" s="7"/>
      <c r="I11" s="7">
        <f t="shared" si="5"/>
        <v>42675</v>
      </c>
      <c r="J11" s="7">
        <v>42674</v>
      </c>
      <c r="K11">
        <v>0.05</v>
      </c>
      <c r="M11" s="7">
        <f t="shared" si="6"/>
        <v>42675</v>
      </c>
      <c r="N11" s="7">
        <v>42674</v>
      </c>
      <c r="O11">
        <v>0.45</v>
      </c>
      <c r="P11">
        <v>0.45</v>
      </c>
      <c r="R11" s="7">
        <f t="shared" si="7"/>
        <v>42675</v>
      </c>
      <c r="S11" s="7">
        <v>42674</v>
      </c>
      <c r="T11">
        <v>27.024000000000001</v>
      </c>
      <c r="V11" s="7">
        <f t="shared" si="8"/>
        <v>42675</v>
      </c>
      <c r="W11" s="7">
        <v>42674</v>
      </c>
      <c r="X11">
        <v>0.8</v>
      </c>
      <c r="Z11" s="7">
        <f t="shared" si="9"/>
        <v>42675</v>
      </c>
      <c r="AA11" s="7">
        <v>42674</v>
      </c>
      <c r="AB11">
        <v>-6.9000000000000006E-2</v>
      </c>
      <c r="AD11" s="7">
        <f t="shared" si="10"/>
        <v>42370</v>
      </c>
      <c r="AE11" s="7">
        <v>42369</v>
      </c>
      <c r="AF11">
        <v>4</v>
      </c>
      <c r="AH11" s="7">
        <f t="shared" si="11"/>
        <v>41275</v>
      </c>
      <c r="AI11" s="7">
        <v>41274</v>
      </c>
      <c r="AJ11">
        <v>45.7</v>
      </c>
      <c r="AL11" s="7">
        <f t="shared" si="12"/>
        <v>42644</v>
      </c>
      <c r="AM11" s="7">
        <v>42643</v>
      </c>
      <c r="AN11">
        <v>-1.7</v>
      </c>
      <c r="AP11" s="7" t="e">
        <f t="shared" ref="AP11:AP74" si="13">VLOOKUP(AQ11,$D$8:$F$176,3,0)</f>
        <v>#N/A</v>
      </c>
      <c r="AQ11" s="7">
        <v>42734</v>
      </c>
      <c r="AR11">
        <v>-1.8331</v>
      </c>
      <c r="AU11" s="7">
        <v>42521</v>
      </c>
      <c r="AV11" s="7" t="s">
        <v>41</v>
      </c>
      <c r="AW11" t="str">
        <f t="shared" si="0"/>
        <v>BY2YCZ Q217 Index</v>
      </c>
      <c r="AY11" s="6">
        <f>_xll.BDH(AW11,"PX_LAST",AU11,AU11,"Dir=V","Dts=S","Sort=D","Quote=C","QtTyp=P","Days=T",CONCATENATE("Per=cM"),"DtFmt=D","UseDPDF=Y","cols=2;rows=1")</f>
        <v>42521</v>
      </c>
      <c r="AZ11">
        <v>0.01</v>
      </c>
      <c r="BB11" s="7">
        <v>42521</v>
      </c>
      <c r="BC11" s="7" t="s">
        <v>41</v>
      </c>
      <c r="BD11" t="str">
        <f t="shared" si="1"/>
        <v>EC3MCZ Q217 Index</v>
      </c>
      <c r="BF11" s="6">
        <f>_xll.BDH(BD11,"PX_LAST",BB11,BB11,"Dir=V","Dts=S","Sort=D","Quote=C","QtTyp=P","Days=T",CONCATENATE("Per=cM"),"DtFmt=D","UseDPDF=Y","cols=2;rows=1")</f>
        <v>42521</v>
      </c>
      <c r="BG11">
        <v>0.27</v>
      </c>
      <c r="BI11" s="7">
        <v>42521</v>
      </c>
      <c r="BJ11" s="7" t="s">
        <v>41</v>
      </c>
      <c r="BK11" t="str">
        <f t="shared" si="2"/>
        <v>BYXYCZ Q217 Index</v>
      </c>
      <c r="BM11" s="6">
        <f>_xll.BDH(BK11,"PX_LAST",BI11,BI11,"Dir=V","Dts=S","Sort=D","Quote=C","QtTyp=P","Days=T",CONCATENATE("Per=cM"),"DtFmt=D","UseDPDF=Y","cols=2;rows=1")</f>
        <v>42521</v>
      </c>
      <c r="BN11">
        <v>0.95</v>
      </c>
    </row>
    <row r="12" spans="1:66" x14ac:dyDescent="0.25">
      <c r="A12" s="7">
        <v>42643</v>
      </c>
      <c r="B12" s="7">
        <v>42644</v>
      </c>
      <c r="C12" s="7"/>
      <c r="D12" s="7">
        <v>42643</v>
      </c>
      <c r="E12" s="7">
        <f t="shared" si="3"/>
        <v>42674</v>
      </c>
      <c r="F12" s="7">
        <f t="shared" si="4"/>
        <v>42644</v>
      </c>
      <c r="G12" s="7"/>
      <c r="H12" s="7"/>
      <c r="I12" s="7">
        <f t="shared" si="5"/>
        <v>42644</v>
      </c>
      <c r="J12" s="7">
        <v>42643</v>
      </c>
      <c r="K12">
        <v>0.05</v>
      </c>
      <c r="M12" s="7">
        <f t="shared" si="6"/>
        <v>42644</v>
      </c>
      <c r="N12" s="7">
        <v>42643</v>
      </c>
      <c r="O12">
        <v>0.44</v>
      </c>
      <c r="P12">
        <v>0.44</v>
      </c>
      <c r="R12" s="7">
        <f t="shared" si="7"/>
        <v>42644</v>
      </c>
      <c r="S12" s="7">
        <v>42643</v>
      </c>
      <c r="T12">
        <v>27.021999999999998</v>
      </c>
      <c r="V12" s="7">
        <f t="shared" si="8"/>
        <v>42644</v>
      </c>
      <c r="W12" s="7">
        <v>42643</v>
      </c>
      <c r="X12">
        <v>0.5</v>
      </c>
      <c r="Z12" s="7">
        <f t="shared" si="9"/>
        <v>42644</v>
      </c>
      <c r="AA12" s="7">
        <v>42643</v>
      </c>
      <c r="AB12">
        <v>-6.4000000000000001E-2</v>
      </c>
      <c r="AD12" s="7">
        <f t="shared" si="10"/>
        <v>42278</v>
      </c>
      <c r="AE12" s="7">
        <v>42277</v>
      </c>
      <c r="AF12">
        <v>4.8</v>
      </c>
      <c r="AH12" s="7">
        <v>40909</v>
      </c>
      <c r="AI12" s="7">
        <v>40908</v>
      </c>
      <c r="AJ12">
        <v>41.2</v>
      </c>
      <c r="AL12" s="7">
        <f t="shared" si="12"/>
        <v>42614</v>
      </c>
      <c r="AM12" s="7">
        <v>42613</v>
      </c>
      <c r="AN12">
        <v>11.6</v>
      </c>
      <c r="AP12" s="7">
        <f t="shared" si="13"/>
        <v>42705</v>
      </c>
      <c r="AQ12" s="7">
        <v>42704</v>
      </c>
      <c r="AR12">
        <v>-1.8273000000000001</v>
      </c>
      <c r="AU12" s="7">
        <v>42489</v>
      </c>
      <c r="AV12" s="7" t="s">
        <v>41</v>
      </c>
      <c r="AW12" t="str">
        <f t="shared" si="0"/>
        <v>BY2YCZ Q217 Index</v>
      </c>
      <c r="AY12" s="6">
        <f>_xll.BDH(AW12,"PX_LAST",AU12,AU12,"Dir=V","Dts=S","Sort=D","Quote=C","QtTyp=P","Days=T",CONCATENATE("Per=cM"),"DtFmt=D","UseDPDF=Y","cols=2;rows=1")</f>
        <v>42489</v>
      </c>
      <c r="AZ12">
        <v>0.18</v>
      </c>
      <c r="BB12" s="7">
        <v>42489</v>
      </c>
      <c r="BC12" s="7" t="s">
        <v>41</v>
      </c>
      <c r="BD12" t="str">
        <f t="shared" si="1"/>
        <v>EC3MCZ Q217 Index</v>
      </c>
      <c r="BF12" s="6">
        <f>_xll.BDH(BD12,"PX_LAST",BB12,BB12,"Dir=V","Dts=S","Sort=D","Quote=C","QtTyp=P","Days=T",CONCATENATE("Per=cM"),"DtFmt=D","UseDPDF=Y","cols=2;rows=1")</f>
        <v>42489</v>
      </c>
      <c r="BG12">
        <v>0.27</v>
      </c>
      <c r="BI12" s="7">
        <v>42489</v>
      </c>
      <c r="BJ12" s="7" t="s">
        <v>41</v>
      </c>
      <c r="BK12" t="str">
        <f t="shared" si="2"/>
        <v>BYXYCZ Q217 Index</v>
      </c>
      <c r="BM12" s="6">
        <f>_xll.BDH(BK12,"PX_LAST",BI12,BI12,"Dir=V","Dts=S","Sort=D","Quote=C","QtTyp=P","Days=T",CONCATENATE("Per=cM"),"DtFmt=D","UseDPDF=Y","cols=2;rows=1")</f>
        <v>42489</v>
      </c>
      <c r="BN12">
        <v>1.1599999999999999</v>
      </c>
    </row>
    <row r="13" spans="1:66" x14ac:dyDescent="0.25">
      <c r="A13" s="7">
        <v>42613</v>
      </c>
      <c r="B13" s="7">
        <v>42614</v>
      </c>
      <c r="C13" s="7"/>
      <c r="D13" s="7">
        <v>42613</v>
      </c>
      <c r="E13" s="7">
        <f t="shared" si="3"/>
        <v>42643</v>
      </c>
      <c r="F13" s="7">
        <f t="shared" si="4"/>
        <v>42614</v>
      </c>
      <c r="G13" s="7"/>
      <c r="H13" s="7"/>
      <c r="I13" s="7">
        <f t="shared" si="5"/>
        <v>42614</v>
      </c>
      <c r="J13" s="7">
        <v>42613</v>
      </c>
      <c r="K13">
        <v>0.05</v>
      </c>
      <c r="M13" s="7">
        <f t="shared" si="6"/>
        <v>42614</v>
      </c>
      <c r="N13" s="7">
        <v>42613</v>
      </c>
      <c r="O13">
        <v>0.46</v>
      </c>
      <c r="P13">
        <v>0.46</v>
      </c>
      <c r="R13" s="7">
        <f t="shared" si="7"/>
        <v>42614</v>
      </c>
      <c r="S13" s="7">
        <v>42613</v>
      </c>
      <c r="T13">
        <v>27.027000000000001</v>
      </c>
      <c r="V13" s="7">
        <f t="shared" si="8"/>
        <v>42614</v>
      </c>
      <c r="W13" s="7">
        <v>42613</v>
      </c>
      <c r="X13">
        <v>0.6</v>
      </c>
      <c r="Z13" s="7">
        <f t="shared" si="9"/>
        <v>42614</v>
      </c>
      <c r="AA13" s="7">
        <v>42613</v>
      </c>
      <c r="AB13">
        <v>-5.1999999999999998E-2</v>
      </c>
      <c r="AD13" s="7">
        <f t="shared" si="10"/>
        <v>42186</v>
      </c>
      <c r="AE13" s="7">
        <v>42185</v>
      </c>
      <c r="AF13">
        <v>5</v>
      </c>
      <c r="AH13" s="7">
        <f t="shared" si="11"/>
        <v>40544</v>
      </c>
      <c r="AI13" s="7">
        <v>40543</v>
      </c>
      <c r="AJ13">
        <v>37.6</v>
      </c>
      <c r="AL13" s="7">
        <f t="shared" si="12"/>
        <v>42583</v>
      </c>
      <c r="AM13" s="7">
        <v>42582</v>
      </c>
      <c r="AN13">
        <v>-9.6</v>
      </c>
      <c r="AP13" s="7">
        <f t="shared" si="13"/>
        <v>42675</v>
      </c>
      <c r="AQ13" s="7">
        <v>42674</v>
      </c>
      <c r="AR13">
        <v>-1.9311</v>
      </c>
      <c r="AU13" s="7">
        <v>42460</v>
      </c>
      <c r="AV13" s="7" t="s">
        <v>42</v>
      </c>
      <c r="AW13" t="str">
        <f t="shared" si="0"/>
        <v>BY2YCZ Q117 Index</v>
      </c>
      <c r="AY13" s="6">
        <f>_xll.BDH(AW13,"PX_LAST",AU13,AU13,"Dir=V","Dts=S","Sort=D","Quote=C","QtTyp=P","Days=T",CONCATENATE("Per=cM"),"DtFmt=D","UseDPDF=Y","cols=2;rows=1")</f>
        <v>42460</v>
      </c>
      <c r="AZ13">
        <v>0.01</v>
      </c>
      <c r="BB13" s="7">
        <v>42460</v>
      </c>
      <c r="BC13" s="7" t="s">
        <v>42</v>
      </c>
      <c r="BD13" t="str">
        <f t="shared" si="1"/>
        <v>EC3MCZ Q117 Index</v>
      </c>
      <c r="BF13" s="6">
        <f>_xll.BDH(BD13,"PX_LAST",BB13,BB13,"Dir=V","Dts=S","Sort=D","Quote=C","QtTyp=P","Days=T",CONCATENATE("Per=cM"),"DtFmt=D","UseDPDF=Y","cols=2;rows=1")</f>
        <v>42460</v>
      </c>
      <c r="BG13">
        <v>0.28000000000000003</v>
      </c>
      <c r="BI13" s="7">
        <v>42460</v>
      </c>
      <c r="BJ13" s="7" t="s">
        <v>42</v>
      </c>
      <c r="BK13" t="str">
        <f t="shared" si="2"/>
        <v>BYXYCZ Q117 Index</v>
      </c>
      <c r="BM13" s="6">
        <f>_xll.BDH(BK13,"PX_LAST",BI13,BI13,"Dir=V","Dts=S","Sort=D","Quote=C","QtTyp=P","Days=T",CONCATENATE("Per=cM"),"DtFmt=D","UseDPDF=Y","cols=2;rows=1")</f>
        <v>42460</v>
      </c>
      <c r="BN13">
        <v>1.05</v>
      </c>
    </row>
    <row r="14" spans="1:66" x14ac:dyDescent="0.25">
      <c r="A14" s="7">
        <v>42580</v>
      </c>
      <c r="B14" s="7">
        <v>42583</v>
      </c>
      <c r="C14" s="7"/>
      <c r="D14" s="7">
        <v>42582</v>
      </c>
      <c r="E14" s="7">
        <f t="shared" si="3"/>
        <v>42613</v>
      </c>
      <c r="F14" s="7">
        <f t="shared" si="4"/>
        <v>42583</v>
      </c>
      <c r="G14" s="7"/>
      <c r="H14" s="7"/>
      <c r="I14" s="7">
        <f t="shared" si="5"/>
        <v>42583</v>
      </c>
      <c r="J14" s="7">
        <v>42580</v>
      </c>
      <c r="K14">
        <v>0.05</v>
      </c>
      <c r="M14" s="7">
        <f t="shared" si="6"/>
        <v>42583</v>
      </c>
      <c r="N14" s="7">
        <v>42580</v>
      </c>
      <c r="O14">
        <v>0.45</v>
      </c>
      <c r="P14">
        <v>0.45</v>
      </c>
      <c r="R14" s="7">
        <f t="shared" si="7"/>
        <v>42583</v>
      </c>
      <c r="S14" s="7">
        <v>42580</v>
      </c>
      <c r="T14">
        <v>27.032</v>
      </c>
      <c r="V14" s="7">
        <f t="shared" si="8"/>
        <v>42583</v>
      </c>
      <c r="W14" s="7">
        <v>42582</v>
      </c>
      <c r="X14">
        <v>0.5</v>
      </c>
      <c r="Z14" s="7">
        <f t="shared" si="9"/>
        <v>42583</v>
      </c>
      <c r="AA14" s="7">
        <v>42580</v>
      </c>
      <c r="AB14">
        <v>-4.9000000000000002E-2</v>
      </c>
      <c r="AD14" s="7">
        <f t="shared" si="10"/>
        <v>42095</v>
      </c>
      <c r="AE14" s="7">
        <v>42094</v>
      </c>
      <c r="AF14">
        <v>4.5999999999999996</v>
      </c>
      <c r="AH14" s="7">
        <f t="shared" si="11"/>
        <v>40179</v>
      </c>
      <c r="AI14" s="7">
        <v>40178</v>
      </c>
      <c r="AJ14">
        <v>34</v>
      </c>
      <c r="AL14" s="7">
        <f t="shared" si="12"/>
        <v>42552</v>
      </c>
      <c r="AM14" s="7">
        <v>42551</v>
      </c>
      <c r="AN14">
        <v>2.2999999999999998</v>
      </c>
      <c r="AP14" s="7">
        <f t="shared" si="13"/>
        <v>42644</v>
      </c>
      <c r="AQ14" s="7">
        <v>42643</v>
      </c>
      <c r="AR14">
        <v>-1.7006999999999999</v>
      </c>
      <c r="AU14" s="7">
        <v>42429</v>
      </c>
      <c r="AV14" s="7" t="s">
        <v>42</v>
      </c>
      <c r="AW14" t="str">
        <f t="shared" si="0"/>
        <v>BY2YCZ Q117 Index</v>
      </c>
      <c r="AY14" s="6">
        <f>_xll.BDH(AW14,"PX_LAST",AU14,AU14,"Dir=V","Dts=S","Sort=D","Quote=C","QtTyp=P","Days=T",CONCATENATE("Per=cM"),"DtFmt=D","UseDPDF=Y","cols=2;rows=1")</f>
        <v>42429</v>
      </c>
      <c r="AZ14">
        <v>0.01</v>
      </c>
      <c r="BB14" s="7">
        <v>42429</v>
      </c>
      <c r="BC14" s="7" t="s">
        <v>42</v>
      </c>
      <c r="BD14" t="str">
        <f t="shared" si="1"/>
        <v>EC3MCZ Q117 Index</v>
      </c>
      <c r="BF14" s="6">
        <f>_xll.BDH(BD14,"PX_LAST",BB14,BB14,"Dir=V","Dts=S","Sort=D","Quote=C","QtTyp=P","Days=T",CONCATENATE("Per=cM"),"DtFmt=D","UseDPDF=Y","cols=2;rows=1")</f>
        <v>42429</v>
      </c>
      <c r="BG14">
        <v>0.28000000000000003</v>
      </c>
      <c r="BI14" s="7">
        <v>42429</v>
      </c>
      <c r="BJ14" s="7" t="s">
        <v>42</v>
      </c>
      <c r="BK14" t="str">
        <f t="shared" si="2"/>
        <v>BYXYCZ Q117 Index</v>
      </c>
      <c r="BM14" s="6">
        <f>_xll.BDH(BK14,"PX_LAST",BI14,BI14,"Dir=V","Dts=S","Sort=D","Quote=C","QtTyp=P","Days=T",CONCATENATE("Per=cM"),"DtFmt=D","UseDPDF=Y","cols=2;rows=1")</f>
        <v>42429</v>
      </c>
      <c r="BN14">
        <v>1.05</v>
      </c>
    </row>
    <row r="15" spans="1:66" x14ac:dyDescent="0.25">
      <c r="A15" s="7">
        <v>42551</v>
      </c>
      <c r="B15" s="7">
        <v>42552</v>
      </c>
      <c r="C15" s="7"/>
      <c r="D15" s="7">
        <v>42551</v>
      </c>
      <c r="E15" s="7">
        <f t="shared" si="3"/>
        <v>42582</v>
      </c>
      <c r="F15" s="7">
        <f t="shared" si="4"/>
        <v>42552</v>
      </c>
      <c r="G15" s="7"/>
      <c r="H15" s="7"/>
      <c r="I15" s="7">
        <f t="shared" si="5"/>
        <v>42552</v>
      </c>
      <c r="J15" s="7">
        <v>42551</v>
      </c>
      <c r="K15">
        <v>0.05</v>
      </c>
      <c r="M15" s="7">
        <f t="shared" si="6"/>
        <v>42552</v>
      </c>
      <c r="N15" s="7">
        <v>42551</v>
      </c>
      <c r="O15">
        <v>0.45</v>
      </c>
      <c r="P15">
        <v>0.45</v>
      </c>
      <c r="R15" s="7">
        <f t="shared" si="7"/>
        <v>42552</v>
      </c>
      <c r="S15" s="7">
        <v>42551</v>
      </c>
      <c r="T15">
        <v>27.077000000000002</v>
      </c>
      <c r="V15" s="7">
        <f t="shared" si="8"/>
        <v>42552</v>
      </c>
      <c r="W15" s="7">
        <v>42551</v>
      </c>
      <c r="X15">
        <v>0.1</v>
      </c>
      <c r="Z15" s="7">
        <f t="shared" si="9"/>
        <v>42552</v>
      </c>
      <c r="AA15" s="7">
        <v>42551</v>
      </c>
      <c r="AB15">
        <v>-5.0999999999999997E-2</v>
      </c>
      <c r="AD15" s="7">
        <f t="shared" si="10"/>
        <v>42005</v>
      </c>
      <c r="AE15" s="7">
        <v>42004</v>
      </c>
      <c r="AF15">
        <v>3</v>
      </c>
      <c r="AH15" s="7">
        <f t="shared" si="11"/>
        <v>39814</v>
      </c>
      <c r="AI15" s="7">
        <v>39813</v>
      </c>
      <c r="AJ15">
        <v>26.8</v>
      </c>
      <c r="AL15" s="7">
        <f t="shared" si="12"/>
        <v>42522</v>
      </c>
      <c r="AM15" s="7">
        <v>42521</v>
      </c>
      <c r="AN15">
        <v>-0.2</v>
      </c>
      <c r="AP15" s="7">
        <f t="shared" si="13"/>
        <v>42614</v>
      </c>
      <c r="AQ15" s="7">
        <v>42613</v>
      </c>
      <c r="AR15">
        <v>-1.0348999999999999</v>
      </c>
      <c r="AU15" s="7">
        <v>42398</v>
      </c>
      <c r="AV15" s="7" t="s">
        <v>42</v>
      </c>
      <c r="AW15" t="str">
        <f t="shared" si="0"/>
        <v>BY2YCZ Q117 Index</v>
      </c>
      <c r="AY15" s="6">
        <f>_xll.BDH(AW15,"PX_LAST",AU15,AU15,"Dir=V","Dts=S","Sort=D","Quote=C","QtTyp=P","Days=T",CONCATENATE("Per=cM"),"DtFmt=D","UseDPDF=Y","cols=2;rows=1")</f>
        <v>42398</v>
      </c>
      <c r="AZ15">
        <v>0.1</v>
      </c>
      <c r="BB15" s="7">
        <v>42398</v>
      </c>
      <c r="BC15" s="7" t="s">
        <v>42</v>
      </c>
      <c r="BD15" t="str">
        <f t="shared" si="1"/>
        <v>EC3MCZ Q117 Index</v>
      </c>
      <c r="BF15" s="6">
        <f>_xll.BDH(BD15,"PX_LAST",BB15,BB15,"Dir=V","Dts=S","Sort=D","Quote=C","QtTyp=P","Days=T",CONCATENATE("Per=cM"),"DtFmt=D","UseDPDF=Y","cols=2;rows=1")</f>
        <v>42398</v>
      </c>
      <c r="BG15">
        <v>0.36</v>
      </c>
      <c r="BI15" s="7">
        <v>42398</v>
      </c>
      <c r="BJ15" s="7" t="s">
        <v>42</v>
      </c>
      <c r="BK15" t="str">
        <f t="shared" si="2"/>
        <v>BYXYCZ Q117 Index</v>
      </c>
      <c r="BM15" s="6">
        <f>_xll.BDH(BK15,"PX_LAST",BI15,BI15,"Dir=V","Dts=S","Sort=D","Quote=C","QtTyp=P","Days=T",CONCATENATE("Per=cM"),"DtFmt=D","UseDPDF=Y","cols=2;rows=1")</f>
        <v>42398</v>
      </c>
      <c r="BN15">
        <v>1.17</v>
      </c>
    </row>
    <row r="16" spans="1:66" x14ac:dyDescent="0.25">
      <c r="A16" s="7">
        <v>42521</v>
      </c>
      <c r="B16" s="7">
        <v>42522</v>
      </c>
      <c r="C16" s="7"/>
      <c r="D16" s="7">
        <v>42521</v>
      </c>
      <c r="E16" s="7">
        <f t="shared" si="3"/>
        <v>42551</v>
      </c>
      <c r="F16" s="7">
        <f t="shared" si="4"/>
        <v>42522</v>
      </c>
      <c r="G16" s="7"/>
      <c r="H16" s="7"/>
      <c r="I16" s="7">
        <f t="shared" si="5"/>
        <v>42522</v>
      </c>
      <c r="J16" s="7">
        <v>42521</v>
      </c>
      <c r="K16">
        <v>0.05</v>
      </c>
      <c r="M16" s="7">
        <f t="shared" si="6"/>
        <v>42522</v>
      </c>
      <c r="N16" s="7">
        <v>42521</v>
      </c>
      <c r="O16">
        <v>0.45</v>
      </c>
      <c r="P16">
        <v>0.45</v>
      </c>
      <c r="R16" s="7">
        <f t="shared" si="7"/>
        <v>42522</v>
      </c>
      <c r="S16" s="7">
        <v>42521</v>
      </c>
      <c r="T16">
        <v>27.021000000000001</v>
      </c>
      <c r="V16" s="7">
        <f t="shared" si="8"/>
        <v>42522</v>
      </c>
      <c r="W16" s="7">
        <v>42521</v>
      </c>
      <c r="X16">
        <v>0.1</v>
      </c>
      <c r="Z16" s="7">
        <f t="shared" si="9"/>
        <v>42522</v>
      </c>
      <c r="AA16" s="7">
        <v>42521</v>
      </c>
      <c r="AB16">
        <v>-1.4999999999999999E-2</v>
      </c>
      <c r="AD16" s="7">
        <f t="shared" si="10"/>
        <v>41913</v>
      </c>
      <c r="AE16" s="7">
        <v>41912</v>
      </c>
      <c r="AF16">
        <v>3.4</v>
      </c>
      <c r="AH16" s="7">
        <f t="shared" si="11"/>
        <v>39448</v>
      </c>
      <c r="AI16" s="7">
        <v>39447</v>
      </c>
      <c r="AJ16">
        <v>26</v>
      </c>
      <c r="AL16" s="7">
        <f t="shared" si="12"/>
        <v>42491</v>
      </c>
      <c r="AM16" s="7">
        <v>42490</v>
      </c>
      <c r="AN16">
        <v>-1.3</v>
      </c>
      <c r="AP16" s="7" t="e">
        <f t="shared" si="13"/>
        <v>#N/A</v>
      </c>
      <c r="AQ16" s="7">
        <v>42580</v>
      </c>
      <c r="AR16">
        <v>-0.95660000000000001</v>
      </c>
      <c r="AU16" s="7">
        <v>42369</v>
      </c>
      <c r="AV16" s="7" t="s">
        <v>43</v>
      </c>
      <c r="AW16" t="str">
        <f t="shared" si="0"/>
        <v>BY2YCZ Q416 Index</v>
      </c>
      <c r="AY16" s="6">
        <f>_xll.BDH(AW16,"PX_LAST",AU16,AU16,"Dir=V","Dts=S","Sort=D","Quote=C","QtTyp=P","Days=T",CONCATENATE("Per=cM"),"DtFmt=D","UseDPDF=Y","cols=2;rows=1")</f>
        <v>42369</v>
      </c>
      <c r="AZ16">
        <v>0.02</v>
      </c>
      <c r="BB16" s="7">
        <v>42369</v>
      </c>
      <c r="BC16" s="7" t="s">
        <v>43</v>
      </c>
      <c r="BD16" t="str">
        <f t="shared" si="1"/>
        <v>EC3MCZ Q416 Index</v>
      </c>
      <c r="BF16" s="6">
        <f>_xll.BDH(BD16,"PX_LAST",BB16,BB16,"Dir=V","Dts=S","Sort=D","Quote=C","QtTyp=P","Days=T",CONCATENATE("Per=cM"),"DtFmt=D","UseDPDF=Y","cols=2;rows=1")</f>
        <v>42369</v>
      </c>
      <c r="BG16">
        <v>0.33</v>
      </c>
      <c r="BI16" s="7">
        <v>42369</v>
      </c>
      <c r="BJ16" s="7" t="s">
        <v>43</v>
      </c>
      <c r="BK16" t="str">
        <f t="shared" si="2"/>
        <v>BYXYCZ Q416 Index</v>
      </c>
      <c r="BM16" s="6">
        <f>_xll.BDH(BK16,"PX_LAST",BI16,BI16,"Dir=V","Dts=S","Sort=D","Quote=C","QtTyp=P","Days=T",CONCATENATE("Per=cM"),"DtFmt=D","UseDPDF=Y","cols=2;rows=1")</f>
        <v>42369</v>
      </c>
      <c r="BN16">
        <v>1.18</v>
      </c>
    </row>
    <row r="17" spans="1:66" x14ac:dyDescent="0.25">
      <c r="A17" s="7">
        <v>42489</v>
      </c>
      <c r="B17" s="7">
        <v>42491</v>
      </c>
      <c r="C17" s="7"/>
      <c r="D17" s="7">
        <v>42490</v>
      </c>
      <c r="E17" s="7">
        <f t="shared" si="3"/>
        <v>42521</v>
      </c>
      <c r="F17" s="7">
        <f t="shared" si="4"/>
        <v>42491</v>
      </c>
      <c r="G17" s="7"/>
      <c r="H17" s="7"/>
      <c r="I17" s="7">
        <f t="shared" si="5"/>
        <v>42491</v>
      </c>
      <c r="J17" s="7">
        <v>42489</v>
      </c>
      <c r="K17">
        <v>0.05</v>
      </c>
      <c r="M17" s="7">
        <f t="shared" si="6"/>
        <v>42491</v>
      </c>
      <c r="N17" s="7">
        <v>42489</v>
      </c>
      <c r="O17">
        <v>0.45</v>
      </c>
      <c r="P17">
        <v>0.45</v>
      </c>
      <c r="R17" s="7">
        <f t="shared" si="7"/>
        <v>42491</v>
      </c>
      <c r="S17" s="7">
        <v>42489</v>
      </c>
      <c r="T17">
        <v>27.047999999999998</v>
      </c>
      <c r="V17" s="7">
        <f t="shared" si="8"/>
        <v>42491</v>
      </c>
      <c r="W17" s="7">
        <v>42490</v>
      </c>
      <c r="X17">
        <v>0.6</v>
      </c>
      <c r="Z17" s="7">
        <f t="shared" si="9"/>
        <v>42491</v>
      </c>
      <c r="AA17" s="7">
        <v>42489</v>
      </c>
      <c r="AB17">
        <v>-1.2E-2</v>
      </c>
      <c r="AD17" s="7">
        <f t="shared" si="10"/>
        <v>41821</v>
      </c>
      <c r="AE17" s="7">
        <v>41820</v>
      </c>
      <c r="AF17">
        <v>2.6</v>
      </c>
      <c r="AH17" s="7">
        <v>39083</v>
      </c>
      <c r="AI17" s="7">
        <v>39082</v>
      </c>
      <c r="AJ17">
        <v>27.5</v>
      </c>
      <c r="AL17" s="7">
        <f t="shared" si="12"/>
        <v>42461</v>
      </c>
      <c r="AM17" s="7">
        <v>42460</v>
      </c>
      <c r="AN17">
        <v>1.5</v>
      </c>
      <c r="AP17" s="7">
        <f t="shared" si="13"/>
        <v>42552</v>
      </c>
      <c r="AQ17" s="7">
        <v>42551</v>
      </c>
      <c r="AR17">
        <v>-0.87880000000000003</v>
      </c>
      <c r="AU17" s="7">
        <v>42338</v>
      </c>
      <c r="AV17" s="7" t="s">
        <v>43</v>
      </c>
      <c r="AW17" t="str">
        <f t="shared" si="0"/>
        <v>BY2YCZ Q416 Index</v>
      </c>
      <c r="AY17" s="6">
        <f>_xll.BDH(AW17,"PX_LAST",AU17,AU17,"Dir=V","Dts=S","Sort=D","Quote=C","QtTyp=P","Days=T",CONCATENATE("Per=cM"),"DtFmt=D","UseDPDF=Y","cols=2;rows=1")</f>
        <v>42338</v>
      </c>
      <c r="AZ17">
        <v>0.02</v>
      </c>
      <c r="BB17" s="7">
        <v>42338</v>
      </c>
      <c r="BC17" s="7" t="s">
        <v>43</v>
      </c>
      <c r="BD17" t="str">
        <f t="shared" si="1"/>
        <v>EC3MCZ Q416 Index</v>
      </c>
      <c r="BF17" s="6">
        <f>_xll.BDH(BD17,"PX_LAST",BB17,BB17,"Dir=V","Dts=S","Sort=D","Quote=C","QtTyp=P","Days=T",CONCATENATE("Per=cM"),"DtFmt=D","UseDPDF=Y","cols=2;rows=1")</f>
        <v>42338</v>
      </c>
      <c r="BG17">
        <v>0.33</v>
      </c>
      <c r="BI17" s="7">
        <v>42338</v>
      </c>
      <c r="BJ17" s="7" t="s">
        <v>43</v>
      </c>
      <c r="BK17" t="str">
        <f t="shared" si="2"/>
        <v>BYXYCZ Q416 Index</v>
      </c>
      <c r="BM17" s="6">
        <f>_xll.BDH(BK17,"PX_LAST",BI17,BI17,"Dir=V","Dts=S","Sort=D","Quote=C","QtTyp=P","Days=T",CONCATENATE("Per=cM"),"DtFmt=D","UseDPDF=Y","cols=2;rows=1")</f>
        <v>42338</v>
      </c>
      <c r="BN17">
        <v>1.2</v>
      </c>
    </row>
    <row r="18" spans="1:66" x14ac:dyDescent="0.25">
      <c r="A18" s="7">
        <v>42460</v>
      </c>
      <c r="B18" s="7">
        <v>42461</v>
      </c>
      <c r="C18" s="7"/>
      <c r="D18" s="7">
        <v>42460</v>
      </c>
      <c r="E18" s="7">
        <f t="shared" si="3"/>
        <v>42490</v>
      </c>
      <c r="F18" s="7">
        <f t="shared" si="4"/>
        <v>42461</v>
      </c>
      <c r="G18" s="7"/>
      <c r="H18" s="7"/>
      <c r="I18" s="7">
        <f t="shared" si="5"/>
        <v>42461</v>
      </c>
      <c r="J18" s="7">
        <v>42460</v>
      </c>
      <c r="K18">
        <v>0.05</v>
      </c>
      <c r="M18" s="7">
        <f t="shared" si="6"/>
        <v>42461</v>
      </c>
      <c r="N18" s="7">
        <v>42460</v>
      </c>
      <c r="O18">
        <v>0.47</v>
      </c>
      <c r="P18">
        <v>0.47</v>
      </c>
      <c r="R18" s="7">
        <f t="shared" si="7"/>
        <v>42461</v>
      </c>
      <c r="S18" s="7">
        <v>42460</v>
      </c>
      <c r="T18">
        <v>27.042000000000002</v>
      </c>
      <c r="V18" s="7">
        <f t="shared" si="8"/>
        <v>42461</v>
      </c>
      <c r="W18" s="7">
        <v>42460</v>
      </c>
      <c r="X18">
        <v>0.3</v>
      </c>
      <c r="Z18" s="7">
        <f t="shared" si="9"/>
        <v>42461</v>
      </c>
      <c r="AA18" s="7">
        <v>42460</v>
      </c>
      <c r="AB18">
        <v>-5.0000000000000001E-3</v>
      </c>
      <c r="AD18" s="7">
        <f t="shared" si="10"/>
        <v>41730</v>
      </c>
      <c r="AE18" s="7">
        <v>41729</v>
      </c>
      <c r="AF18">
        <v>1.9</v>
      </c>
      <c r="AH18" s="7">
        <v>38718</v>
      </c>
      <c r="AI18" s="7">
        <v>38717</v>
      </c>
      <c r="AJ18">
        <v>25.9</v>
      </c>
      <c r="AL18" s="7">
        <f t="shared" si="12"/>
        <v>42430</v>
      </c>
      <c r="AM18" s="7">
        <v>42429</v>
      </c>
      <c r="AN18">
        <v>-0.9</v>
      </c>
      <c r="AP18" s="7">
        <f t="shared" si="13"/>
        <v>42522</v>
      </c>
      <c r="AQ18" s="7">
        <v>42521</v>
      </c>
      <c r="AR18">
        <v>-0.72929999999999995</v>
      </c>
      <c r="AU18" s="7">
        <v>42307</v>
      </c>
      <c r="AV18" s="7" t="s">
        <v>43</v>
      </c>
      <c r="AW18" t="str">
        <f t="shared" si="0"/>
        <v>BY2YCZ Q416 Index</v>
      </c>
      <c r="AY18" s="6">
        <f>_xll.BDH(AW18,"PX_LAST",AU18,AU18,"Dir=V","Dts=S","Sort=D","Quote=C","QtTyp=P","Days=T",CONCATENATE("Per=cM"),"DtFmt=D","UseDPDF=Y","cols=2;rows=1")</f>
        <v>42307</v>
      </c>
      <c r="AZ18">
        <v>0.43</v>
      </c>
      <c r="BB18" s="7">
        <v>42307</v>
      </c>
      <c r="BC18" s="7" t="s">
        <v>43</v>
      </c>
      <c r="BD18" t="str">
        <f t="shared" si="1"/>
        <v>EC3MCZ Q416 Index</v>
      </c>
      <c r="BF18" s="6">
        <f>_xll.BDH(BD18,"PX_LAST",BB18,BB18,"Dir=V","Dts=S","Sort=D","Quote=C","QtTyp=P","Days=T",CONCATENATE("Per=cM"),"DtFmt=D","UseDPDF=Y","cols=2;rows=1")</f>
        <v>42307</v>
      </c>
      <c r="BG18">
        <v>0.35</v>
      </c>
      <c r="BI18" s="7">
        <v>42307</v>
      </c>
      <c r="BJ18" s="7" t="s">
        <v>43</v>
      </c>
      <c r="BK18" t="str">
        <f t="shared" si="2"/>
        <v>BYXYCZ Q416 Index</v>
      </c>
      <c r="BM18" s="6">
        <f>_xll.BDH(BK18,"PX_LAST",BI18,BI18,"Dir=V","Dts=S","Sort=D","Quote=C","QtTyp=P","Days=T",CONCATENATE("Per=cM"),"DtFmt=D","UseDPDF=Y","cols=2;rows=1")</f>
        <v>42307</v>
      </c>
      <c r="BN18">
        <v>1.63</v>
      </c>
    </row>
    <row r="19" spans="1:66" x14ac:dyDescent="0.25">
      <c r="A19" s="7">
        <v>42429</v>
      </c>
      <c r="B19" s="7">
        <v>42430</v>
      </c>
      <c r="C19" s="7"/>
      <c r="D19" s="7">
        <v>42429</v>
      </c>
      <c r="E19" s="7">
        <f t="shared" si="3"/>
        <v>42460</v>
      </c>
      <c r="F19" s="7">
        <f t="shared" si="4"/>
        <v>42430</v>
      </c>
      <c r="G19" s="7"/>
      <c r="H19" s="7"/>
      <c r="I19" s="7">
        <f t="shared" si="5"/>
        <v>42430</v>
      </c>
      <c r="J19" s="7">
        <v>42429</v>
      </c>
      <c r="K19">
        <v>0.05</v>
      </c>
      <c r="M19" s="7">
        <f t="shared" si="6"/>
        <v>42430</v>
      </c>
      <c r="N19" s="7">
        <v>42429</v>
      </c>
      <c r="O19">
        <v>0.45</v>
      </c>
      <c r="P19">
        <v>0.45</v>
      </c>
      <c r="R19" s="7">
        <f t="shared" si="7"/>
        <v>42430</v>
      </c>
      <c r="S19" s="7">
        <v>42429</v>
      </c>
      <c r="T19">
        <v>27.067</v>
      </c>
      <c r="V19" s="7">
        <f t="shared" si="8"/>
        <v>42430</v>
      </c>
      <c r="W19" s="7">
        <v>42429</v>
      </c>
      <c r="X19">
        <v>0.5</v>
      </c>
      <c r="Z19" s="7">
        <f t="shared" si="9"/>
        <v>42430</v>
      </c>
      <c r="AA19" s="7">
        <v>42429</v>
      </c>
      <c r="AB19">
        <v>-2.4E-2</v>
      </c>
      <c r="AD19" s="7">
        <f t="shared" si="10"/>
        <v>41640</v>
      </c>
      <c r="AE19" s="7">
        <v>41639</v>
      </c>
      <c r="AF19">
        <v>1.3</v>
      </c>
      <c r="AH19" s="7">
        <f t="shared" si="11"/>
        <v>38353</v>
      </c>
      <c r="AI19" s="7">
        <v>38352</v>
      </c>
      <c r="AJ19">
        <v>33.5</v>
      </c>
      <c r="AL19" s="7">
        <f t="shared" si="12"/>
        <v>42401</v>
      </c>
      <c r="AM19" s="7">
        <v>42400</v>
      </c>
      <c r="AN19">
        <v>3.4</v>
      </c>
      <c r="AP19" s="7" t="e">
        <f t="shared" si="13"/>
        <v>#N/A</v>
      </c>
      <c r="AQ19" s="7">
        <v>42489</v>
      </c>
      <c r="AR19">
        <v>-0.64480000000000004</v>
      </c>
      <c r="AU19" s="7">
        <v>42277</v>
      </c>
      <c r="AV19" s="7" t="s">
        <v>44</v>
      </c>
      <c r="AW19" t="str">
        <f t="shared" si="0"/>
        <v>BY2YCZ Q316 Index</v>
      </c>
      <c r="AY19" s="6">
        <f>_xll.BDH(AW19,"PX_LAST",AU19,AU19,"Dir=V","Dts=S","Sort=D","Quote=C","QtTyp=P","Days=T",CONCATENATE("Per=cM"),"DtFmt=D","UseDPDF=Y","cols=2;rows=1")</f>
        <v>42277</v>
      </c>
      <c r="AZ19">
        <v>0.31</v>
      </c>
      <c r="BB19" s="7">
        <v>42277</v>
      </c>
      <c r="BC19" s="7" t="s">
        <v>44</v>
      </c>
      <c r="BD19" t="str">
        <f t="shared" si="1"/>
        <v>EC3MCZ Q316 Index</v>
      </c>
      <c r="BF19" s="6">
        <f>_xll.BDH(BD19,"PX_LAST",BB19,BB19,"Dir=V","Dts=S","Sort=D","Quote=C","QtTyp=P","Days=T",CONCATENATE("Per=cM"),"DtFmt=D","UseDPDF=Y","cols=2;rows=1")</f>
        <v>42277</v>
      </c>
      <c r="BG19">
        <v>0.34</v>
      </c>
      <c r="BI19" s="7">
        <v>42277</v>
      </c>
      <c r="BJ19" s="7" t="s">
        <v>44</v>
      </c>
      <c r="BK19" t="str">
        <f t="shared" si="2"/>
        <v>BYXYCZ Q316 Index</v>
      </c>
      <c r="BM19" s="6">
        <f>_xll.BDH(BK19,"PX_LAST",BI19,BI19,"Dir=V","Dts=S","Sort=D","Quote=C","QtTyp=P","Days=T",CONCATENATE("Per=cM"),"DtFmt=D","UseDPDF=Y","cols=2;rows=1")</f>
        <v>42277</v>
      </c>
      <c r="BN19">
        <v>1.46</v>
      </c>
    </row>
    <row r="20" spans="1:66" x14ac:dyDescent="0.25">
      <c r="A20" s="7">
        <v>42398</v>
      </c>
      <c r="B20" s="7">
        <v>42401</v>
      </c>
      <c r="C20" s="7"/>
      <c r="D20" s="7">
        <v>42400</v>
      </c>
      <c r="E20" s="7">
        <f t="shared" si="3"/>
        <v>42429</v>
      </c>
      <c r="F20" s="7">
        <f t="shared" si="4"/>
        <v>42401</v>
      </c>
      <c r="G20" s="7"/>
      <c r="H20" s="7"/>
      <c r="I20" s="7">
        <f t="shared" si="5"/>
        <v>42401</v>
      </c>
      <c r="J20" s="7">
        <v>42398</v>
      </c>
      <c r="K20">
        <v>0.05</v>
      </c>
      <c r="M20" s="7">
        <f t="shared" si="6"/>
        <v>42401</v>
      </c>
      <c r="N20" s="7">
        <v>42398</v>
      </c>
      <c r="O20">
        <v>0.46</v>
      </c>
      <c r="P20">
        <v>0.46</v>
      </c>
      <c r="R20" s="7">
        <f t="shared" si="7"/>
        <v>42401</v>
      </c>
      <c r="S20" s="7">
        <v>42398</v>
      </c>
      <c r="T20">
        <v>27.021999999999998</v>
      </c>
      <c r="V20" s="7">
        <f t="shared" si="8"/>
        <v>42401</v>
      </c>
      <c r="W20" s="7">
        <v>42400</v>
      </c>
      <c r="X20">
        <v>0.6</v>
      </c>
      <c r="Z20" s="7">
        <f t="shared" si="9"/>
        <v>42401</v>
      </c>
      <c r="AA20" s="7">
        <v>42398</v>
      </c>
      <c r="AB20">
        <v>1.4999999999999999E-2</v>
      </c>
      <c r="AD20" s="7">
        <f t="shared" si="10"/>
        <v>41548</v>
      </c>
      <c r="AE20" s="7">
        <v>41547</v>
      </c>
      <c r="AF20">
        <v>-0.3</v>
      </c>
      <c r="AH20" s="7">
        <f t="shared" si="11"/>
        <v>37987</v>
      </c>
      <c r="AI20" s="7">
        <v>37986</v>
      </c>
      <c r="AJ20">
        <v>29.7</v>
      </c>
      <c r="AL20" s="7">
        <f t="shared" si="12"/>
        <v>42370</v>
      </c>
      <c r="AM20" s="7">
        <v>42369</v>
      </c>
      <c r="AN20">
        <v>-0.9</v>
      </c>
      <c r="AP20" s="7">
        <f t="shared" si="13"/>
        <v>42461</v>
      </c>
      <c r="AQ20" s="7">
        <v>42460</v>
      </c>
      <c r="AR20">
        <v>-0.83460000000000001</v>
      </c>
      <c r="AU20" s="7">
        <v>42247</v>
      </c>
      <c r="AV20" s="7" t="s">
        <v>44</v>
      </c>
      <c r="AW20" t="str">
        <f t="shared" si="0"/>
        <v>BY2YCZ Q316 Index</v>
      </c>
      <c r="AY20" s="6">
        <f>_xll.BDH(AW20,"PX_LAST",AU20,AU20,"Dir=V","Dts=S","Sort=D","Quote=C","QtTyp=P","Days=T",CONCATENATE("Per=cM"),"DtFmt=D","UseDPDF=Y","cols=2;rows=1")</f>
        <v>42247</v>
      </c>
      <c r="AZ20">
        <v>0.31</v>
      </c>
      <c r="BB20" s="7">
        <v>42247</v>
      </c>
      <c r="BC20" s="7" t="s">
        <v>44</v>
      </c>
      <c r="BD20" t="str">
        <f t="shared" si="1"/>
        <v>EC3MCZ Q316 Index</v>
      </c>
      <c r="BF20" s="6">
        <f>_xll.BDH(BD20,"PX_LAST",BB20,BB20,"Dir=V","Dts=S","Sort=D","Quote=C","QtTyp=P","Days=T",CONCATENATE("Per=cM"),"DtFmt=D","UseDPDF=Y","cols=2;rows=1")</f>
        <v>42247</v>
      </c>
      <c r="BG20">
        <v>0.33</v>
      </c>
      <c r="BI20" s="7">
        <v>42247</v>
      </c>
      <c r="BJ20" s="7" t="s">
        <v>44</v>
      </c>
      <c r="BK20" t="str">
        <f t="shared" si="2"/>
        <v>BYXYCZ Q316 Index</v>
      </c>
      <c r="BM20" s="6">
        <f>_xll.BDH(BK20,"PX_LAST",BI20,BI20,"Dir=V","Dts=S","Sort=D","Quote=C","QtTyp=P","Days=T",CONCATENATE("Per=cM"),"DtFmt=D","UseDPDF=Y","cols=2;rows=1")</f>
        <v>42247</v>
      </c>
      <c r="BN20">
        <v>1.48</v>
      </c>
    </row>
    <row r="21" spans="1:66" x14ac:dyDescent="0.25">
      <c r="A21" s="7">
        <v>42369</v>
      </c>
      <c r="B21" s="7">
        <v>42370</v>
      </c>
      <c r="C21" s="7"/>
      <c r="D21" s="7">
        <v>42369</v>
      </c>
      <c r="E21" s="7">
        <f t="shared" si="3"/>
        <v>42400</v>
      </c>
      <c r="F21" s="7">
        <f t="shared" si="4"/>
        <v>42370</v>
      </c>
      <c r="G21" s="7"/>
      <c r="H21" s="7"/>
      <c r="I21" s="7">
        <f t="shared" si="5"/>
        <v>42370</v>
      </c>
      <c r="J21" s="7">
        <v>42369</v>
      </c>
      <c r="K21">
        <v>0.05</v>
      </c>
      <c r="M21" s="7">
        <f t="shared" si="6"/>
        <v>42370</v>
      </c>
      <c r="N21" s="7">
        <v>42369</v>
      </c>
      <c r="O21">
        <v>0.46</v>
      </c>
      <c r="P21">
        <v>0.46</v>
      </c>
      <c r="R21" s="7">
        <f t="shared" si="7"/>
        <v>42370</v>
      </c>
      <c r="S21" s="7">
        <v>42369</v>
      </c>
      <c r="T21">
        <v>27.021999999999998</v>
      </c>
      <c r="V21" s="7">
        <f t="shared" si="8"/>
        <v>42370</v>
      </c>
      <c r="W21" s="7">
        <v>42369</v>
      </c>
      <c r="X21">
        <v>0.1</v>
      </c>
      <c r="Z21" s="7">
        <f t="shared" si="9"/>
        <v>42370</v>
      </c>
      <c r="AA21" s="7">
        <v>42369</v>
      </c>
      <c r="AB21">
        <v>0.06</v>
      </c>
      <c r="AD21" s="7">
        <f t="shared" si="10"/>
        <v>41456</v>
      </c>
      <c r="AE21" s="7">
        <v>41453</v>
      </c>
      <c r="AF21">
        <v>-1.1000000000000001</v>
      </c>
      <c r="AL21" s="7">
        <f t="shared" si="12"/>
        <v>42339</v>
      </c>
      <c r="AM21" s="7">
        <v>42338</v>
      </c>
      <c r="AN21">
        <v>-1.8</v>
      </c>
      <c r="AP21" s="7">
        <f t="shared" si="13"/>
        <v>42430</v>
      </c>
      <c r="AQ21" s="7">
        <v>42429</v>
      </c>
      <c r="AR21">
        <v>-0.93710000000000004</v>
      </c>
      <c r="AU21" s="7">
        <v>42216</v>
      </c>
      <c r="AV21" s="7" t="s">
        <v>44</v>
      </c>
      <c r="AW21" t="str">
        <f t="shared" si="0"/>
        <v>BY2YCZ Q316 Index</v>
      </c>
      <c r="AY21" s="6">
        <f>_xll.BDH(AW21,"PX_LAST",AU21,AU21,"Dir=V","Dts=S","Sort=D","Quote=C","QtTyp=P","Days=T",CONCATENATE("Per=cM"),"DtFmt=D","UseDPDF=Y","cols=2;rows=1")</f>
        <v>42216</v>
      </c>
      <c r="AZ21">
        <v>0.31</v>
      </c>
      <c r="BB21" s="7">
        <v>42216</v>
      </c>
      <c r="BC21" s="7" t="s">
        <v>44</v>
      </c>
      <c r="BD21" t="str">
        <f t="shared" si="1"/>
        <v>EC3MCZ Q316 Index</v>
      </c>
      <c r="BF21" s="6">
        <f>_xll.BDH(BD21,"PX_LAST",BB21,BB21,"Dir=V","Dts=S","Sort=D","Quote=C","QtTyp=P","Days=T",CONCATENATE("Per=cM"),"DtFmt=D","UseDPDF=Y","cols=2;rows=1")</f>
        <v>42216</v>
      </c>
      <c r="BG21">
        <v>0.35</v>
      </c>
      <c r="BI21" s="7">
        <v>42216</v>
      </c>
      <c r="BJ21" s="7" t="s">
        <v>44</v>
      </c>
      <c r="BK21" t="str">
        <f t="shared" si="2"/>
        <v>BYXYCZ Q316 Index</v>
      </c>
      <c r="BM21" s="6">
        <f>_xll.BDH(BK21,"PX_LAST",BI21,BI21,"Dir=V","Dts=S","Sort=D","Quote=C","QtTyp=P","Days=T",CONCATENATE("Per=cM"),"DtFmt=D","UseDPDF=Y","cols=2;rows=1")</f>
        <v>42216</v>
      </c>
      <c r="BN21">
        <v>1.04</v>
      </c>
    </row>
    <row r="22" spans="1:66" x14ac:dyDescent="0.25">
      <c r="A22" s="7">
        <v>42338</v>
      </c>
      <c r="B22" s="7">
        <v>42339</v>
      </c>
      <c r="C22" s="7"/>
      <c r="D22" s="7">
        <v>42338</v>
      </c>
      <c r="E22" s="7">
        <f t="shared" si="3"/>
        <v>42369</v>
      </c>
      <c r="F22" s="7">
        <f t="shared" si="4"/>
        <v>42339</v>
      </c>
      <c r="G22" s="7"/>
      <c r="H22" s="7"/>
      <c r="I22" s="7">
        <f t="shared" si="5"/>
        <v>42339</v>
      </c>
      <c r="J22" s="7">
        <v>42338</v>
      </c>
      <c r="K22">
        <v>0.05</v>
      </c>
      <c r="M22" s="7">
        <f t="shared" si="6"/>
        <v>42339</v>
      </c>
      <c r="N22" s="7">
        <v>42338</v>
      </c>
      <c r="O22">
        <v>0.46</v>
      </c>
      <c r="P22">
        <v>0.46</v>
      </c>
      <c r="R22" s="7">
        <f t="shared" si="7"/>
        <v>42339</v>
      </c>
      <c r="S22" s="7">
        <v>42338</v>
      </c>
      <c r="T22">
        <v>27.038</v>
      </c>
      <c r="V22" s="7">
        <f t="shared" si="8"/>
        <v>42339</v>
      </c>
      <c r="W22" s="7">
        <v>42338</v>
      </c>
      <c r="X22">
        <v>0.1</v>
      </c>
      <c r="Z22" s="7">
        <f t="shared" si="9"/>
        <v>42339</v>
      </c>
      <c r="AA22" s="7">
        <v>42338</v>
      </c>
      <c r="AB22">
        <v>4.8000000000000001E-2</v>
      </c>
      <c r="AD22" s="7">
        <f t="shared" si="10"/>
        <v>41365</v>
      </c>
      <c r="AE22" s="7">
        <v>41362</v>
      </c>
      <c r="AF22">
        <v>-1.8</v>
      </c>
      <c r="AL22" s="7">
        <f t="shared" si="12"/>
        <v>42309</v>
      </c>
      <c r="AM22" s="7">
        <v>42308</v>
      </c>
      <c r="AN22">
        <v>1.5</v>
      </c>
      <c r="AP22" s="7" t="e">
        <f t="shared" si="13"/>
        <v>#N/A</v>
      </c>
      <c r="AQ22" s="7">
        <v>42398</v>
      </c>
      <c r="AR22">
        <v>-0.92120000000000002</v>
      </c>
      <c r="AU22" s="7">
        <v>42185</v>
      </c>
      <c r="AV22" s="7" t="s">
        <v>45</v>
      </c>
      <c r="AW22" t="str">
        <f t="shared" si="0"/>
        <v>BY2YCZ Q216 Index</v>
      </c>
      <c r="AY22" s="6">
        <f>_xll.BDH(AW22,"PX_LAST",AU22,AU22,"Dir=V","Dts=S","Sort=D","Quote=C","QtTyp=P","Days=T",CONCATENATE("Per=cM"),"DtFmt=D","UseDPDF=Y","cols=2;rows=1")</f>
        <v>42185</v>
      </c>
      <c r="AZ22">
        <v>0.23</v>
      </c>
      <c r="BB22" s="7">
        <v>42185</v>
      </c>
      <c r="BC22" s="7" t="s">
        <v>45</v>
      </c>
      <c r="BD22" t="str">
        <f t="shared" si="1"/>
        <v>EC3MCZ Q216 Index</v>
      </c>
      <c r="BF22" s="6">
        <f>_xll.BDH(BD22,"PX_LAST",BB22,BB22,"Dir=V","Dts=S","Sort=D","Quote=C","QtTyp=P","Days=T",CONCATENATE("Per=cM"),"DtFmt=D","UseDPDF=Y","cols=2;rows=1")</f>
        <v>42185</v>
      </c>
      <c r="BG22">
        <v>0.32</v>
      </c>
      <c r="BI22" s="7">
        <v>42185</v>
      </c>
      <c r="BJ22" s="7" t="s">
        <v>45</v>
      </c>
      <c r="BK22" t="str">
        <f t="shared" si="2"/>
        <v>BYXYCZ Q216 Index</v>
      </c>
      <c r="BM22" s="6">
        <f>_xll.BDH(BK22,"PX_LAST",BI22,BI22,"Dir=V","Dts=S","Sort=D","Quote=C","QtTyp=P","Days=T",CONCATENATE("Per=cM"),"DtFmt=D","UseDPDF=Y","cols=2;rows=1")</f>
        <v>42185</v>
      </c>
      <c r="BN22">
        <v>0.94</v>
      </c>
    </row>
    <row r="23" spans="1:66" x14ac:dyDescent="0.25">
      <c r="A23" s="7">
        <v>42307</v>
      </c>
      <c r="B23" s="7">
        <v>42309</v>
      </c>
      <c r="C23" s="7"/>
      <c r="D23" s="7">
        <v>42308</v>
      </c>
      <c r="E23" s="7">
        <f t="shared" si="3"/>
        <v>42338</v>
      </c>
      <c r="F23" s="7">
        <f t="shared" si="4"/>
        <v>42309</v>
      </c>
      <c r="G23" s="7"/>
      <c r="H23" s="7"/>
      <c r="I23" s="7">
        <f t="shared" si="5"/>
        <v>42309</v>
      </c>
      <c r="J23" s="7">
        <v>42307</v>
      </c>
      <c r="K23">
        <v>0.05</v>
      </c>
      <c r="M23" s="7">
        <f t="shared" si="6"/>
        <v>42309</v>
      </c>
      <c r="N23" s="7">
        <v>42307</v>
      </c>
      <c r="O23">
        <v>0.46</v>
      </c>
      <c r="P23">
        <v>0.46</v>
      </c>
      <c r="R23" s="7">
        <f t="shared" si="7"/>
        <v>42309</v>
      </c>
      <c r="S23" s="7">
        <v>42307</v>
      </c>
      <c r="T23">
        <v>27.091000000000001</v>
      </c>
      <c r="V23" s="7">
        <f t="shared" si="8"/>
        <v>42309</v>
      </c>
      <c r="W23" s="7">
        <v>42308</v>
      </c>
      <c r="X23">
        <v>0.2</v>
      </c>
      <c r="Z23" s="7">
        <f t="shared" si="9"/>
        <v>42309</v>
      </c>
      <c r="AA23" s="7">
        <v>42307</v>
      </c>
      <c r="AB23">
        <v>0.107</v>
      </c>
      <c r="AD23" s="7">
        <f t="shared" si="10"/>
        <v>41275</v>
      </c>
      <c r="AE23" s="7">
        <v>41274</v>
      </c>
      <c r="AF23">
        <v>-1.4</v>
      </c>
      <c r="AL23" s="7">
        <f t="shared" si="12"/>
        <v>42278</v>
      </c>
      <c r="AM23" s="7">
        <v>42277</v>
      </c>
      <c r="AN23">
        <v>3.1</v>
      </c>
      <c r="AP23" s="7">
        <f t="shared" si="13"/>
        <v>42370</v>
      </c>
      <c r="AQ23" s="7">
        <v>42369</v>
      </c>
      <c r="AR23">
        <v>-1.0759000000000001</v>
      </c>
      <c r="AU23" s="7">
        <v>42153</v>
      </c>
      <c r="AV23" s="7" t="s">
        <v>45</v>
      </c>
      <c r="AW23" t="str">
        <f t="shared" si="0"/>
        <v>BY2YCZ Q216 Index</v>
      </c>
      <c r="AY23" s="6">
        <f>_xll.BDH(AW23,"PX_LAST",AU23,AU23,"Dir=V","Dts=S","Sort=D","Quote=C","QtTyp=P","Days=T",CONCATENATE("Per=cM"),"DtFmt=D","UseDPDF=Y","cols=2;rows=1")</f>
        <v>42153</v>
      </c>
      <c r="AZ23">
        <v>0.23</v>
      </c>
      <c r="BB23" s="7">
        <v>42153</v>
      </c>
      <c r="BC23" s="7" t="s">
        <v>45</v>
      </c>
      <c r="BD23" t="str">
        <f t="shared" si="1"/>
        <v>EC3MCZ Q216 Index</v>
      </c>
      <c r="BF23" s="6">
        <f>_xll.BDH(BD23,"PX_LAST",BB23,BB23,"Dir=V","Dts=S","Sort=D","Quote=C","QtTyp=P","Days=T",CONCATENATE("Per=cM"),"DtFmt=D","UseDPDF=Y","cols=2;rows=1")</f>
        <v>42153</v>
      </c>
      <c r="BG23">
        <v>0.31</v>
      </c>
      <c r="BI23" s="7">
        <v>42153</v>
      </c>
      <c r="BJ23" s="7" t="s">
        <v>45</v>
      </c>
      <c r="BK23" t="str">
        <f t="shared" si="2"/>
        <v>BYXYCZ Q216 Index</v>
      </c>
      <c r="BM23" s="6">
        <f>_xll.BDH(BK23,"PX_LAST",BI23,BI23,"Dir=V","Dts=S","Sort=D","Quote=C","QtTyp=P","Days=T",CONCATENATE("Per=cM"),"DtFmt=D","UseDPDF=Y","cols=2;rows=1")</f>
        <v>42153</v>
      </c>
      <c r="BN23">
        <v>0.84</v>
      </c>
    </row>
    <row r="24" spans="1:66" x14ac:dyDescent="0.25">
      <c r="A24" s="7">
        <v>42277</v>
      </c>
      <c r="B24" s="7">
        <v>42278</v>
      </c>
      <c r="C24" s="7"/>
      <c r="D24" s="7">
        <v>42277</v>
      </c>
      <c r="E24" s="7">
        <f t="shared" si="3"/>
        <v>42308</v>
      </c>
      <c r="F24" s="7">
        <f t="shared" si="4"/>
        <v>42278</v>
      </c>
      <c r="G24" s="7"/>
      <c r="H24" s="7"/>
      <c r="I24" s="7">
        <f t="shared" si="5"/>
        <v>42278</v>
      </c>
      <c r="J24" s="7">
        <v>42277</v>
      </c>
      <c r="K24">
        <v>0.05</v>
      </c>
      <c r="M24" s="7">
        <f t="shared" si="6"/>
        <v>42278</v>
      </c>
      <c r="N24" s="7">
        <v>42277</v>
      </c>
      <c r="O24">
        <v>0.46</v>
      </c>
      <c r="P24">
        <v>0.46</v>
      </c>
      <c r="R24" s="7">
        <f t="shared" si="7"/>
        <v>42278</v>
      </c>
      <c r="S24" s="7">
        <v>42277</v>
      </c>
      <c r="T24">
        <v>27.186</v>
      </c>
      <c r="V24" s="7">
        <f t="shared" si="8"/>
        <v>42278</v>
      </c>
      <c r="W24" s="7">
        <v>42277</v>
      </c>
      <c r="X24">
        <v>0.4</v>
      </c>
      <c r="Z24" s="7">
        <f t="shared" si="9"/>
        <v>42278</v>
      </c>
      <c r="AA24" s="7">
        <v>42277</v>
      </c>
      <c r="AB24">
        <v>0.14199999999999999</v>
      </c>
      <c r="AD24" s="7">
        <f t="shared" si="10"/>
        <v>41183</v>
      </c>
      <c r="AE24" s="7">
        <v>41180</v>
      </c>
      <c r="AF24">
        <v>-0.9</v>
      </c>
      <c r="AL24" s="7">
        <f t="shared" si="12"/>
        <v>42248</v>
      </c>
      <c r="AM24" s="7">
        <v>42247</v>
      </c>
      <c r="AN24">
        <v>-4.2</v>
      </c>
      <c r="AP24" s="7">
        <f t="shared" si="13"/>
        <v>42339</v>
      </c>
      <c r="AQ24" s="7">
        <v>42338</v>
      </c>
      <c r="AR24">
        <v>-1.4927999999999999</v>
      </c>
      <c r="AU24" s="7">
        <v>42124</v>
      </c>
      <c r="AV24" s="7" t="s">
        <v>45</v>
      </c>
      <c r="AW24" t="str">
        <f t="shared" si="0"/>
        <v>BY2YCZ Q216 Index</v>
      </c>
      <c r="AY24" s="6">
        <f>_xll.BDH(AW24,"PX_LAST",AU24,AU24,"Dir=V","Dts=S","Sort=D","Quote=C","QtTyp=P","Days=T",CONCATENATE("Per=cM"),"DtFmt=D","UseDPDF=Y","cols=2;rows=1")</f>
        <v>42124</v>
      </c>
      <c r="AZ24">
        <v>0.27</v>
      </c>
      <c r="BB24" s="7">
        <v>42124</v>
      </c>
      <c r="BC24" s="7" t="s">
        <v>45</v>
      </c>
      <c r="BD24" t="str">
        <f t="shared" si="1"/>
        <v>EC3MCZ Q216 Index</v>
      </c>
      <c r="BF24" s="6">
        <f>_xll.BDH(BD24,"PX_LAST",BB24,BB24,"Dir=V","Dts=S","Sort=D","Quote=C","QtTyp=P","Days=T",CONCATENATE("Per=cM"),"DtFmt=D","UseDPDF=Y","cols=2;rows=1")</f>
        <v>42124</v>
      </c>
      <c r="BG24">
        <v>0.35</v>
      </c>
      <c r="BI24" s="7">
        <v>42124</v>
      </c>
      <c r="BJ24" s="7" t="s">
        <v>45</v>
      </c>
      <c r="BK24" t="str">
        <f t="shared" si="2"/>
        <v>BYXYCZ Q216 Index</v>
      </c>
      <c r="BM24" s="6">
        <f>_xll.BDH(BK24,"PX_LAST",BI24,BI24,"Dir=V","Dts=S","Sort=D","Quote=C","QtTyp=P","Days=T",CONCATENATE("Per=cM"),"DtFmt=D","UseDPDF=Y","cols=2;rows=1")</f>
        <v>42124</v>
      </c>
      <c r="BN24">
        <v>0.85</v>
      </c>
    </row>
    <row r="25" spans="1:66" x14ac:dyDescent="0.25">
      <c r="A25" s="7">
        <v>42247</v>
      </c>
      <c r="B25" s="7">
        <v>42248</v>
      </c>
      <c r="C25" s="7"/>
      <c r="D25" s="7">
        <v>42247</v>
      </c>
      <c r="E25" s="7">
        <f t="shared" si="3"/>
        <v>42277</v>
      </c>
      <c r="F25" s="7">
        <f t="shared" si="4"/>
        <v>42248</v>
      </c>
      <c r="G25" s="7"/>
      <c r="H25" s="7"/>
      <c r="I25" s="7">
        <f t="shared" si="5"/>
        <v>42248</v>
      </c>
      <c r="J25" s="7">
        <v>42247</v>
      </c>
      <c r="K25">
        <v>0.05</v>
      </c>
      <c r="M25" s="7">
        <f t="shared" si="6"/>
        <v>42248</v>
      </c>
      <c r="N25" s="7">
        <v>42247</v>
      </c>
      <c r="O25">
        <v>0.47</v>
      </c>
      <c r="P25">
        <v>0.47</v>
      </c>
      <c r="R25" s="7">
        <f t="shared" si="7"/>
        <v>42248</v>
      </c>
      <c r="S25" s="7">
        <v>42247</v>
      </c>
      <c r="T25">
        <v>27.042000000000002</v>
      </c>
      <c r="V25" s="7">
        <f t="shared" si="8"/>
        <v>42248</v>
      </c>
      <c r="W25" s="7">
        <v>42247</v>
      </c>
      <c r="X25">
        <v>0.3</v>
      </c>
      <c r="Z25" s="7">
        <f t="shared" si="9"/>
        <v>42248</v>
      </c>
      <c r="AA25" s="7">
        <v>42247</v>
      </c>
      <c r="AB25">
        <v>0.16</v>
      </c>
      <c r="AD25" s="7">
        <f t="shared" si="10"/>
        <v>41091</v>
      </c>
      <c r="AE25" s="7">
        <v>41089</v>
      </c>
      <c r="AF25">
        <v>-0.6</v>
      </c>
      <c r="AL25" s="7">
        <f t="shared" si="12"/>
        <v>42217</v>
      </c>
      <c r="AM25" s="7">
        <v>42216</v>
      </c>
      <c r="AN25">
        <v>1.5</v>
      </c>
      <c r="AP25" s="7" t="e">
        <f t="shared" si="13"/>
        <v>#N/A</v>
      </c>
      <c r="AQ25" s="7">
        <v>42307</v>
      </c>
      <c r="AR25">
        <v>-1.0611999999999999</v>
      </c>
      <c r="AU25" s="7">
        <v>42094</v>
      </c>
      <c r="AV25" s="7" t="s">
        <v>46</v>
      </c>
      <c r="AW25" t="str">
        <f t="shared" si="0"/>
        <v>BY2YCZ Q116 Index</v>
      </c>
      <c r="AY25" s="6">
        <f>_xll.BDH(AW25,"PX_LAST",AU25,AU25,"Dir=V","Dts=S","Sort=D","Quote=C","QtTyp=P","Days=T",CONCATENATE("Per=cM"),"DtFmt=D","UseDPDF=Y","cols=2;rows=1")</f>
        <v>42094</v>
      </c>
      <c r="AZ25">
        <v>0.2</v>
      </c>
      <c r="BB25" s="7">
        <v>42094</v>
      </c>
      <c r="BC25" s="7" t="s">
        <v>46</v>
      </c>
      <c r="BD25" t="str">
        <f t="shared" si="1"/>
        <v>EC3MCZ Q116 Index</v>
      </c>
      <c r="BF25" s="6">
        <f>_xll.BDH(BD25,"PX_LAST",BB25,BB25,"Dir=V","Dts=S","Sort=D","Quote=C","QtTyp=P","Days=T",CONCATENATE("Per=cM"),"DtFmt=D","UseDPDF=Y","cols=2;rows=1")</f>
        <v>42094</v>
      </c>
      <c r="BG25">
        <v>0.33</v>
      </c>
      <c r="BI25" s="7">
        <v>42094</v>
      </c>
      <c r="BJ25" s="7" t="s">
        <v>46</v>
      </c>
      <c r="BK25" t="str">
        <f t="shared" si="2"/>
        <v>BYXYCZ Q116 Index</v>
      </c>
      <c r="BM25" s="6">
        <f>_xll.BDH(BK25,"PX_LAST",BI25,BI25,"Dir=V","Dts=S","Sort=D","Quote=C","QtTyp=P","Days=T",CONCATENATE("Per=cM"),"DtFmt=D","UseDPDF=Y","cols=2;rows=1")</f>
        <v>42094</v>
      </c>
      <c r="BN25">
        <v>0.82</v>
      </c>
    </row>
    <row r="26" spans="1:66" x14ac:dyDescent="0.25">
      <c r="A26" s="7">
        <v>42216</v>
      </c>
      <c r="B26" s="7">
        <v>42217</v>
      </c>
      <c r="C26" s="7"/>
      <c r="D26" s="7">
        <v>42216</v>
      </c>
      <c r="E26" s="7">
        <f t="shared" si="3"/>
        <v>42247</v>
      </c>
      <c r="F26" s="7">
        <f t="shared" si="4"/>
        <v>42217</v>
      </c>
      <c r="G26" s="7"/>
      <c r="H26" s="7"/>
      <c r="I26" s="7">
        <f t="shared" si="5"/>
        <v>42217</v>
      </c>
      <c r="J26" s="7">
        <v>42216</v>
      </c>
      <c r="K26">
        <v>0.05</v>
      </c>
      <c r="M26" s="7">
        <f t="shared" si="6"/>
        <v>42217</v>
      </c>
      <c r="N26" s="7">
        <v>42216</v>
      </c>
      <c r="O26">
        <v>0.47</v>
      </c>
      <c r="P26">
        <v>0.47</v>
      </c>
      <c r="R26" s="7">
        <f t="shared" si="7"/>
        <v>42217</v>
      </c>
      <c r="S26" s="7">
        <v>42216</v>
      </c>
      <c r="T26">
        <v>27.076000000000001</v>
      </c>
      <c r="V26" s="7">
        <f t="shared" si="8"/>
        <v>42217</v>
      </c>
      <c r="W26" s="7">
        <v>42216</v>
      </c>
      <c r="X26">
        <v>0.5</v>
      </c>
      <c r="Z26" s="7">
        <f t="shared" si="9"/>
        <v>42217</v>
      </c>
      <c r="AA26" s="7">
        <v>42216</v>
      </c>
      <c r="AB26">
        <v>0.16700000000000001</v>
      </c>
      <c r="AD26" s="7">
        <f t="shared" si="10"/>
        <v>41000</v>
      </c>
      <c r="AE26" s="7">
        <v>40998</v>
      </c>
      <c r="AF26">
        <v>0.1</v>
      </c>
      <c r="AL26" s="7">
        <f t="shared" si="12"/>
        <v>42186</v>
      </c>
      <c r="AM26" s="7">
        <v>42185</v>
      </c>
      <c r="AN26">
        <v>-0.1</v>
      </c>
      <c r="AP26" s="7">
        <f t="shared" si="13"/>
        <v>42278</v>
      </c>
      <c r="AQ26" s="7">
        <v>42277</v>
      </c>
      <c r="AR26">
        <v>-1.0470999999999999</v>
      </c>
      <c r="AU26" s="7">
        <v>42062</v>
      </c>
      <c r="AV26" s="7" t="s">
        <v>46</v>
      </c>
      <c r="AW26" t="str">
        <f t="shared" si="0"/>
        <v>BY2YCZ Q116 Index</v>
      </c>
      <c r="AY26" s="6">
        <f>_xll.BDH(AW26,"PX_LAST",AU26,AU26,"Dir=V","Dts=S","Sort=D","Quote=C","QtTyp=P","Days=T",CONCATENATE("Per=cM"),"DtFmt=D","UseDPDF=Y","cols=2;rows=1")</f>
        <v>42062</v>
      </c>
      <c r="AZ26">
        <v>0.2</v>
      </c>
      <c r="BB26" s="7">
        <v>42062</v>
      </c>
      <c r="BC26" s="7" t="s">
        <v>46</v>
      </c>
      <c r="BD26" t="str">
        <f t="shared" si="1"/>
        <v>EC3MCZ Q116 Index</v>
      </c>
      <c r="BF26" s="6">
        <f>_xll.BDH(BD26,"PX_LAST",BB26,BB26,"Dir=V","Dts=S","Sort=D","Quote=C","QtTyp=P","Days=T",CONCATENATE("Per=cM"),"DtFmt=D","UseDPDF=Y","cols=2;rows=1")</f>
        <v>42062</v>
      </c>
      <c r="BG26">
        <v>0.33</v>
      </c>
      <c r="BI26" s="7">
        <v>42062</v>
      </c>
      <c r="BJ26" s="7" t="s">
        <v>46</v>
      </c>
      <c r="BK26" t="str">
        <f t="shared" si="2"/>
        <v>BYXYCZ Q116 Index</v>
      </c>
      <c r="BM26" s="6">
        <f>_xll.BDH(BK26,"PX_LAST",BI26,BI26,"Dir=V","Dts=S","Sort=D","Quote=C","QtTyp=P","Days=T",CONCATENATE("Per=cM"),"DtFmt=D","UseDPDF=Y","cols=2;rows=1")</f>
        <v>42062</v>
      </c>
      <c r="BN26">
        <v>0.81</v>
      </c>
    </row>
    <row r="27" spans="1:66" x14ac:dyDescent="0.25">
      <c r="A27" s="7">
        <v>42185</v>
      </c>
      <c r="B27" s="7">
        <v>42186</v>
      </c>
      <c r="C27" s="7"/>
      <c r="D27" s="7">
        <v>42185</v>
      </c>
      <c r="E27" s="7">
        <f t="shared" si="3"/>
        <v>42216</v>
      </c>
      <c r="F27" s="7">
        <f t="shared" si="4"/>
        <v>42186</v>
      </c>
      <c r="G27" s="7"/>
      <c r="H27" s="7"/>
      <c r="I27" s="7">
        <f t="shared" si="5"/>
        <v>42186</v>
      </c>
      <c r="J27" s="7">
        <v>42185</v>
      </c>
      <c r="K27">
        <v>0.05</v>
      </c>
      <c r="M27" s="7">
        <f t="shared" si="6"/>
        <v>42186</v>
      </c>
      <c r="N27" s="7">
        <v>42185</v>
      </c>
      <c r="O27">
        <v>0.46</v>
      </c>
      <c r="P27">
        <v>0.46</v>
      </c>
      <c r="R27" s="7">
        <f t="shared" si="7"/>
        <v>42186</v>
      </c>
      <c r="S27" s="7">
        <v>42185</v>
      </c>
      <c r="T27">
        <v>27.271000000000001</v>
      </c>
      <c r="V27" s="7">
        <f t="shared" si="8"/>
        <v>42186</v>
      </c>
      <c r="W27" s="7">
        <v>42185</v>
      </c>
      <c r="X27">
        <v>0.8</v>
      </c>
      <c r="Z27" s="7">
        <f t="shared" si="9"/>
        <v>42186</v>
      </c>
      <c r="AA27" s="7">
        <v>42185</v>
      </c>
      <c r="AB27">
        <v>0.16400000000000001</v>
      </c>
      <c r="AD27" s="7">
        <f t="shared" si="10"/>
        <v>40909</v>
      </c>
      <c r="AE27" s="7">
        <v>40907</v>
      </c>
      <c r="AF27">
        <v>1.2</v>
      </c>
      <c r="AL27" s="7">
        <f t="shared" si="12"/>
        <v>42156</v>
      </c>
      <c r="AM27" s="7">
        <v>42155</v>
      </c>
      <c r="AN27">
        <v>-0.2</v>
      </c>
      <c r="AP27" s="7">
        <f t="shared" si="13"/>
        <v>42248</v>
      </c>
      <c r="AQ27" s="7">
        <v>42247</v>
      </c>
      <c r="AR27">
        <v>-0.5766</v>
      </c>
      <c r="AU27" s="7">
        <v>42034</v>
      </c>
      <c r="AV27" s="7" t="s">
        <v>46</v>
      </c>
      <c r="AW27" t="str">
        <f t="shared" si="0"/>
        <v>BY2YCZ Q116 Index</v>
      </c>
      <c r="AY27" s="6">
        <f>_xll.BDH(AW27,"PX_LAST",AU27,AU27,"Dir=V","Dts=S","Sort=D","Quote=C","QtTyp=P","Days=T",CONCATENATE("Per=cM"),"DtFmt=D","UseDPDF=Y","cols=2;rows=1")</f>
        <v>42034</v>
      </c>
      <c r="AZ27">
        <v>0.26</v>
      </c>
      <c r="BB27" s="7">
        <v>42034</v>
      </c>
      <c r="BC27" s="7" t="s">
        <v>46</v>
      </c>
      <c r="BD27" t="str">
        <f t="shared" si="1"/>
        <v>EC3MCZ Q116 Index</v>
      </c>
      <c r="BF27" s="6">
        <f>_xll.BDH(BD27,"PX_LAST",BB27,BB27,"Dir=V","Dts=S","Sort=D","Quote=C","QtTyp=P","Days=T",CONCATENATE("Per=cM"),"DtFmt=D","UseDPDF=Y","cols=2;rows=1")</f>
        <v>42034</v>
      </c>
      <c r="BG27">
        <v>0.36</v>
      </c>
      <c r="BI27" s="7">
        <v>42034</v>
      </c>
      <c r="BJ27" s="7" t="s">
        <v>46</v>
      </c>
      <c r="BK27" t="str">
        <f t="shared" si="2"/>
        <v>BYXYCZ Q116 Index</v>
      </c>
      <c r="BM27" s="6">
        <f>_xll.BDH(BK27,"PX_LAST",BI27,BI27,"Dir=V","Dts=S","Sort=D","Quote=C","QtTyp=P","Days=T",CONCATENATE("Per=cM"),"DtFmt=D","UseDPDF=Y","cols=2;rows=1")</f>
        <v>42034</v>
      </c>
      <c r="BN27">
        <v>1.41</v>
      </c>
    </row>
    <row r="28" spans="1:66" x14ac:dyDescent="0.25">
      <c r="A28" s="7">
        <v>42153</v>
      </c>
      <c r="B28" s="7">
        <v>42156</v>
      </c>
      <c r="C28" s="7"/>
      <c r="D28" s="7">
        <v>42155</v>
      </c>
      <c r="E28" s="7">
        <f t="shared" si="3"/>
        <v>42185</v>
      </c>
      <c r="F28" s="7">
        <f t="shared" si="4"/>
        <v>42156</v>
      </c>
      <c r="G28" s="7"/>
      <c r="H28" s="7"/>
      <c r="I28" s="7">
        <f t="shared" si="5"/>
        <v>42156</v>
      </c>
      <c r="J28" s="7">
        <v>42153</v>
      </c>
      <c r="K28">
        <v>0.05</v>
      </c>
      <c r="M28" s="7">
        <f t="shared" si="6"/>
        <v>42156</v>
      </c>
      <c r="N28" s="7">
        <v>42153</v>
      </c>
      <c r="O28">
        <v>0.46</v>
      </c>
      <c r="P28">
        <v>0.46</v>
      </c>
      <c r="R28" s="7">
        <f t="shared" si="7"/>
        <v>42156</v>
      </c>
      <c r="S28" s="7">
        <v>42153</v>
      </c>
      <c r="T28">
        <v>27.428999999999998</v>
      </c>
      <c r="V28" s="7">
        <f t="shared" si="8"/>
        <v>42156</v>
      </c>
      <c r="W28" s="7">
        <v>42155</v>
      </c>
      <c r="X28">
        <v>0.7</v>
      </c>
      <c r="Z28" s="7">
        <f t="shared" si="9"/>
        <v>42156</v>
      </c>
      <c r="AA28" s="7">
        <v>42153</v>
      </c>
      <c r="AB28">
        <v>0.16</v>
      </c>
      <c r="AD28" s="7">
        <f t="shared" si="10"/>
        <v>40817</v>
      </c>
      <c r="AE28" s="7">
        <v>40816</v>
      </c>
      <c r="AF28">
        <v>1.4</v>
      </c>
      <c r="AL28" s="7">
        <f t="shared" si="12"/>
        <v>42125</v>
      </c>
      <c r="AM28" s="7">
        <v>42124</v>
      </c>
      <c r="AN28">
        <v>1.2</v>
      </c>
      <c r="AP28" s="7">
        <f t="shared" si="13"/>
        <v>42217</v>
      </c>
      <c r="AQ28" s="7">
        <v>42216</v>
      </c>
      <c r="AR28">
        <v>-0.54069999999999996</v>
      </c>
      <c r="AU28" s="7">
        <v>42004</v>
      </c>
      <c r="AV28" s="7" t="s">
        <v>47</v>
      </c>
      <c r="AW28" t="str">
        <f t="shared" si="0"/>
        <v>BY2YCZ Q415 Index</v>
      </c>
      <c r="AY28" s="6">
        <f>_xll.BDH(AW28,"PX_LAST",AU28,AU28,"Dir=V","Dts=S","Sort=D","Quote=C","QtTyp=P","Days=T",CONCATENATE("Per=cM"),"DtFmt=D","UseDPDF=Y","cols=2;rows=1")</f>
        <v>42004</v>
      </c>
      <c r="AZ28">
        <v>0.28000000000000003</v>
      </c>
      <c r="BB28" s="7">
        <v>42004</v>
      </c>
      <c r="BC28" s="7" t="s">
        <v>47</v>
      </c>
      <c r="BD28" t="str">
        <f t="shared" si="1"/>
        <v>EC3MCZ Q415 Index</v>
      </c>
      <c r="BF28" s="6">
        <f>_xll.BDH(BD28,"PX_LAST",BB28,BB28,"Dir=V","Dts=S","Sort=D","Quote=C","QtTyp=P","Days=T",CONCATENATE("Per=cM"),"DtFmt=D","UseDPDF=Y","cols=2;rows=1")</f>
        <v>42004</v>
      </c>
      <c r="BG28">
        <v>0.36</v>
      </c>
      <c r="BI28" s="7">
        <v>42004</v>
      </c>
      <c r="BJ28" s="7" t="s">
        <v>47</v>
      </c>
      <c r="BK28" t="str">
        <f t="shared" si="2"/>
        <v>BYXYCZ Q415 Index</v>
      </c>
      <c r="BM28" s="6">
        <f>_xll.BDH(BK28,"PX_LAST",BI28,BI28,"Dir=V","Dts=S","Sort=D","Quote=C","QtTyp=P","Days=T",CONCATENATE("Per=cM"),"DtFmt=D","UseDPDF=Y","cols=2;rows=1")</f>
        <v>42004</v>
      </c>
      <c r="BN28">
        <v>1.29</v>
      </c>
    </row>
    <row r="29" spans="1:66" x14ac:dyDescent="0.25">
      <c r="A29" s="7">
        <v>42124</v>
      </c>
      <c r="B29" s="7">
        <v>42125</v>
      </c>
      <c r="C29" s="7"/>
      <c r="D29" s="7">
        <v>42124</v>
      </c>
      <c r="E29" s="7">
        <f t="shared" si="3"/>
        <v>42155</v>
      </c>
      <c r="F29" s="7">
        <f t="shared" si="4"/>
        <v>42125</v>
      </c>
      <c r="G29" s="7"/>
      <c r="H29" s="7"/>
      <c r="I29" s="7">
        <f t="shared" si="5"/>
        <v>42125</v>
      </c>
      <c r="J29" s="7">
        <v>42124</v>
      </c>
      <c r="K29">
        <v>0.05</v>
      </c>
      <c r="M29" s="7">
        <f t="shared" si="6"/>
        <v>42125</v>
      </c>
      <c r="N29" s="7">
        <v>42124</v>
      </c>
      <c r="O29">
        <v>0.46</v>
      </c>
      <c r="P29">
        <v>0.46</v>
      </c>
      <c r="R29" s="7">
        <f t="shared" si="7"/>
        <v>42125</v>
      </c>
      <c r="S29" s="7">
        <v>42124</v>
      </c>
      <c r="T29">
        <v>27.457999999999998</v>
      </c>
      <c r="V29" s="7">
        <f t="shared" si="8"/>
        <v>42125</v>
      </c>
      <c r="W29" s="7">
        <v>42124</v>
      </c>
      <c r="X29">
        <v>0.5</v>
      </c>
      <c r="Z29" s="7">
        <f t="shared" si="9"/>
        <v>42125</v>
      </c>
      <c r="AA29" s="7">
        <v>42124</v>
      </c>
      <c r="AB29">
        <v>0.17100000000000001</v>
      </c>
      <c r="AD29" s="7">
        <f t="shared" si="10"/>
        <v>40725</v>
      </c>
      <c r="AE29" s="7">
        <v>40724</v>
      </c>
      <c r="AF29">
        <v>2.2999999999999998</v>
      </c>
      <c r="AL29" s="7">
        <f t="shared" si="12"/>
        <v>42095</v>
      </c>
      <c r="AM29" s="7">
        <v>42094</v>
      </c>
      <c r="AN29">
        <v>-0.6</v>
      </c>
      <c r="AP29" s="7">
        <f t="shared" si="13"/>
        <v>42186</v>
      </c>
      <c r="AQ29" s="7">
        <v>42185</v>
      </c>
      <c r="AR29">
        <v>-0.45860000000000001</v>
      </c>
      <c r="AU29" s="7">
        <v>41971</v>
      </c>
      <c r="AV29" s="7" t="s">
        <v>47</v>
      </c>
      <c r="AW29" t="str">
        <f t="shared" si="0"/>
        <v>BY2YCZ Q415 Index</v>
      </c>
      <c r="AY29" s="6">
        <f>_xll.BDH(AW29,"PX_LAST",AU29,AU29,"Dir=V","Dts=S","Sort=D","Quote=C","QtTyp=P","Days=T",CONCATENATE("Per=cM"),"DtFmt=D","UseDPDF=Y","cols=2;rows=1")</f>
        <v>41971</v>
      </c>
      <c r="AZ29">
        <v>0.28000000000000003</v>
      </c>
      <c r="BB29" s="7">
        <v>41971</v>
      </c>
      <c r="BC29" s="7" t="s">
        <v>47</v>
      </c>
      <c r="BD29" t="str">
        <f t="shared" si="1"/>
        <v>EC3MCZ Q415 Index</v>
      </c>
      <c r="BF29" s="6">
        <f>_xll.BDH(BD29,"PX_LAST",BB29,BB29,"Dir=V","Dts=S","Sort=D","Quote=C","QtTyp=P","Days=T",CONCATENATE("Per=cM"),"DtFmt=D","UseDPDF=Y","cols=2;rows=1")</f>
        <v>41971</v>
      </c>
      <c r="BG29">
        <v>0.36</v>
      </c>
      <c r="BI29" s="7">
        <v>41971</v>
      </c>
      <c r="BJ29" s="7" t="s">
        <v>47</v>
      </c>
      <c r="BK29" t="str">
        <f t="shared" si="2"/>
        <v>BYXYCZ Q415 Index</v>
      </c>
      <c r="BM29" s="6">
        <f>_xll.BDH(BK29,"PX_LAST",BI29,BI29,"Dir=V","Dts=S","Sort=D","Quote=C","QtTyp=P","Days=T",CONCATENATE("Per=cM"),"DtFmt=D","UseDPDF=Y","cols=2;rows=1")</f>
        <v>41971</v>
      </c>
      <c r="BN29">
        <v>1.31</v>
      </c>
    </row>
    <row r="30" spans="1:66" x14ac:dyDescent="0.25">
      <c r="A30" s="7">
        <v>42094</v>
      </c>
      <c r="B30" s="7">
        <v>42095</v>
      </c>
      <c r="C30" s="7"/>
      <c r="D30" s="7">
        <v>42094</v>
      </c>
      <c r="E30" s="7">
        <f t="shared" si="3"/>
        <v>42124</v>
      </c>
      <c r="F30" s="7">
        <f t="shared" si="4"/>
        <v>42095</v>
      </c>
      <c r="G30" s="7"/>
      <c r="H30" s="7"/>
      <c r="I30" s="7">
        <f t="shared" si="5"/>
        <v>42095</v>
      </c>
      <c r="J30" s="7">
        <v>42094</v>
      </c>
      <c r="K30">
        <v>0.05</v>
      </c>
      <c r="M30" s="7">
        <f t="shared" si="6"/>
        <v>42095</v>
      </c>
      <c r="N30" s="7">
        <v>42094</v>
      </c>
      <c r="O30">
        <v>0.46</v>
      </c>
      <c r="P30">
        <v>0.46</v>
      </c>
      <c r="R30" s="7">
        <f t="shared" si="7"/>
        <v>42095</v>
      </c>
      <c r="S30" s="7">
        <v>42094</v>
      </c>
      <c r="T30">
        <v>27.559000000000001</v>
      </c>
      <c r="V30" s="7">
        <f t="shared" si="8"/>
        <v>42095</v>
      </c>
      <c r="W30" s="7">
        <v>42094</v>
      </c>
      <c r="X30">
        <v>0.2</v>
      </c>
      <c r="Z30" s="7">
        <f t="shared" si="9"/>
        <v>42095</v>
      </c>
      <c r="AA30" s="7">
        <v>42094</v>
      </c>
      <c r="AB30">
        <v>0.19800000000000001</v>
      </c>
      <c r="AD30" s="7">
        <f t="shared" si="10"/>
        <v>40634</v>
      </c>
      <c r="AE30" s="7">
        <v>40633</v>
      </c>
      <c r="AF30">
        <v>3.2</v>
      </c>
      <c r="AL30" s="7">
        <f t="shared" si="12"/>
        <v>42064</v>
      </c>
      <c r="AM30" s="7">
        <v>42063</v>
      </c>
      <c r="AN30">
        <v>1.3</v>
      </c>
      <c r="AP30" s="7" t="e">
        <f t="shared" si="13"/>
        <v>#N/A</v>
      </c>
      <c r="AQ30" s="7">
        <v>42153</v>
      </c>
      <c r="AR30">
        <v>-0.30890000000000001</v>
      </c>
      <c r="AU30" s="7">
        <v>41943</v>
      </c>
      <c r="AV30" s="7" t="s">
        <v>47</v>
      </c>
      <c r="AW30" t="str">
        <f t="shared" si="0"/>
        <v>BY2YCZ Q415 Index</v>
      </c>
      <c r="AY30" s="6">
        <f>_xll.BDH(AW30,"PX_LAST",AU30,AU30,"Dir=V","Dts=S","Sort=D","Quote=C","QtTyp=P","Days=T",CONCATENATE("Per=cM"),"DtFmt=D","UseDPDF=Y","cols=2;rows=1")</f>
        <v>41943</v>
      </c>
      <c r="AZ30">
        <v>0.37</v>
      </c>
      <c r="BB30" s="7">
        <v>41943</v>
      </c>
      <c r="BC30" s="7" t="s">
        <v>47</v>
      </c>
      <c r="BD30" t="str">
        <f t="shared" si="1"/>
        <v>EC3MCZ Q415 Index</v>
      </c>
      <c r="BF30" s="6">
        <f>_xll.BDH(BD30,"PX_LAST",BB30,BB30,"Dir=V","Dts=S","Sort=D","Quote=C","QtTyp=P","Days=T",CONCATENATE("Per=cM"),"DtFmt=D","UseDPDF=Y","cols=2;rows=1")</f>
        <v>41943</v>
      </c>
      <c r="BG30">
        <v>0.39</v>
      </c>
      <c r="BI30" s="7">
        <v>41943</v>
      </c>
      <c r="BJ30" s="7" t="s">
        <v>47</v>
      </c>
      <c r="BK30" t="str">
        <f t="shared" si="2"/>
        <v>BYXYCZ Q415 Index</v>
      </c>
      <c r="BM30" s="6">
        <f>_xll.BDH(BK30,"PX_LAST",BI30,BI30,"Dir=V","Dts=S","Sort=D","Quote=C","QtTyp=P","Days=T",CONCATENATE("Per=cM"),"DtFmt=D","UseDPDF=Y","cols=2;rows=1")</f>
        <v>41943</v>
      </c>
      <c r="BN30">
        <v>2.19</v>
      </c>
    </row>
    <row r="31" spans="1:66" x14ac:dyDescent="0.25">
      <c r="A31" s="7">
        <v>42062</v>
      </c>
      <c r="B31" s="7">
        <v>42064</v>
      </c>
      <c r="C31" s="7"/>
      <c r="D31" s="7">
        <v>42063</v>
      </c>
      <c r="E31" s="7">
        <f t="shared" si="3"/>
        <v>42094</v>
      </c>
      <c r="F31" s="7">
        <f t="shared" si="4"/>
        <v>42064</v>
      </c>
      <c r="G31" s="7"/>
      <c r="H31" s="7"/>
      <c r="I31" s="7">
        <f t="shared" si="5"/>
        <v>42064</v>
      </c>
      <c r="J31" s="7">
        <v>42062</v>
      </c>
      <c r="K31">
        <v>0.05</v>
      </c>
      <c r="M31" s="7">
        <f t="shared" si="6"/>
        <v>42064</v>
      </c>
      <c r="N31" s="7">
        <v>42062</v>
      </c>
      <c r="O31">
        <v>0.47</v>
      </c>
      <c r="P31">
        <v>0.47</v>
      </c>
      <c r="R31" s="7">
        <f t="shared" si="7"/>
        <v>42064</v>
      </c>
      <c r="S31" s="7">
        <v>42062</v>
      </c>
      <c r="T31">
        <v>27.513000000000002</v>
      </c>
      <c r="V31" s="7">
        <f t="shared" si="8"/>
        <v>42064</v>
      </c>
      <c r="W31" s="7">
        <v>42063</v>
      </c>
      <c r="X31">
        <v>0.1</v>
      </c>
      <c r="Z31" s="7">
        <f t="shared" si="9"/>
        <v>42064</v>
      </c>
      <c r="AA31" s="7">
        <v>42062</v>
      </c>
      <c r="AB31">
        <v>0.23300000000000001</v>
      </c>
      <c r="AD31" s="7">
        <f t="shared" si="10"/>
        <v>40544</v>
      </c>
      <c r="AE31" s="7">
        <v>40543</v>
      </c>
      <c r="AF31">
        <v>2.9</v>
      </c>
      <c r="AL31" s="7">
        <f t="shared" si="12"/>
        <v>42036</v>
      </c>
      <c r="AM31" s="7">
        <v>42035</v>
      </c>
      <c r="AN31">
        <v>-0.9</v>
      </c>
      <c r="AP31" s="7">
        <f t="shared" si="13"/>
        <v>42125</v>
      </c>
      <c r="AQ31" s="7">
        <v>42124</v>
      </c>
      <c r="AR31">
        <v>-0.495</v>
      </c>
      <c r="AU31" s="7">
        <v>41912</v>
      </c>
      <c r="AV31" s="7" t="s">
        <v>48</v>
      </c>
      <c r="AW31" t="str">
        <f t="shared" si="0"/>
        <v>BY2YCZ Q315 Index</v>
      </c>
      <c r="AY31" s="6">
        <f>_xll.BDH(AW31,"PX_LAST",AU31,AU31,"Dir=V","Dts=S","Sort=D","Quote=C","QtTyp=P","Days=T",CONCATENATE("Per=cM"),"DtFmt=D","UseDPDF=Y","cols=2;rows=1")</f>
        <v>41912</v>
      </c>
      <c r="AZ31">
        <v>0.33</v>
      </c>
      <c r="BB31" s="7">
        <v>41912</v>
      </c>
      <c r="BC31" s="7" t="s">
        <v>48</v>
      </c>
      <c r="BD31" t="str">
        <f t="shared" si="1"/>
        <v>EC3MCZ Q315 Index</v>
      </c>
      <c r="BF31" s="6">
        <f>_xll.BDH(BD31,"PX_LAST",BB31,BB31,"Dir=V","Dts=S","Sort=D","Quote=C","QtTyp=P","Days=T",CONCATENATE("Per=cM"),"DtFmt=D","UseDPDF=Y","cols=2;rows=1")</f>
        <v>41912</v>
      </c>
      <c r="BG31">
        <v>0.38</v>
      </c>
      <c r="BI31" s="7">
        <v>41912</v>
      </c>
      <c r="BJ31" s="7" t="s">
        <v>48</v>
      </c>
      <c r="BK31" t="str">
        <f t="shared" si="2"/>
        <v>BYXYCZ Q315 Index</v>
      </c>
      <c r="BM31" s="6">
        <f>_xll.BDH(BK31,"PX_LAST",BI31,BI31,"Dir=V","Dts=S","Sort=D","Quote=C","QtTyp=P","Days=T",CONCATENATE("Per=cM"),"DtFmt=D","UseDPDF=Y","cols=2;rows=1")</f>
        <v>41912</v>
      </c>
      <c r="BN31">
        <v>2.04</v>
      </c>
    </row>
    <row r="32" spans="1:66" x14ac:dyDescent="0.25">
      <c r="A32" s="7">
        <v>42034</v>
      </c>
      <c r="B32" s="7">
        <v>42036</v>
      </c>
      <c r="C32" s="7"/>
      <c r="D32" s="7">
        <v>42035</v>
      </c>
      <c r="E32" s="7">
        <f t="shared" si="3"/>
        <v>42063</v>
      </c>
      <c r="F32" s="7">
        <f t="shared" si="4"/>
        <v>42036</v>
      </c>
      <c r="G32" s="7"/>
      <c r="H32" s="7"/>
      <c r="I32" s="7">
        <f t="shared" si="5"/>
        <v>42036</v>
      </c>
      <c r="J32" s="7">
        <v>42034</v>
      </c>
      <c r="K32">
        <v>0.05</v>
      </c>
      <c r="M32" s="7">
        <f t="shared" si="6"/>
        <v>42036</v>
      </c>
      <c r="N32" s="7">
        <v>42034</v>
      </c>
      <c r="O32">
        <v>0.47</v>
      </c>
      <c r="P32">
        <v>0.47</v>
      </c>
      <c r="R32" s="7">
        <f t="shared" si="7"/>
        <v>42036</v>
      </c>
      <c r="S32" s="7">
        <v>42034</v>
      </c>
      <c r="T32">
        <v>27.751000000000001</v>
      </c>
      <c r="V32" s="7">
        <f t="shared" si="8"/>
        <v>42036</v>
      </c>
      <c r="W32" s="7">
        <v>42035</v>
      </c>
      <c r="X32">
        <v>0.1</v>
      </c>
      <c r="Z32" s="7">
        <f t="shared" si="9"/>
        <v>42036</v>
      </c>
      <c r="AA32" s="7">
        <v>42034</v>
      </c>
      <c r="AB32">
        <v>0.27</v>
      </c>
      <c r="AD32" s="7">
        <f t="shared" si="10"/>
        <v>40452</v>
      </c>
      <c r="AE32" s="7">
        <v>40451</v>
      </c>
      <c r="AF32">
        <v>2.6</v>
      </c>
      <c r="AL32" s="7">
        <f t="shared" si="12"/>
        <v>42005</v>
      </c>
      <c r="AM32" s="7">
        <v>42004</v>
      </c>
      <c r="AN32">
        <v>2.2999999999999998</v>
      </c>
      <c r="AP32" s="7">
        <f t="shared" si="13"/>
        <v>42095</v>
      </c>
      <c r="AQ32" s="7">
        <v>42094</v>
      </c>
      <c r="AR32">
        <v>-0.63249999999999995</v>
      </c>
      <c r="AU32" s="7">
        <v>41880</v>
      </c>
      <c r="AV32" s="7" t="s">
        <v>48</v>
      </c>
      <c r="AW32" t="str">
        <f t="shared" si="0"/>
        <v>BY2YCZ Q315 Index</v>
      </c>
      <c r="AY32" s="6">
        <f>_xll.BDH(AW32,"PX_LAST",AU32,AU32,"Dir=V","Dts=S","Sort=D","Quote=C","QtTyp=P","Days=T",CONCATENATE("Per=cM"),"DtFmt=D","UseDPDF=Y","cols=2;rows=1")</f>
        <v>41880</v>
      </c>
      <c r="AZ32">
        <v>0.33</v>
      </c>
      <c r="BB32" s="7">
        <v>41880</v>
      </c>
      <c r="BC32" s="7" t="s">
        <v>48</v>
      </c>
      <c r="BD32" t="str">
        <f t="shared" si="1"/>
        <v>EC3MCZ Q315 Index</v>
      </c>
      <c r="BF32" s="6">
        <f>_xll.BDH(BD32,"PX_LAST",BB32,BB32,"Dir=V","Dts=S","Sort=D","Quote=C","QtTyp=P","Days=T",CONCATENATE("Per=cM"),"DtFmt=D","UseDPDF=Y","cols=2;rows=1")</f>
        <v>41880</v>
      </c>
      <c r="BG32">
        <v>0.38</v>
      </c>
      <c r="BI32" s="7">
        <v>41880</v>
      </c>
      <c r="BJ32" s="7" t="s">
        <v>48</v>
      </c>
      <c r="BK32" t="str">
        <f t="shared" si="2"/>
        <v>BYXYCZ Q315 Index</v>
      </c>
      <c r="BM32" s="6">
        <f>_xll.BDH(BK32,"PX_LAST",BI32,BI32,"Dir=V","Dts=S","Sort=D","Quote=C","QtTyp=P","Days=T",CONCATENATE("Per=cM"),"DtFmt=D","UseDPDF=Y","cols=2;rows=1")</f>
        <v>41880</v>
      </c>
      <c r="BN32">
        <v>2.04</v>
      </c>
    </row>
    <row r="33" spans="1:66" x14ac:dyDescent="0.25">
      <c r="A33" s="7">
        <v>42004</v>
      </c>
      <c r="B33" s="7">
        <v>42005</v>
      </c>
      <c r="C33" s="7"/>
      <c r="D33" s="7">
        <v>42004</v>
      </c>
      <c r="E33" s="7">
        <f t="shared" si="3"/>
        <v>42035</v>
      </c>
      <c r="F33" s="7">
        <f t="shared" si="4"/>
        <v>42005</v>
      </c>
      <c r="G33" s="7"/>
      <c r="H33" s="7"/>
      <c r="I33" s="7">
        <f t="shared" si="5"/>
        <v>42005</v>
      </c>
      <c r="J33" s="7">
        <v>42004</v>
      </c>
      <c r="K33">
        <v>0.05</v>
      </c>
      <c r="M33" s="7">
        <f t="shared" si="6"/>
        <v>42005</v>
      </c>
      <c r="N33" s="7">
        <v>42004</v>
      </c>
      <c r="O33">
        <v>0.46</v>
      </c>
      <c r="P33">
        <v>0.46</v>
      </c>
      <c r="R33" s="7">
        <f t="shared" si="7"/>
        <v>42005</v>
      </c>
      <c r="S33" s="7">
        <v>42004</v>
      </c>
      <c r="T33">
        <v>27.66</v>
      </c>
      <c r="V33" s="7">
        <f t="shared" si="8"/>
        <v>42005</v>
      </c>
      <c r="W33" s="7">
        <v>42004</v>
      </c>
      <c r="X33">
        <v>0.1</v>
      </c>
      <c r="Z33" s="7">
        <f t="shared" si="9"/>
        <v>42005</v>
      </c>
      <c r="AA33" s="7">
        <v>42004</v>
      </c>
      <c r="AB33">
        <v>0.32500000000000001</v>
      </c>
      <c r="AD33" s="7">
        <f t="shared" si="10"/>
        <v>40360</v>
      </c>
      <c r="AE33" s="7">
        <v>40359</v>
      </c>
      <c r="AF33">
        <v>2.5</v>
      </c>
      <c r="AL33" s="7">
        <f t="shared" si="12"/>
        <v>41974</v>
      </c>
      <c r="AM33" s="7">
        <v>41973</v>
      </c>
      <c r="AN33">
        <v>1.4</v>
      </c>
      <c r="AP33" s="7" t="e">
        <f t="shared" si="13"/>
        <v>#N/A</v>
      </c>
      <c r="AQ33" s="7">
        <v>42062</v>
      </c>
      <c r="AR33">
        <v>-0.41389999999999999</v>
      </c>
      <c r="AU33" s="7">
        <v>41851</v>
      </c>
      <c r="AV33" s="7" t="s">
        <v>48</v>
      </c>
      <c r="AW33" t="str">
        <f t="shared" si="0"/>
        <v>BY2YCZ Q315 Index</v>
      </c>
      <c r="AY33" s="6">
        <f>_xll.BDH(AW33,"PX_LAST",AU33,AU33,"Dir=V","Dts=S","Sort=D","Quote=C","QtTyp=P","Days=T",CONCATENATE("Per=cM"),"DtFmt=D","UseDPDF=Y","cols=2;rows=1")</f>
        <v>41851</v>
      </c>
      <c r="AZ33">
        <v>1.02</v>
      </c>
      <c r="BB33" s="7">
        <v>41851</v>
      </c>
      <c r="BC33" s="7" t="s">
        <v>48</v>
      </c>
      <c r="BD33" t="str">
        <f t="shared" si="1"/>
        <v>EC3MCZ Q315 Index</v>
      </c>
      <c r="BF33" s="6">
        <f>_xll.BDH(BD33,"PX_LAST",BB33,BB33,"Dir=V","Dts=S","Sort=D","Quote=C","QtTyp=P","Days=T",CONCATENATE("Per=cM"),"DtFmt=D","UseDPDF=Y","cols=2;rows=1")</f>
        <v>41851</v>
      </c>
      <c r="BG33">
        <v>0.54</v>
      </c>
      <c r="BI33" s="7">
        <v>41851</v>
      </c>
      <c r="BJ33" s="7" t="s">
        <v>48</v>
      </c>
      <c r="BK33" t="str">
        <f t="shared" si="2"/>
        <v>BYXYCZ Q315 Index</v>
      </c>
      <c r="BM33" s="6">
        <f>_xll.BDH(BK33,"PX_LAST",BI33,BI33,"Dir=V","Dts=S","Sort=D","Quote=C","QtTyp=P","Days=T",CONCATENATE("Per=cM"),"DtFmt=D","UseDPDF=Y","cols=2;rows=1")</f>
        <v>41851</v>
      </c>
      <c r="BN33">
        <v>2.4699999999999998</v>
      </c>
    </row>
    <row r="34" spans="1:66" x14ac:dyDescent="0.25">
      <c r="A34" s="7">
        <v>41971</v>
      </c>
      <c r="B34" s="7">
        <v>41974</v>
      </c>
      <c r="C34" s="7"/>
      <c r="D34" s="7">
        <v>41973</v>
      </c>
      <c r="E34" s="7">
        <f t="shared" si="3"/>
        <v>42004</v>
      </c>
      <c r="F34" s="7">
        <f t="shared" si="4"/>
        <v>41974</v>
      </c>
      <c r="G34" s="7"/>
      <c r="H34" s="7"/>
      <c r="I34" s="7">
        <f t="shared" si="5"/>
        <v>41974</v>
      </c>
      <c r="J34" s="7">
        <v>41971</v>
      </c>
      <c r="K34">
        <v>0.05</v>
      </c>
      <c r="M34" s="7">
        <f t="shared" si="6"/>
        <v>41974</v>
      </c>
      <c r="N34" s="7">
        <v>41971</v>
      </c>
      <c r="O34">
        <v>0.46</v>
      </c>
      <c r="P34">
        <v>0.46</v>
      </c>
      <c r="R34" s="7">
        <f t="shared" si="7"/>
        <v>41974</v>
      </c>
      <c r="S34" s="7">
        <v>41971</v>
      </c>
      <c r="T34">
        <v>27.63</v>
      </c>
      <c r="V34" s="7">
        <f t="shared" si="8"/>
        <v>41974</v>
      </c>
      <c r="W34" s="7">
        <v>41973</v>
      </c>
      <c r="X34">
        <v>0.6</v>
      </c>
      <c r="Z34" s="7">
        <f t="shared" si="9"/>
        <v>41974</v>
      </c>
      <c r="AA34" s="7">
        <v>41971</v>
      </c>
      <c r="AB34">
        <v>0.33100000000000002</v>
      </c>
      <c r="AD34" s="7">
        <f t="shared" si="10"/>
        <v>40269</v>
      </c>
      <c r="AE34" s="7">
        <v>40268</v>
      </c>
      <c r="AF34">
        <v>0.6</v>
      </c>
      <c r="AL34" s="7">
        <f t="shared" si="12"/>
        <v>41944</v>
      </c>
      <c r="AM34" s="7">
        <v>41943</v>
      </c>
      <c r="AN34">
        <v>-1.1000000000000001</v>
      </c>
      <c r="AP34" s="7" t="e">
        <f t="shared" si="13"/>
        <v>#N/A</v>
      </c>
      <c r="AQ34" s="7">
        <v>42034</v>
      </c>
      <c r="AR34">
        <v>-0.3478</v>
      </c>
      <c r="AU34" s="7">
        <v>41820</v>
      </c>
      <c r="AV34" s="7" t="s">
        <v>49</v>
      </c>
      <c r="AW34" t="str">
        <f t="shared" si="0"/>
        <v>BY2YCZ Q215 Index</v>
      </c>
      <c r="AY34" s="6">
        <f>_xll.BDH(AW34,"PX_LAST",AU34,AU34,"Dir=V","Dts=S","Sort=D","Quote=C","QtTyp=P","Days=T",CONCATENATE("Per=cM"),"DtFmt=D","UseDPDF=Y","cols=2;rows=1")</f>
        <v>41820</v>
      </c>
      <c r="AZ34">
        <v>0.87</v>
      </c>
      <c r="BB34" s="7">
        <v>41820</v>
      </c>
      <c r="BC34" s="7" t="s">
        <v>49</v>
      </c>
      <c r="BD34" t="str">
        <f t="shared" si="1"/>
        <v>EC3MCZ Q215 Index</v>
      </c>
      <c r="BF34" s="6">
        <f>_xll.BDH(BD34,"PX_LAST",BB34,BB34,"Dir=V","Dts=S","Sort=D","Quote=C","QtTyp=P","Days=T",CONCATENATE("Per=cM"),"DtFmt=D","UseDPDF=Y","cols=2;rows=1")</f>
        <v>41820</v>
      </c>
      <c r="BG34">
        <v>0.48</v>
      </c>
      <c r="BI34" s="7">
        <v>41820</v>
      </c>
      <c r="BJ34" s="7" t="s">
        <v>49</v>
      </c>
      <c r="BK34" t="str">
        <f t="shared" si="2"/>
        <v>BYXYCZ Q215 Index</v>
      </c>
      <c r="BM34" s="6">
        <f>_xll.BDH(BK34,"PX_LAST",BI34,BI34,"Dir=V","Dts=S","Sort=D","Quote=C","QtTyp=P","Days=T",CONCATENATE("Per=cM"),"DtFmt=D","UseDPDF=Y","cols=2;rows=1")</f>
        <v>41820</v>
      </c>
      <c r="BN34">
        <v>2.35</v>
      </c>
    </row>
    <row r="35" spans="1:66" x14ac:dyDescent="0.25">
      <c r="A35" s="7">
        <v>41943</v>
      </c>
      <c r="B35" s="7">
        <v>41944</v>
      </c>
      <c r="C35" s="7"/>
      <c r="D35" s="7">
        <v>41943</v>
      </c>
      <c r="E35" s="7">
        <f t="shared" si="3"/>
        <v>41973</v>
      </c>
      <c r="F35" s="7">
        <f t="shared" si="4"/>
        <v>41944</v>
      </c>
      <c r="G35" s="7"/>
      <c r="H35" s="7"/>
      <c r="I35" s="7">
        <f t="shared" si="5"/>
        <v>41944</v>
      </c>
      <c r="J35" s="7">
        <v>41943</v>
      </c>
      <c r="K35">
        <v>0.05</v>
      </c>
      <c r="M35" s="7">
        <f t="shared" si="6"/>
        <v>41944</v>
      </c>
      <c r="N35" s="7">
        <v>41943</v>
      </c>
      <c r="O35">
        <v>0.47</v>
      </c>
      <c r="P35">
        <v>0.47</v>
      </c>
      <c r="R35" s="7">
        <f t="shared" si="7"/>
        <v>41944</v>
      </c>
      <c r="S35" s="7">
        <v>41943</v>
      </c>
      <c r="T35">
        <v>27.798999999999999</v>
      </c>
      <c r="V35" s="7">
        <f t="shared" si="8"/>
        <v>41944</v>
      </c>
      <c r="W35" s="7">
        <v>41943</v>
      </c>
      <c r="X35">
        <v>0.7</v>
      </c>
      <c r="Z35" s="7">
        <f t="shared" si="9"/>
        <v>41944</v>
      </c>
      <c r="AA35" s="7">
        <v>41943</v>
      </c>
      <c r="AB35">
        <v>0.34</v>
      </c>
      <c r="AD35" s="7">
        <f t="shared" si="10"/>
        <v>40179</v>
      </c>
      <c r="AE35" s="7">
        <v>40178</v>
      </c>
      <c r="AF35">
        <v>-3.6</v>
      </c>
      <c r="AL35" s="7">
        <f t="shared" si="12"/>
        <v>41913</v>
      </c>
      <c r="AM35" s="7">
        <v>41912</v>
      </c>
      <c r="AN35">
        <v>7</v>
      </c>
      <c r="AP35" s="7">
        <f t="shared" si="13"/>
        <v>42005</v>
      </c>
      <c r="AQ35" s="7">
        <v>42004</v>
      </c>
      <c r="AR35">
        <v>-0.26579999999999998</v>
      </c>
      <c r="AU35" s="7">
        <v>41789</v>
      </c>
      <c r="AV35" s="7" t="s">
        <v>49</v>
      </c>
      <c r="AW35" t="str">
        <f t="shared" si="0"/>
        <v>BY2YCZ Q215 Index</v>
      </c>
      <c r="AY35" s="6">
        <f>_xll.BDH(AW35,"PX_LAST",AU35,AU35,"Dir=V","Dts=S","Sort=D","Quote=C","QtTyp=P","Days=T",CONCATENATE("Per=cM"),"DtFmt=D","UseDPDF=Y","cols=2;rows=1")</f>
        <v>41789</v>
      </c>
      <c r="AZ35">
        <v>0.86</v>
      </c>
      <c r="BB35" s="7">
        <v>41789</v>
      </c>
      <c r="BC35" s="7" t="s">
        <v>49</v>
      </c>
      <c r="BD35" t="str">
        <f t="shared" si="1"/>
        <v>EC3MCZ Q215 Index</v>
      </c>
      <c r="BF35" s="6">
        <f>_xll.BDH(BD35,"PX_LAST",BB35,BB35,"Dir=V","Dts=S","Sort=D","Quote=C","QtTyp=P","Days=T",CONCATENATE("Per=cM"),"DtFmt=D","UseDPDF=Y","cols=2;rows=1")</f>
        <v>41789</v>
      </c>
      <c r="BG35">
        <v>0.48</v>
      </c>
      <c r="BI35" s="7">
        <v>41789</v>
      </c>
      <c r="BJ35" s="7" t="s">
        <v>49</v>
      </c>
      <c r="BK35" t="str">
        <f t="shared" si="2"/>
        <v>BYXYCZ Q215 Index</v>
      </c>
      <c r="BM35" s="6">
        <f>_xll.BDH(BK35,"PX_LAST",BI35,BI35,"Dir=V","Dts=S","Sort=D","Quote=C","QtTyp=P","Days=T",CONCATENATE("Per=cM"),"DtFmt=D","UseDPDF=Y","cols=2;rows=1")</f>
        <v>41789</v>
      </c>
      <c r="BN35">
        <v>2.35</v>
      </c>
    </row>
    <row r="36" spans="1:66" x14ac:dyDescent="0.25">
      <c r="A36" s="7">
        <v>41912</v>
      </c>
      <c r="B36" s="7">
        <v>41913</v>
      </c>
      <c r="C36" s="7"/>
      <c r="D36" s="7">
        <v>41912</v>
      </c>
      <c r="E36" s="7">
        <f t="shared" si="3"/>
        <v>41943</v>
      </c>
      <c r="F36" s="7">
        <f t="shared" si="4"/>
        <v>41913</v>
      </c>
      <c r="G36" s="7"/>
      <c r="H36" s="7"/>
      <c r="I36" s="7">
        <f t="shared" si="5"/>
        <v>41913</v>
      </c>
      <c r="J36" s="7">
        <v>41912</v>
      </c>
      <c r="K36">
        <v>0.05</v>
      </c>
      <c r="M36" s="7">
        <f t="shared" si="6"/>
        <v>41913</v>
      </c>
      <c r="N36" s="7">
        <v>41912</v>
      </c>
      <c r="O36">
        <v>0.47</v>
      </c>
      <c r="P36">
        <v>0.47</v>
      </c>
      <c r="R36" s="7">
        <f t="shared" si="7"/>
        <v>41913</v>
      </c>
      <c r="S36" s="7">
        <v>41912</v>
      </c>
      <c r="T36">
        <v>27.498000000000001</v>
      </c>
      <c r="V36" s="7">
        <f t="shared" si="8"/>
        <v>41913</v>
      </c>
      <c r="W36" s="7">
        <v>41912</v>
      </c>
      <c r="X36">
        <v>0.7</v>
      </c>
      <c r="Z36" s="7">
        <f t="shared" si="9"/>
        <v>41913</v>
      </c>
      <c r="AA36" s="7">
        <v>41912</v>
      </c>
      <c r="AB36">
        <v>0.33800000000000002</v>
      </c>
      <c r="AD36" s="7">
        <f t="shared" si="10"/>
        <v>40087</v>
      </c>
      <c r="AE36" s="7">
        <v>40086</v>
      </c>
      <c r="AF36">
        <v>-5.3</v>
      </c>
      <c r="AL36" s="7">
        <f t="shared" si="12"/>
        <v>41883</v>
      </c>
      <c r="AM36" s="7">
        <v>41882</v>
      </c>
      <c r="AN36">
        <v>-4.5</v>
      </c>
      <c r="AP36" s="7" t="e">
        <f t="shared" si="13"/>
        <v>#N/A</v>
      </c>
      <c r="AQ36" s="7">
        <v>41971</v>
      </c>
      <c r="AR36">
        <v>-0.23710000000000001</v>
      </c>
      <c r="AU36" s="7">
        <v>41759</v>
      </c>
      <c r="AV36" s="7" t="s">
        <v>49</v>
      </c>
      <c r="AW36" t="str">
        <f t="shared" si="0"/>
        <v>BY2YCZ Q215 Index</v>
      </c>
      <c r="AY36" s="6">
        <f>_xll.BDH(AW36,"PX_LAST",AU36,AU36,"Dir=V","Dts=S","Sort=D","Quote=C","QtTyp=P","Days=T",CONCATENATE("Per=cM"),"DtFmt=D","UseDPDF=Y","cols=2;rows=1")</f>
        <v>41759</v>
      </c>
      <c r="AZ36">
        <v>0.91</v>
      </c>
      <c r="BB36" s="7">
        <v>41759</v>
      </c>
      <c r="BC36" s="7" t="s">
        <v>49</v>
      </c>
      <c r="BD36" t="str">
        <f t="shared" si="1"/>
        <v>EC3MCZ Q215 Index</v>
      </c>
      <c r="BF36" s="6">
        <f>_xll.BDH(BD36,"PX_LAST",BB36,BB36,"Dir=V","Dts=S","Sort=D","Quote=C","QtTyp=P","Days=T",CONCATENATE("Per=cM"),"DtFmt=D","UseDPDF=Y","cols=2;rows=1")</f>
        <v>41759</v>
      </c>
      <c r="BG36">
        <v>0.56000000000000005</v>
      </c>
      <c r="BI36" s="7">
        <v>41759</v>
      </c>
      <c r="BJ36" s="7" t="s">
        <v>49</v>
      </c>
      <c r="BK36" t="str">
        <f t="shared" si="2"/>
        <v>BYXYCZ Q215 Index</v>
      </c>
      <c r="BM36" s="6">
        <f>_xll.BDH(BK36,"PX_LAST",BI36,BI36,"Dir=V","Dts=S","Sort=D","Quote=C","QtTyp=P","Days=T",CONCATENATE("Per=cM"),"DtFmt=D","UseDPDF=Y","cols=2;rows=1")</f>
        <v>41759</v>
      </c>
      <c r="BN36">
        <v>2.84</v>
      </c>
    </row>
    <row r="37" spans="1:66" x14ac:dyDescent="0.25">
      <c r="A37" s="7">
        <v>41880</v>
      </c>
      <c r="B37" s="7">
        <v>41883</v>
      </c>
      <c r="C37" s="7"/>
      <c r="D37" s="7">
        <v>41882</v>
      </c>
      <c r="E37" s="7">
        <f t="shared" si="3"/>
        <v>41912</v>
      </c>
      <c r="F37" s="7">
        <f t="shared" si="4"/>
        <v>41883</v>
      </c>
      <c r="G37" s="7"/>
      <c r="H37" s="7"/>
      <c r="I37" s="7">
        <f t="shared" si="5"/>
        <v>41883</v>
      </c>
      <c r="J37" s="7">
        <v>41880</v>
      </c>
      <c r="K37">
        <v>0.05</v>
      </c>
      <c r="M37" s="7">
        <f t="shared" si="6"/>
        <v>41883</v>
      </c>
      <c r="N37" s="7">
        <v>41880</v>
      </c>
      <c r="O37">
        <v>0.47</v>
      </c>
      <c r="P37">
        <v>0.47</v>
      </c>
      <c r="R37" s="7">
        <f t="shared" si="7"/>
        <v>41883</v>
      </c>
      <c r="S37" s="7">
        <v>41880</v>
      </c>
      <c r="T37">
        <v>27.731000000000002</v>
      </c>
      <c r="V37" s="7">
        <f t="shared" si="8"/>
        <v>41883</v>
      </c>
      <c r="W37" s="7">
        <v>41882</v>
      </c>
      <c r="X37">
        <v>0.6</v>
      </c>
      <c r="Z37" s="7">
        <f t="shared" si="9"/>
        <v>41883</v>
      </c>
      <c r="AA37" s="7">
        <v>41880</v>
      </c>
      <c r="AB37">
        <v>0.434</v>
      </c>
      <c r="AD37" s="7">
        <f t="shared" si="10"/>
        <v>39995</v>
      </c>
      <c r="AE37" s="7">
        <v>39994</v>
      </c>
      <c r="AF37">
        <v>-5.7</v>
      </c>
      <c r="AL37" s="7">
        <f t="shared" si="12"/>
        <v>41852</v>
      </c>
      <c r="AM37" s="7">
        <v>41851</v>
      </c>
      <c r="AN37">
        <v>0.2</v>
      </c>
      <c r="AP37" s="7">
        <f t="shared" si="13"/>
        <v>41944</v>
      </c>
      <c r="AQ37" s="7">
        <v>41943</v>
      </c>
      <c r="AR37">
        <v>-0.23150000000000001</v>
      </c>
      <c r="AU37" s="7">
        <v>41729</v>
      </c>
      <c r="AV37" s="7" t="s">
        <v>50</v>
      </c>
      <c r="AW37" t="str">
        <f t="shared" si="0"/>
        <v>BY2YCZ Q115 Index</v>
      </c>
      <c r="AY37" s="6">
        <f>_xll.BDH(AW37,"PX_LAST",AU37,AU37,"Dir=V","Dts=S","Sort=D","Quote=C","QtTyp=P","Days=T",CONCATENATE("Per=cM"),"DtFmt=D","UseDPDF=Y","cols=2;rows=1")</f>
        <v>41729</v>
      </c>
      <c r="AZ37">
        <v>0.73</v>
      </c>
      <c r="BB37" s="7">
        <v>41729</v>
      </c>
      <c r="BC37" s="7" t="s">
        <v>50</v>
      </c>
      <c r="BD37" t="str">
        <f t="shared" si="1"/>
        <v>EC3MCZ Q115 Index</v>
      </c>
      <c r="BF37" s="6">
        <f>_xll.BDH(BD37,"PX_LAST",BB37,BB37,"Dir=V","Dts=S","Sort=D","Quote=C","QtTyp=P","Days=T",CONCATENATE("Per=cM"),"DtFmt=D","UseDPDF=Y","cols=2;rows=1")</f>
        <v>41729</v>
      </c>
      <c r="BG37">
        <v>0.47</v>
      </c>
      <c r="BI37" s="7">
        <v>41729</v>
      </c>
      <c r="BJ37" s="7" t="s">
        <v>50</v>
      </c>
      <c r="BK37" t="str">
        <f t="shared" si="2"/>
        <v>BYXYCZ Q115 Index</v>
      </c>
      <c r="BM37" s="6">
        <f>_xll.BDH(BK37,"PX_LAST",BI37,BI37,"Dir=V","Dts=S","Sort=D","Quote=C","QtTyp=P","Days=T",CONCATENATE("Per=cM"),"DtFmt=D","UseDPDF=Y","cols=2;rows=1")</f>
        <v>41729</v>
      </c>
      <c r="BN37">
        <v>2.74</v>
      </c>
    </row>
    <row r="38" spans="1:66" x14ac:dyDescent="0.25">
      <c r="A38" s="7">
        <v>41851</v>
      </c>
      <c r="B38" s="7">
        <v>41852</v>
      </c>
      <c r="C38" s="7"/>
      <c r="D38" s="7">
        <v>41851</v>
      </c>
      <c r="E38" s="7">
        <f t="shared" si="3"/>
        <v>41882</v>
      </c>
      <c r="F38" s="7">
        <f t="shared" si="4"/>
        <v>41852</v>
      </c>
      <c r="G38" s="7"/>
      <c r="H38" s="7"/>
      <c r="I38" s="7">
        <f t="shared" si="5"/>
        <v>41852</v>
      </c>
      <c r="J38" s="7">
        <v>41851</v>
      </c>
      <c r="K38">
        <v>0.05</v>
      </c>
      <c r="M38" s="7">
        <f t="shared" si="6"/>
        <v>41852</v>
      </c>
      <c r="N38" s="7">
        <v>41851</v>
      </c>
      <c r="O38">
        <v>0.47</v>
      </c>
      <c r="P38">
        <v>0.47</v>
      </c>
      <c r="R38" s="7">
        <f t="shared" si="7"/>
        <v>41852</v>
      </c>
      <c r="S38" s="7">
        <v>41851</v>
      </c>
      <c r="T38">
        <v>27.673999999999999</v>
      </c>
      <c r="V38" s="7">
        <f t="shared" si="8"/>
        <v>41852</v>
      </c>
      <c r="W38" s="7">
        <v>41851</v>
      </c>
      <c r="X38">
        <v>0.5</v>
      </c>
      <c r="Z38" s="7">
        <f t="shared" si="9"/>
        <v>41852</v>
      </c>
      <c r="AA38" s="7">
        <v>41851</v>
      </c>
      <c r="AB38">
        <v>0.48899999999999999</v>
      </c>
      <c r="AD38" s="7">
        <f t="shared" si="10"/>
        <v>39904</v>
      </c>
      <c r="AE38" s="7">
        <v>39903</v>
      </c>
      <c r="AF38">
        <v>-4.2</v>
      </c>
      <c r="AL38" s="7">
        <f t="shared" si="12"/>
        <v>41821</v>
      </c>
      <c r="AM38" s="7">
        <v>41820</v>
      </c>
      <c r="AN38">
        <v>-0.2</v>
      </c>
      <c r="AP38" s="7">
        <f t="shared" si="13"/>
        <v>41913</v>
      </c>
      <c r="AQ38" s="7">
        <v>41912</v>
      </c>
      <c r="AR38">
        <v>-0.25180000000000002</v>
      </c>
      <c r="AU38" s="7">
        <v>41698</v>
      </c>
      <c r="AV38" s="7" t="s">
        <v>50</v>
      </c>
      <c r="AW38" t="str">
        <f t="shared" si="0"/>
        <v>BY2YCZ Q115 Index</v>
      </c>
      <c r="AY38" s="6">
        <f>_xll.BDH(AW38,"PX_LAST",AU38,AU38,"Dir=V","Dts=S","Sort=D","Quote=C","QtTyp=P","Days=T",CONCATENATE("Per=cM"),"DtFmt=D","UseDPDF=Y","cols=2;rows=1")</f>
        <v>41698</v>
      </c>
      <c r="AZ38">
        <v>0.73</v>
      </c>
      <c r="BB38" s="7">
        <v>41698</v>
      </c>
      <c r="BC38" s="7" t="s">
        <v>50</v>
      </c>
      <c r="BD38" t="str">
        <f t="shared" si="1"/>
        <v>EC3MCZ Q115 Index</v>
      </c>
      <c r="BF38" s="6">
        <f>_xll.BDH(BD38,"PX_LAST",BB38,BB38,"Dir=V","Dts=S","Sort=D","Quote=C","QtTyp=P","Days=T",CONCATENATE("Per=cM"),"DtFmt=D","UseDPDF=Y","cols=2;rows=1")</f>
        <v>41698</v>
      </c>
      <c r="BG38">
        <v>0.47</v>
      </c>
      <c r="BI38" s="7">
        <v>41698</v>
      </c>
      <c r="BJ38" s="7" t="s">
        <v>50</v>
      </c>
      <c r="BK38" t="str">
        <f t="shared" si="2"/>
        <v>BYXYCZ Q115 Index</v>
      </c>
      <c r="BM38" s="6">
        <f>_xll.BDH(BK38,"PX_LAST",BI38,BI38,"Dir=V","Dts=S","Sort=D","Quote=C","QtTyp=P","Days=T",CONCATENATE("Per=cM"),"DtFmt=D","UseDPDF=Y","cols=2;rows=1")</f>
        <v>41698</v>
      </c>
      <c r="BN38">
        <v>2.74</v>
      </c>
    </row>
    <row r="39" spans="1:66" x14ac:dyDescent="0.25">
      <c r="A39" s="7">
        <v>41820</v>
      </c>
      <c r="B39" s="7">
        <v>41821</v>
      </c>
      <c r="C39" s="7"/>
      <c r="D39" s="7">
        <v>41820</v>
      </c>
      <c r="E39" s="7">
        <f t="shared" si="3"/>
        <v>41851</v>
      </c>
      <c r="F39" s="7">
        <f t="shared" si="4"/>
        <v>41821</v>
      </c>
      <c r="G39" s="7"/>
      <c r="H39" s="7"/>
      <c r="I39" s="7">
        <f t="shared" si="5"/>
        <v>41821</v>
      </c>
      <c r="J39" s="7">
        <v>41820</v>
      </c>
      <c r="K39">
        <v>0.05</v>
      </c>
      <c r="M39" s="7">
        <f t="shared" si="6"/>
        <v>41821</v>
      </c>
      <c r="N39" s="7">
        <v>41820</v>
      </c>
      <c r="O39">
        <v>0.47</v>
      </c>
      <c r="P39">
        <v>0.47</v>
      </c>
      <c r="R39" s="7">
        <f t="shared" si="7"/>
        <v>41821</v>
      </c>
      <c r="S39" s="7">
        <v>41820</v>
      </c>
      <c r="T39">
        <v>27.45</v>
      </c>
      <c r="V39" s="7">
        <f t="shared" si="8"/>
        <v>41821</v>
      </c>
      <c r="W39" s="7">
        <v>41820</v>
      </c>
      <c r="X39">
        <v>0</v>
      </c>
      <c r="Z39" s="7">
        <f t="shared" si="9"/>
        <v>41821</v>
      </c>
      <c r="AA39" s="7">
        <v>41820</v>
      </c>
      <c r="AB39">
        <v>0.48799999999999999</v>
      </c>
      <c r="AD39" s="7">
        <f t="shared" si="10"/>
        <v>39814</v>
      </c>
      <c r="AE39" s="7">
        <v>39813</v>
      </c>
      <c r="AF39">
        <v>-0.2</v>
      </c>
      <c r="AL39" s="7">
        <f t="shared" si="12"/>
        <v>41791</v>
      </c>
      <c r="AM39" s="7">
        <v>41790</v>
      </c>
      <c r="AN39">
        <v>-0.9</v>
      </c>
      <c r="AP39" s="7" t="e">
        <f t="shared" si="13"/>
        <v>#N/A</v>
      </c>
      <c r="AQ39" s="7">
        <v>41880</v>
      </c>
      <c r="AR39">
        <v>-0.21010000000000001</v>
      </c>
      <c r="AU39" s="7">
        <v>41670</v>
      </c>
      <c r="AV39" s="7" t="s">
        <v>50</v>
      </c>
      <c r="AW39" t="str">
        <f t="shared" si="0"/>
        <v>BY2YCZ Q115 Index</v>
      </c>
      <c r="AY39" s="6">
        <f>_xll.BDH(AW39,"PX_LAST",AU39,AU39,"Dir=V","Dts=S","Sort=D","Quote=C","QtTyp=P","Days=T",CONCATENATE("Per=cM"),"DtFmt=D","UseDPDF=Y","cols=2;rows=1")</f>
        <v>41670</v>
      </c>
      <c r="AZ39">
        <v>1.02</v>
      </c>
      <c r="BB39" s="7">
        <v>41670</v>
      </c>
      <c r="BC39" s="7" t="s">
        <v>50</v>
      </c>
      <c r="BD39" t="str">
        <f t="shared" si="1"/>
        <v>EC3MCZ Q115 Index</v>
      </c>
      <c r="BF39" s="6">
        <f>_xll.BDH(BD39,"PX_LAST",BB39,BB39,"Dir=V","Dts=S","Sort=D","Quote=C","QtTyp=P","Days=T",CONCATENATE("Per=cM"),"DtFmt=D","UseDPDF=Y","cols=2;rows=1")</f>
        <v>41670</v>
      </c>
      <c r="BG39">
        <v>0.48</v>
      </c>
      <c r="BI39" s="7">
        <v>41670</v>
      </c>
      <c r="BJ39" s="7" t="s">
        <v>50</v>
      </c>
      <c r="BK39" t="str">
        <f t="shared" si="2"/>
        <v>BYXYCZ Q115 Index</v>
      </c>
      <c r="BM39" s="6">
        <f>_xll.BDH(BK39,"PX_LAST",BI39,BI39,"Dir=V","Dts=S","Sort=D","Quote=C","QtTyp=P","Days=T",CONCATENATE("Per=cM"),"DtFmt=D","UseDPDF=Y","cols=2;rows=1")</f>
        <v>41670</v>
      </c>
      <c r="BN39">
        <v>2.7800000000000002</v>
      </c>
    </row>
    <row r="40" spans="1:66" x14ac:dyDescent="0.25">
      <c r="A40" s="7">
        <v>41789</v>
      </c>
      <c r="B40" s="7">
        <v>41791</v>
      </c>
      <c r="C40" s="7"/>
      <c r="D40" s="7">
        <v>41790</v>
      </c>
      <c r="E40" s="7">
        <f t="shared" si="3"/>
        <v>41820</v>
      </c>
      <c r="F40" s="7">
        <f t="shared" si="4"/>
        <v>41791</v>
      </c>
      <c r="G40" s="7"/>
      <c r="H40" s="7"/>
      <c r="I40" s="7">
        <f t="shared" si="5"/>
        <v>41791</v>
      </c>
      <c r="J40" s="7">
        <v>41789</v>
      </c>
      <c r="K40">
        <v>0.05</v>
      </c>
      <c r="M40" s="7">
        <f t="shared" si="6"/>
        <v>41791</v>
      </c>
      <c r="N40" s="7">
        <v>41789</v>
      </c>
      <c r="O40">
        <v>0.47</v>
      </c>
      <c r="P40">
        <v>0.47</v>
      </c>
      <c r="R40" s="7">
        <f t="shared" si="7"/>
        <v>41791</v>
      </c>
      <c r="S40" s="7">
        <v>41789</v>
      </c>
      <c r="T40">
        <v>27.483000000000001</v>
      </c>
      <c r="V40" s="7">
        <f t="shared" si="8"/>
        <v>41791</v>
      </c>
      <c r="W40" s="7">
        <v>41790</v>
      </c>
      <c r="X40">
        <v>0.4</v>
      </c>
      <c r="Z40" s="7">
        <f t="shared" si="9"/>
        <v>41791</v>
      </c>
      <c r="AA40" s="7">
        <v>41789</v>
      </c>
      <c r="AB40">
        <v>0.57199999999999995</v>
      </c>
      <c r="AD40" s="7">
        <f t="shared" si="10"/>
        <v>39722</v>
      </c>
      <c r="AE40" s="7">
        <v>39721</v>
      </c>
      <c r="AF40">
        <v>2.6</v>
      </c>
      <c r="AL40" s="7">
        <f t="shared" si="12"/>
        <v>41760</v>
      </c>
      <c r="AM40" s="7">
        <v>41759</v>
      </c>
      <c r="AN40">
        <v>0.4</v>
      </c>
      <c r="AP40" s="7">
        <f t="shared" si="13"/>
        <v>41852</v>
      </c>
      <c r="AQ40" s="7">
        <v>41851</v>
      </c>
      <c r="AR40">
        <v>-0.22359999999999999</v>
      </c>
      <c r="AU40" s="7">
        <v>41639</v>
      </c>
      <c r="AV40" s="7" t="s">
        <v>51</v>
      </c>
      <c r="AW40" t="str">
        <f t="shared" si="0"/>
        <v>BY2YCZ Q414 Index</v>
      </c>
      <c r="AY40" s="6">
        <f>_xll.BDH(AW40,"PX_LAST",AU40,AU40,"Dir=V","Dts=S","Sort=D","Quote=C","QtTyp=P","Days=T",CONCATENATE("Per=cM"),"DtFmt=D","UseDPDF=Y","cols=2;rows=1")</f>
        <v>41639</v>
      </c>
      <c r="AZ40">
        <v>0.84</v>
      </c>
      <c r="BB40" s="7">
        <v>41639</v>
      </c>
      <c r="BC40" s="7" t="s">
        <v>51</v>
      </c>
      <c r="BD40" t="str">
        <f t="shared" si="1"/>
        <v>EC3MCZ Q414 Index</v>
      </c>
      <c r="BF40" s="6">
        <f>_xll.BDH(BD40,"PX_LAST",BB40,BB40,"Dir=V","Dts=S","Sort=D","Quote=C","QtTyp=P","Days=T",CONCATENATE("Per=cM"),"DtFmt=D","UseDPDF=Y","cols=2;rows=1")</f>
        <v>41639</v>
      </c>
      <c r="BG40">
        <v>0.44</v>
      </c>
      <c r="BI40" s="7">
        <v>41639</v>
      </c>
      <c r="BJ40" s="7" t="s">
        <v>51</v>
      </c>
      <c r="BK40" t="str">
        <f t="shared" si="2"/>
        <v>BYXYCZ Q414 Index</v>
      </c>
      <c r="BM40" s="6">
        <f>_xll.BDH(BK40,"PX_LAST",BI40,BI40,"Dir=V","Dts=S","Sort=D","Quote=C","QtTyp=P","Days=T",CONCATENATE("Per=cM"),"DtFmt=D","UseDPDF=Y","cols=2;rows=1")</f>
        <v>41639</v>
      </c>
      <c r="BN40">
        <v>2.75</v>
      </c>
    </row>
    <row r="41" spans="1:66" x14ac:dyDescent="0.25">
      <c r="A41" s="7">
        <v>41759</v>
      </c>
      <c r="B41" s="7">
        <v>41760</v>
      </c>
      <c r="C41" s="7"/>
      <c r="D41" s="7">
        <v>41759</v>
      </c>
      <c r="E41" s="7">
        <f t="shared" si="3"/>
        <v>41790</v>
      </c>
      <c r="F41" s="7">
        <f t="shared" si="4"/>
        <v>41760</v>
      </c>
      <c r="G41" s="7"/>
      <c r="H41" s="7"/>
      <c r="I41" s="7">
        <f t="shared" si="5"/>
        <v>41760</v>
      </c>
      <c r="J41" s="7">
        <v>41759</v>
      </c>
      <c r="K41">
        <v>0.05</v>
      </c>
      <c r="M41" s="7">
        <f t="shared" si="6"/>
        <v>41760</v>
      </c>
      <c r="N41" s="7">
        <v>41759</v>
      </c>
      <c r="O41">
        <v>0.48</v>
      </c>
      <c r="P41">
        <v>0.48</v>
      </c>
      <c r="R41" s="7">
        <f t="shared" si="7"/>
        <v>41760</v>
      </c>
      <c r="S41" s="7">
        <v>41759</v>
      </c>
      <c r="T41">
        <v>27.456</v>
      </c>
      <c r="V41" s="7">
        <f t="shared" si="8"/>
        <v>41760</v>
      </c>
      <c r="W41" s="7">
        <v>41759</v>
      </c>
      <c r="X41">
        <v>0.1</v>
      </c>
      <c r="Z41" s="7">
        <f t="shared" si="9"/>
        <v>41760</v>
      </c>
      <c r="AA41" s="7">
        <v>41759</v>
      </c>
      <c r="AB41">
        <v>0.61399999999999999</v>
      </c>
      <c r="AD41" s="7">
        <f t="shared" si="10"/>
        <v>39630</v>
      </c>
      <c r="AE41" s="7">
        <v>39629</v>
      </c>
      <c r="AF41">
        <v>3.9</v>
      </c>
      <c r="AL41" s="7">
        <f t="shared" si="12"/>
        <v>41730</v>
      </c>
      <c r="AM41" s="7">
        <v>41729</v>
      </c>
      <c r="AN41">
        <v>0.5</v>
      </c>
      <c r="AP41" s="7">
        <f t="shared" si="13"/>
        <v>41821</v>
      </c>
      <c r="AQ41" s="7">
        <v>41820</v>
      </c>
      <c r="AR41">
        <v>-0.1865</v>
      </c>
      <c r="AU41" s="7">
        <v>41607</v>
      </c>
      <c r="AV41" s="7" t="s">
        <v>51</v>
      </c>
      <c r="AW41" t="str">
        <f t="shared" si="0"/>
        <v>BY2YCZ Q414 Index</v>
      </c>
      <c r="AY41" s="6">
        <f>_xll.BDH(AW41,"PX_LAST",AU41,AU41,"Dir=V","Dts=S","Sort=D","Quote=C","QtTyp=P","Days=T",CONCATENATE("Per=cM"),"DtFmt=D","UseDPDF=Y","cols=2;rows=1")</f>
        <v>41607</v>
      </c>
      <c r="AZ41">
        <v>0.84</v>
      </c>
      <c r="BB41" s="7">
        <v>41607</v>
      </c>
      <c r="BC41" s="7" t="s">
        <v>51</v>
      </c>
      <c r="BD41" t="str">
        <f t="shared" si="1"/>
        <v>EC3MCZ Q414 Index</v>
      </c>
      <c r="BF41" s="6">
        <f>_xll.BDH(BD41,"PX_LAST",BB41,BB41,"Dir=V","Dts=S","Sort=D","Quote=C","QtTyp=P","Days=T",CONCATENATE("Per=cM"),"DtFmt=D","UseDPDF=Y","cols=2;rows=1")</f>
        <v>41607</v>
      </c>
      <c r="BG41">
        <v>0.44</v>
      </c>
      <c r="BI41" s="7">
        <v>41607</v>
      </c>
      <c r="BJ41" s="7" t="s">
        <v>51</v>
      </c>
      <c r="BK41" t="str">
        <f t="shared" si="2"/>
        <v>BYXYCZ Q414 Index</v>
      </c>
      <c r="BM41" s="6">
        <f>_xll.BDH(BK41,"PX_LAST",BI41,BI41,"Dir=V","Dts=S","Sort=D","Quote=C","QtTyp=P","Days=T",CONCATENATE("Per=cM"),"DtFmt=D","UseDPDF=Y","cols=2;rows=1")</f>
        <v>41607</v>
      </c>
      <c r="BN41">
        <v>2.75</v>
      </c>
    </row>
    <row r="42" spans="1:66" x14ac:dyDescent="0.25">
      <c r="A42" s="7">
        <v>41729</v>
      </c>
      <c r="B42" s="7">
        <v>41730</v>
      </c>
      <c r="C42" s="7"/>
      <c r="D42" s="7">
        <v>41729</v>
      </c>
      <c r="E42" s="7">
        <f t="shared" si="3"/>
        <v>41759</v>
      </c>
      <c r="F42" s="7">
        <f t="shared" si="4"/>
        <v>41730</v>
      </c>
      <c r="G42" s="7"/>
      <c r="H42" s="7"/>
      <c r="I42" s="7">
        <f t="shared" si="5"/>
        <v>41730</v>
      </c>
      <c r="J42" s="7">
        <v>41729</v>
      </c>
      <c r="K42">
        <v>0.05</v>
      </c>
      <c r="M42" s="7">
        <f t="shared" si="6"/>
        <v>41730</v>
      </c>
      <c r="N42" s="7">
        <v>41729</v>
      </c>
      <c r="O42">
        <v>0.48</v>
      </c>
      <c r="P42">
        <v>0.48</v>
      </c>
      <c r="R42" s="7">
        <f t="shared" si="7"/>
        <v>41730</v>
      </c>
      <c r="S42" s="7">
        <v>41729</v>
      </c>
      <c r="T42">
        <v>27.45</v>
      </c>
      <c r="V42" s="7">
        <f t="shared" si="8"/>
        <v>41730</v>
      </c>
      <c r="W42" s="7">
        <v>41729</v>
      </c>
      <c r="X42">
        <v>0.2</v>
      </c>
      <c r="Z42" s="7">
        <f t="shared" si="9"/>
        <v>41730</v>
      </c>
      <c r="AA42" s="7">
        <v>41729</v>
      </c>
      <c r="AB42">
        <v>0.59</v>
      </c>
      <c r="AD42" s="7">
        <f t="shared" si="10"/>
        <v>39539</v>
      </c>
      <c r="AE42" s="7">
        <v>39538</v>
      </c>
      <c r="AF42">
        <v>4</v>
      </c>
      <c r="AL42" s="7">
        <f t="shared" si="12"/>
        <v>41699</v>
      </c>
      <c r="AM42" s="7">
        <v>41698</v>
      </c>
      <c r="AN42">
        <v>1.6</v>
      </c>
      <c r="AP42" s="7" t="e">
        <f t="shared" si="13"/>
        <v>#N/A</v>
      </c>
      <c r="AQ42" s="7">
        <v>41789</v>
      </c>
      <c r="AR42">
        <v>-0.14050000000000001</v>
      </c>
      <c r="AU42" s="7">
        <v>41578</v>
      </c>
      <c r="AV42" s="7" t="s">
        <v>51</v>
      </c>
      <c r="AW42" t="str">
        <f t="shared" si="0"/>
        <v>BY2YCZ Q414 Index</v>
      </c>
      <c r="AY42" s="6">
        <f>_xll.BDH(AW42,"PX_LAST",AU42,AU42,"Dir=V","Dts=S","Sort=D","Quote=C","QtTyp=P","Days=T",CONCATENATE("Per=cM"),"DtFmt=D","UseDPDF=Y","cols=2;rows=1")</f>
        <v>41578</v>
      </c>
      <c r="AZ42">
        <v>0.99</v>
      </c>
      <c r="BB42" s="7">
        <v>41578</v>
      </c>
      <c r="BC42" s="7" t="s">
        <v>51</v>
      </c>
      <c r="BD42" t="str">
        <f t="shared" si="1"/>
        <v>EC3MCZ Q414 Index</v>
      </c>
      <c r="BF42" s="6">
        <f>_xll.BDH(BD42,"PX_LAST",BB42,BB42,"Dir=V","Dts=S","Sort=D","Quote=C","QtTyp=P","Days=T",CONCATENATE("Per=cM"),"DtFmt=D","UseDPDF=Y","cols=2;rows=1")</f>
        <v>41578</v>
      </c>
      <c r="BG42">
        <v>0.55000000000000004</v>
      </c>
      <c r="BI42" s="7">
        <v>41578</v>
      </c>
      <c r="BJ42" s="7" t="s">
        <v>51</v>
      </c>
      <c r="BK42" t="str">
        <f t="shared" si="2"/>
        <v>BYXYCZ Q414 Index</v>
      </c>
      <c r="BM42" s="6">
        <f>_xll.BDH(BK42,"PX_LAST",BI42,BI42,"Dir=V","Dts=S","Sort=D","Quote=C","QtTyp=P","Days=T",CONCATENATE("Per=cM"),"DtFmt=D","UseDPDF=Y","cols=2;rows=1")</f>
        <v>41578</v>
      </c>
      <c r="BN42">
        <v>2.74</v>
      </c>
    </row>
    <row r="43" spans="1:66" x14ac:dyDescent="0.25">
      <c r="A43" s="7">
        <v>41698</v>
      </c>
      <c r="B43" s="7">
        <v>41699</v>
      </c>
      <c r="C43" s="7"/>
      <c r="D43" s="7">
        <v>41698</v>
      </c>
      <c r="E43" s="7">
        <f t="shared" si="3"/>
        <v>41729</v>
      </c>
      <c r="F43" s="7">
        <f t="shared" si="4"/>
        <v>41699</v>
      </c>
      <c r="G43" s="7"/>
      <c r="H43" s="7"/>
      <c r="I43" s="7">
        <f t="shared" si="5"/>
        <v>41699</v>
      </c>
      <c r="J43" s="7">
        <v>41698</v>
      </c>
      <c r="K43">
        <v>0.05</v>
      </c>
      <c r="M43" s="7">
        <f t="shared" si="6"/>
        <v>41699</v>
      </c>
      <c r="N43" s="7">
        <v>41698</v>
      </c>
      <c r="O43">
        <v>0.48</v>
      </c>
      <c r="P43">
        <v>0.48</v>
      </c>
      <c r="R43" s="7">
        <f t="shared" si="7"/>
        <v>41699</v>
      </c>
      <c r="S43" s="7">
        <v>41698</v>
      </c>
      <c r="T43">
        <v>27.327999999999999</v>
      </c>
      <c r="V43" s="7">
        <f t="shared" si="8"/>
        <v>41699</v>
      </c>
      <c r="W43" s="7">
        <v>41698</v>
      </c>
      <c r="X43">
        <v>0.2</v>
      </c>
      <c r="Z43" s="7">
        <f t="shared" si="9"/>
        <v>41699</v>
      </c>
      <c r="AA43" s="7">
        <v>41698</v>
      </c>
      <c r="AB43">
        <v>0.54900000000000004</v>
      </c>
      <c r="AD43" s="7">
        <f t="shared" si="10"/>
        <v>39448</v>
      </c>
      <c r="AE43" s="7">
        <v>39447</v>
      </c>
      <c r="AF43">
        <v>5.2</v>
      </c>
      <c r="AL43" s="7">
        <f t="shared" si="12"/>
        <v>41671</v>
      </c>
      <c r="AM43" s="7">
        <v>41670</v>
      </c>
      <c r="AN43">
        <v>-1.1000000000000001</v>
      </c>
      <c r="AP43" s="7">
        <f t="shared" si="13"/>
        <v>41760</v>
      </c>
      <c r="AQ43" s="7">
        <v>41759</v>
      </c>
      <c r="AR43">
        <v>-5.3199999999999997E-2</v>
      </c>
      <c r="AU43" s="7">
        <v>41547</v>
      </c>
      <c r="AV43" s="7" t="s">
        <v>52</v>
      </c>
      <c r="AW43" t="str">
        <f t="shared" si="0"/>
        <v>BY2YCZ Q314 Index</v>
      </c>
      <c r="AY43" s="6">
        <f>_xll.BDH(AW43,"PX_LAST",AU43,AU43,"Dir=V","Dts=S","Sort=D","Quote=C","QtTyp=P","Days=T",CONCATENATE("Per=cM"),"DtFmt=D","UseDPDF=Y","cols=2;rows=1")</f>
        <v>41547</v>
      </c>
      <c r="AZ43">
        <v>0.79</v>
      </c>
      <c r="BB43" s="7">
        <v>41547</v>
      </c>
      <c r="BC43" s="7" t="s">
        <v>52</v>
      </c>
      <c r="BD43" t="str">
        <f t="shared" si="1"/>
        <v>EC3MCZ Q314 Index</v>
      </c>
      <c r="BF43" s="6">
        <f>_xll.BDH(BD43,"PX_LAST",BB43,BB43,"Dir=V","Dts=S","Sort=D","Quote=C","QtTyp=P","Days=T",CONCATENATE("Per=cM"),"DtFmt=D","UseDPDF=Y","cols=2;rows=1")</f>
        <v>41547</v>
      </c>
      <c r="BG43">
        <v>0.49</v>
      </c>
      <c r="BI43" s="7">
        <v>41547</v>
      </c>
      <c r="BJ43" s="7" t="s">
        <v>52</v>
      </c>
      <c r="BK43" t="str">
        <f t="shared" si="2"/>
        <v>BYXYCZ Q314 Index</v>
      </c>
      <c r="BM43" s="6">
        <f>_xll.BDH(BK43,"PX_LAST",BI43,BI43,"Dir=V","Dts=S","Sort=D","Quote=C","QtTyp=P","Days=T",CONCATENATE("Per=cM"),"DtFmt=D","UseDPDF=Y","cols=2;rows=1")</f>
        <v>41547</v>
      </c>
      <c r="BN43">
        <v>2.73</v>
      </c>
    </row>
    <row r="44" spans="1:66" x14ac:dyDescent="0.25">
      <c r="A44" s="7">
        <v>41670</v>
      </c>
      <c r="B44" s="7">
        <v>41671</v>
      </c>
      <c r="C44" s="7"/>
      <c r="D44" s="7">
        <v>41670</v>
      </c>
      <c r="E44" s="7">
        <f t="shared" si="3"/>
        <v>41698</v>
      </c>
      <c r="F44" s="7">
        <f t="shared" si="4"/>
        <v>41671</v>
      </c>
      <c r="G44" s="7"/>
      <c r="H44" s="7"/>
      <c r="I44" s="7">
        <f t="shared" si="5"/>
        <v>41671</v>
      </c>
      <c r="J44" s="7">
        <v>41670</v>
      </c>
      <c r="K44">
        <v>0.05</v>
      </c>
      <c r="M44" s="7">
        <f t="shared" si="6"/>
        <v>41671</v>
      </c>
      <c r="N44" s="7">
        <v>41670</v>
      </c>
      <c r="O44">
        <v>0.5</v>
      </c>
      <c r="P44">
        <v>0.5</v>
      </c>
      <c r="R44" s="7">
        <f t="shared" si="7"/>
        <v>41671</v>
      </c>
      <c r="S44" s="7">
        <v>41670</v>
      </c>
      <c r="T44">
        <v>27.533999999999999</v>
      </c>
      <c r="V44" s="7">
        <f t="shared" si="8"/>
        <v>41671</v>
      </c>
      <c r="W44" s="7">
        <v>41670</v>
      </c>
      <c r="X44">
        <v>0.2</v>
      </c>
      <c r="Z44" s="7">
        <f t="shared" si="9"/>
        <v>41671</v>
      </c>
      <c r="AA44" s="7">
        <v>41670</v>
      </c>
      <c r="AB44">
        <v>0.55900000000000005</v>
      </c>
      <c r="AD44" s="7">
        <f t="shared" si="10"/>
        <v>39356</v>
      </c>
      <c r="AE44" s="7">
        <v>39353</v>
      </c>
      <c r="AF44">
        <v>5.3</v>
      </c>
      <c r="AL44" s="7">
        <f t="shared" si="12"/>
        <v>41640</v>
      </c>
      <c r="AM44" s="7">
        <v>41639</v>
      </c>
      <c r="AN44">
        <v>1.2</v>
      </c>
      <c r="AP44" s="7">
        <f t="shared" si="13"/>
        <v>41730</v>
      </c>
      <c r="AQ44" s="7">
        <v>41729</v>
      </c>
      <c r="AR44">
        <v>-5.4699999999999999E-2</v>
      </c>
      <c r="AU44" s="7">
        <v>41516</v>
      </c>
      <c r="AV44" s="7" t="s">
        <v>52</v>
      </c>
      <c r="AW44" t="str">
        <f t="shared" si="0"/>
        <v>BY2YCZ Q314 Index</v>
      </c>
      <c r="AY44" s="6">
        <f>_xll.BDH(AW44,"PX_LAST",AU44,AU44,"Dir=V","Dts=S","Sort=D","Quote=C","QtTyp=P","Days=T",CONCATENATE("Per=cM"),"DtFmt=D","UseDPDF=Y","cols=2;rows=1")</f>
        <v>41516</v>
      </c>
      <c r="AZ44">
        <v>0.79</v>
      </c>
      <c r="BB44" s="7">
        <v>41516</v>
      </c>
      <c r="BC44" s="7" t="s">
        <v>52</v>
      </c>
      <c r="BD44" t="str">
        <f t="shared" si="1"/>
        <v>EC3MCZ Q314 Index</v>
      </c>
      <c r="BF44" s="6">
        <f>_xll.BDH(BD44,"PX_LAST",BB44,BB44,"Dir=V","Dts=S","Sort=D","Quote=C","QtTyp=P","Days=T",CONCATENATE("Per=cM"),"DtFmt=D","UseDPDF=Y","cols=2;rows=1")</f>
        <v>41516</v>
      </c>
      <c r="BG44">
        <v>0.49</v>
      </c>
      <c r="BI44" s="7">
        <v>41516</v>
      </c>
      <c r="BJ44" s="7" t="s">
        <v>52</v>
      </c>
      <c r="BK44" t="str">
        <f t="shared" si="2"/>
        <v>BYXYCZ Q314 Index</v>
      </c>
      <c r="BM44" s="6">
        <f>_xll.BDH(BK44,"PX_LAST",BI44,BI44,"Dir=V","Dts=S","Sort=D","Quote=C","QtTyp=P","Days=T",CONCATENATE("Per=cM"),"DtFmt=D","UseDPDF=Y","cols=2;rows=1")</f>
        <v>41516</v>
      </c>
      <c r="BN44">
        <v>2.73</v>
      </c>
    </row>
    <row r="45" spans="1:66" x14ac:dyDescent="0.25">
      <c r="A45" s="7">
        <v>41639</v>
      </c>
      <c r="B45" s="7">
        <v>41640</v>
      </c>
      <c r="C45" s="7"/>
      <c r="D45" s="7">
        <v>41639</v>
      </c>
      <c r="E45" s="7">
        <f t="shared" si="3"/>
        <v>41670</v>
      </c>
      <c r="F45" s="7">
        <f t="shared" si="4"/>
        <v>41640</v>
      </c>
      <c r="G45" s="7"/>
      <c r="H45" s="7"/>
      <c r="I45" s="7">
        <f t="shared" si="5"/>
        <v>41640</v>
      </c>
      <c r="J45" s="7">
        <v>41639</v>
      </c>
      <c r="K45">
        <v>0.05</v>
      </c>
      <c r="M45" s="7">
        <f t="shared" si="6"/>
        <v>41640</v>
      </c>
      <c r="N45" s="7">
        <v>41639</v>
      </c>
      <c r="O45">
        <v>0.56000000000000005</v>
      </c>
      <c r="P45">
        <v>0.56000000000000005</v>
      </c>
      <c r="R45" s="7">
        <f t="shared" si="7"/>
        <v>41640</v>
      </c>
      <c r="S45" s="7">
        <v>41639</v>
      </c>
      <c r="T45">
        <v>27.337</v>
      </c>
      <c r="V45" s="7">
        <f t="shared" si="8"/>
        <v>41640</v>
      </c>
      <c r="W45" s="7">
        <v>41639</v>
      </c>
      <c r="X45">
        <v>1.4</v>
      </c>
      <c r="Z45" s="7">
        <f t="shared" si="9"/>
        <v>41640</v>
      </c>
      <c r="AA45" s="7">
        <v>41639</v>
      </c>
      <c r="AB45">
        <v>0.55600000000000005</v>
      </c>
      <c r="AD45" s="7">
        <f t="shared" si="10"/>
        <v>39264</v>
      </c>
      <c r="AE45" s="7">
        <v>39262</v>
      </c>
      <c r="AF45">
        <v>5.3</v>
      </c>
      <c r="AL45" s="7">
        <f t="shared" si="12"/>
        <v>41609</v>
      </c>
      <c r="AM45" s="7">
        <v>41608</v>
      </c>
      <c r="AN45">
        <v>0</v>
      </c>
      <c r="AP45" s="7">
        <f t="shared" si="13"/>
        <v>41699</v>
      </c>
      <c r="AQ45" s="7">
        <v>41698</v>
      </c>
      <c r="AR45">
        <v>-8.7300000000000003E-2</v>
      </c>
      <c r="AU45" s="7">
        <v>41486</v>
      </c>
      <c r="AV45" s="7" t="s">
        <v>52</v>
      </c>
      <c r="AW45" t="str">
        <f t="shared" si="0"/>
        <v>BY2YCZ Q314 Index</v>
      </c>
      <c r="AY45" s="6">
        <f>_xll.BDH(AW45,"PX_LAST",AU45,AU45,"Dir=V","Dts=S","Sort=D","Quote=C","QtTyp=P","Days=T",CONCATENATE("Per=cM"),"DtFmt=D","UseDPDF=Y","cols=2;rows=1")</f>
        <v>41486</v>
      </c>
      <c r="AZ45">
        <v>0.87</v>
      </c>
      <c r="BB45" s="7">
        <v>41486</v>
      </c>
      <c r="BC45" s="7" t="s">
        <v>52</v>
      </c>
      <c r="BD45" t="str">
        <f t="shared" si="1"/>
        <v>EC3MCZ Q314 Index</v>
      </c>
      <c r="BF45" s="6">
        <f>_xll.BDH(BD45,"PX_LAST",BB45,BB45,"Dir=V","Dts=S","Sort=D","Quote=C","QtTyp=P","Days=T",CONCATENATE("Per=cM"),"DtFmt=D","UseDPDF=Y","cols=2;rows=1")</f>
        <v>41486</v>
      </c>
      <c r="BG45">
        <v>0.59</v>
      </c>
      <c r="BI45" s="7">
        <v>41486</v>
      </c>
      <c r="BJ45" s="7" t="s">
        <v>52</v>
      </c>
      <c r="BK45" t="str">
        <f t="shared" si="2"/>
        <v>BYXYCZ Q314 Index</v>
      </c>
      <c r="BM45" s="6">
        <f>_xll.BDH(BK45,"PX_LAST",BI45,BI45,"Dir=V","Dts=S","Sort=D","Quote=C","QtTyp=P","Days=T",CONCATENATE("Per=cM"),"DtFmt=D","UseDPDF=Y","cols=2;rows=1")</f>
        <v>41486</v>
      </c>
      <c r="BN45">
        <v>2.44</v>
      </c>
    </row>
    <row r="46" spans="1:66" x14ac:dyDescent="0.25">
      <c r="A46" s="7">
        <v>41607</v>
      </c>
      <c r="B46" s="7">
        <v>41609</v>
      </c>
      <c r="C46" s="7"/>
      <c r="D46" s="7">
        <v>41608</v>
      </c>
      <c r="E46" s="7">
        <f t="shared" si="3"/>
        <v>41639</v>
      </c>
      <c r="F46" s="7">
        <f t="shared" si="4"/>
        <v>41609</v>
      </c>
      <c r="G46" s="7"/>
      <c r="H46" s="7"/>
      <c r="I46" s="7">
        <f t="shared" si="5"/>
        <v>41609</v>
      </c>
      <c r="J46" s="7">
        <v>41607</v>
      </c>
      <c r="K46">
        <v>0.05</v>
      </c>
      <c r="M46" s="7">
        <f t="shared" si="6"/>
        <v>41609</v>
      </c>
      <c r="N46" s="7">
        <v>41607</v>
      </c>
      <c r="O46">
        <v>0.57999999999999996</v>
      </c>
      <c r="P46">
        <v>0.57999999999999996</v>
      </c>
      <c r="R46" s="7">
        <f t="shared" si="7"/>
        <v>41609</v>
      </c>
      <c r="S46" s="7">
        <v>41607</v>
      </c>
      <c r="T46">
        <v>27.367999999999999</v>
      </c>
      <c r="V46" s="7">
        <f t="shared" si="8"/>
        <v>41609</v>
      </c>
      <c r="W46" s="7">
        <v>41608</v>
      </c>
      <c r="X46">
        <v>1.1000000000000001</v>
      </c>
      <c r="Z46" s="7">
        <f t="shared" si="9"/>
        <v>41609</v>
      </c>
      <c r="AA46" s="7">
        <v>41607</v>
      </c>
      <c r="AB46">
        <v>0.501</v>
      </c>
      <c r="AD46" s="7">
        <f t="shared" si="10"/>
        <v>39173</v>
      </c>
      <c r="AE46" s="7">
        <v>39171</v>
      </c>
      <c r="AF46">
        <v>6.2</v>
      </c>
      <c r="AL46" s="7">
        <f t="shared" si="12"/>
        <v>41579</v>
      </c>
      <c r="AM46" s="7">
        <v>41578</v>
      </c>
      <c r="AN46">
        <v>2.1</v>
      </c>
      <c r="AP46" s="7">
        <f t="shared" si="13"/>
        <v>41671</v>
      </c>
      <c r="AQ46" s="7">
        <v>41670</v>
      </c>
      <c r="AR46">
        <v>-0.1075</v>
      </c>
      <c r="AU46" s="7">
        <v>41453</v>
      </c>
      <c r="AV46" s="7" t="s">
        <v>53</v>
      </c>
      <c r="AW46" t="str">
        <f t="shared" si="0"/>
        <v>BY2YCZ Q214 Index</v>
      </c>
      <c r="AY46" s="6">
        <f>_xll.BDH(AW46,"PX_LAST",AU46,AU46,"Dir=V","Dts=S","Sort=D","Quote=C","QtTyp=P","Days=T",CONCATENATE("Per=cM"),"DtFmt=D","UseDPDF=Y","cols=2;rows=1")</f>
        <v>41453</v>
      </c>
      <c r="AZ46">
        <v>0.74</v>
      </c>
      <c r="BB46" s="7">
        <v>41453</v>
      </c>
      <c r="BC46" s="7" t="s">
        <v>53</v>
      </c>
      <c r="BD46" t="str">
        <f t="shared" si="1"/>
        <v>EC3MCZ Q214 Index</v>
      </c>
      <c r="BF46" s="6">
        <f>_xll.BDH(BD46,"PX_LAST",BB46,BB46,"Dir=V","Dts=S","Sort=D","Quote=C","QtTyp=P","Days=T",CONCATENATE("Per=cM"),"DtFmt=D","UseDPDF=Y","cols=2;rows=1")</f>
        <v>41453</v>
      </c>
      <c r="BG46">
        <v>0.49</v>
      </c>
      <c r="BI46" s="7">
        <v>41453</v>
      </c>
      <c r="BJ46" s="7" t="s">
        <v>53</v>
      </c>
      <c r="BK46" t="str">
        <f t="shared" si="2"/>
        <v>BYXYCZ Q214 Index</v>
      </c>
      <c r="BM46" s="6">
        <f>_xll.BDH(BK46,"PX_LAST",BI46,BI46,"Dir=V","Dts=S","Sort=D","Quote=C","QtTyp=P","Days=T",CONCATENATE("Per=cM"),"DtFmt=D","UseDPDF=Y","cols=2;rows=1")</f>
        <v>41453</v>
      </c>
      <c r="BN46">
        <v>2.2999999999999998</v>
      </c>
    </row>
    <row r="47" spans="1:66" x14ac:dyDescent="0.25">
      <c r="A47" s="7">
        <v>41578</v>
      </c>
      <c r="B47" s="7">
        <v>41579</v>
      </c>
      <c r="C47" s="7"/>
      <c r="D47" s="7">
        <v>41578</v>
      </c>
      <c r="E47" s="7">
        <f t="shared" si="3"/>
        <v>41608</v>
      </c>
      <c r="F47" s="7">
        <f t="shared" si="4"/>
        <v>41579</v>
      </c>
      <c r="G47" s="7"/>
      <c r="H47" s="7"/>
      <c r="I47" s="7">
        <f t="shared" si="5"/>
        <v>41579</v>
      </c>
      <c r="J47" s="7">
        <v>41578</v>
      </c>
      <c r="K47">
        <v>0.05</v>
      </c>
      <c r="M47" s="7">
        <f t="shared" si="6"/>
        <v>41579</v>
      </c>
      <c r="N47" s="7">
        <v>41578</v>
      </c>
      <c r="O47">
        <v>0.69</v>
      </c>
      <c r="P47">
        <v>0.69</v>
      </c>
      <c r="R47" s="7">
        <f t="shared" si="7"/>
        <v>41579</v>
      </c>
      <c r="S47" s="7">
        <v>41578</v>
      </c>
      <c r="T47">
        <v>25.794</v>
      </c>
      <c r="V47" s="7">
        <f t="shared" si="8"/>
        <v>41579</v>
      </c>
      <c r="W47" s="7">
        <v>41578</v>
      </c>
      <c r="X47">
        <v>0.9</v>
      </c>
      <c r="Z47" s="7">
        <f t="shared" si="9"/>
        <v>41579</v>
      </c>
      <c r="AA47" s="7">
        <v>41578</v>
      </c>
      <c r="AB47">
        <v>0.54800000000000004</v>
      </c>
      <c r="AD47" s="7">
        <f t="shared" si="10"/>
        <v>39083</v>
      </c>
      <c r="AE47" s="7">
        <v>39080</v>
      </c>
      <c r="AF47">
        <v>7.1</v>
      </c>
      <c r="AL47" s="7">
        <f t="shared" si="12"/>
        <v>41548</v>
      </c>
      <c r="AM47" s="7">
        <v>41547</v>
      </c>
      <c r="AN47">
        <v>-2.6</v>
      </c>
      <c r="AP47" s="7">
        <f t="shared" si="13"/>
        <v>41640</v>
      </c>
      <c r="AQ47" s="7">
        <v>41639</v>
      </c>
      <c r="AR47">
        <v>-0.1123</v>
      </c>
      <c r="AU47" s="7">
        <v>41425</v>
      </c>
      <c r="AV47" s="7" t="s">
        <v>53</v>
      </c>
      <c r="AW47" t="str">
        <f t="shared" si="0"/>
        <v>BY2YCZ Q214 Index</v>
      </c>
      <c r="AY47" s="6">
        <f>_xll.BDH(AW47,"PX_LAST",AU47,AU47,"Dir=V","Dts=S","Sort=D","Quote=C","QtTyp=P","Days=T",CONCATENATE("Per=cM"),"DtFmt=D","UseDPDF=Y","cols=2;rows=1")</f>
        <v>41425</v>
      </c>
      <c r="AZ47">
        <v>0.74</v>
      </c>
      <c r="BB47" s="7">
        <v>41425</v>
      </c>
      <c r="BC47" s="7" t="s">
        <v>53</v>
      </c>
      <c r="BD47" t="str">
        <f t="shared" si="1"/>
        <v>EC3MCZ Q214 Index</v>
      </c>
      <c r="BF47" s="6">
        <f>_xll.BDH(BD47,"PX_LAST",BB47,BB47,"Dir=V","Dts=S","Sort=D","Quote=C","QtTyp=P","Days=T",CONCATENATE("Per=cM"),"DtFmt=D","UseDPDF=Y","cols=2;rows=1")</f>
        <v>41425</v>
      </c>
      <c r="BG47">
        <v>0.49</v>
      </c>
      <c r="BI47" s="7">
        <v>41425</v>
      </c>
      <c r="BJ47" s="7" t="s">
        <v>53</v>
      </c>
      <c r="BK47" t="str">
        <f t="shared" si="2"/>
        <v>BYXYCZ Q214 Index</v>
      </c>
      <c r="BM47" s="6">
        <f>_xll.BDH(BK47,"PX_LAST",BI47,BI47,"Dir=V","Dts=S","Sort=D","Quote=C","QtTyp=P","Days=T",CONCATENATE("Per=cM"),"DtFmt=D","UseDPDF=Y","cols=2;rows=1")</f>
        <v>41425</v>
      </c>
      <c r="BN47">
        <v>2.2999999999999998</v>
      </c>
    </row>
    <row r="48" spans="1:66" x14ac:dyDescent="0.25">
      <c r="A48" s="7">
        <v>41547</v>
      </c>
      <c r="B48" s="7">
        <v>41548</v>
      </c>
      <c r="C48" s="7"/>
      <c r="D48" s="7">
        <v>41547</v>
      </c>
      <c r="E48" s="7">
        <f t="shared" si="3"/>
        <v>41578</v>
      </c>
      <c r="F48" s="7">
        <f t="shared" si="4"/>
        <v>41548</v>
      </c>
      <c r="G48" s="7"/>
      <c r="H48" s="7"/>
      <c r="I48" s="7">
        <f t="shared" si="5"/>
        <v>41548</v>
      </c>
      <c r="J48" s="7">
        <v>41547</v>
      </c>
      <c r="K48">
        <v>0.05</v>
      </c>
      <c r="M48" s="7">
        <f t="shared" si="6"/>
        <v>41548</v>
      </c>
      <c r="N48" s="7">
        <v>41547</v>
      </c>
      <c r="O48">
        <v>0.7</v>
      </c>
      <c r="P48">
        <v>0.7</v>
      </c>
      <c r="R48" s="7">
        <f t="shared" si="7"/>
        <v>41548</v>
      </c>
      <c r="S48" s="7">
        <v>41547</v>
      </c>
      <c r="T48">
        <v>25.686</v>
      </c>
      <c r="V48" s="7">
        <f t="shared" si="8"/>
        <v>41548</v>
      </c>
      <c r="W48" s="7">
        <v>41547</v>
      </c>
      <c r="X48">
        <v>1</v>
      </c>
      <c r="Z48" s="7">
        <f t="shared" si="9"/>
        <v>41548</v>
      </c>
      <c r="AA48" s="7">
        <v>41547</v>
      </c>
      <c r="AB48">
        <v>0.53900000000000003</v>
      </c>
      <c r="AD48" s="7">
        <f t="shared" si="10"/>
        <v>38991</v>
      </c>
      <c r="AE48" s="7">
        <v>38989</v>
      </c>
      <c r="AF48">
        <v>7.2</v>
      </c>
      <c r="AL48" s="7">
        <f t="shared" si="12"/>
        <v>41518</v>
      </c>
      <c r="AM48" s="7">
        <v>41517</v>
      </c>
      <c r="AN48">
        <v>4.3</v>
      </c>
      <c r="AP48" s="7" t="e">
        <f t="shared" si="13"/>
        <v>#N/A</v>
      </c>
      <c r="AQ48" s="7">
        <v>41607</v>
      </c>
      <c r="AR48">
        <v>-0.2026</v>
      </c>
      <c r="AU48" s="7">
        <v>41394</v>
      </c>
      <c r="AV48" s="7" t="s">
        <v>53</v>
      </c>
      <c r="AW48" t="str">
        <f t="shared" si="0"/>
        <v>BY2YCZ Q214 Index</v>
      </c>
      <c r="AY48" s="6">
        <f>_xll.BDH(AW48,"PX_LAST",AU48,AU48,"Dir=V","Dts=S","Sort=D","Quote=C","QtTyp=P","Days=T",CONCATENATE("Per=cM"),"DtFmt=D","UseDPDF=Y","cols=2;rows=1")</f>
        <v>41394</v>
      </c>
      <c r="AZ48">
        <v>0.74</v>
      </c>
      <c r="BB48" s="7">
        <v>41394</v>
      </c>
      <c r="BC48" s="7" t="s">
        <v>53</v>
      </c>
      <c r="BD48" t="str">
        <f t="shared" si="1"/>
        <v>EC3MCZ Q214 Index</v>
      </c>
      <c r="BF48" s="6">
        <f>_xll.BDH(BD48,"PX_LAST",BB48,BB48,"Dir=V","Dts=S","Sort=D","Quote=C","QtTyp=P","Days=T",CONCATENATE("Per=cM"),"DtFmt=D","UseDPDF=Y","cols=2;rows=1")</f>
        <v>41394</v>
      </c>
      <c r="BG48">
        <v>0.49</v>
      </c>
      <c r="BI48" s="7">
        <v>41394</v>
      </c>
      <c r="BJ48" s="7" t="s">
        <v>53</v>
      </c>
      <c r="BK48" t="str">
        <f t="shared" si="2"/>
        <v>BYXYCZ Q214 Index</v>
      </c>
      <c r="BM48" s="6">
        <f>_xll.BDH(BK48,"PX_LAST",BI48,BI48,"Dir=V","Dts=S","Sort=D","Quote=C","QtTyp=P","Days=T",CONCATENATE("Per=cM"),"DtFmt=D","UseDPDF=Y","cols=2;rows=1")</f>
        <v>41394</v>
      </c>
      <c r="BN48">
        <v>2.2999999999999998</v>
      </c>
    </row>
    <row r="49" spans="1:66" x14ac:dyDescent="0.25">
      <c r="A49" s="7">
        <v>41516</v>
      </c>
      <c r="B49" s="7">
        <v>41518</v>
      </c>
      <c r="C49" s="7"/>
      <c r="D49" s="7">
        <v>41517</v>
      </c>
      <c r="E49" s="7">
        <f t="shared" si="3"/>
        <v>41547</v>
      </c>
      <c r="F49" s="7">
        <f t="shared" si="4"/>
        <v>41518</v>
      </c>
      <c r="G49" s="7"/>
      <c r="H49" s="7"/>
      <c r="I49" s="7">
        <f t="shared" si="5"/>
        <v>41518</v>
      </c>
      <c r="J49" s="7">
        <v>41516</v>
      </c>
      <c r="K49">
        <v>0.05</v>
      </c>
      <c r="M49" s="7">
        <f t="shared" si="6"/>
        <v>41518</v>
      </c>
      <c r="N49" s="7">
        <v>41516</v>
      </c>
      <c r="O49">
        <v>0.7</v>
      </c>
      <c r="P49">
        <v>0.7</v>
      </c>
      <c r="R49" s="7">
        <f t="shared" si="7"/>
        <v>41518</v>
      </c>
      <c r="S49" s="7">
        <v>41516</v>
      </c>
      <c r="T49">
        <v>25.745000000000001</v>
      </c>
      <c r="V49" s="7">
        <f t="shared" si="8"/>
        <v>41518</v>
      </c>
      <c r="W49" s="7">
        <v>41517</v>
      </c>
      <c r="X49">
        <v>1.3</v>
      </c>
      <c r="Z49" s="7">
        <f t="shared" si="9"/>
        <v>41518</v>
      </c>
      <c r="AA49" s="7">
        <v>41516</v>
      </c>
      <c r="AB49">
        <v>0.54500000000000004</v>
      </c>
      <c r="AD49" s="7">
        <f t="shared" si="10"/>
        <v>38899</v>
      </c>
      <c r="AE49" s="7">
        <v>38898</v>
      </c>
      <c r="AF49">
        <v>7.3</v>
      </c>
      <c r="AL49" s="7">
        <f t="shared" si="12"/>
        <v>41487</v>
      </c>
      <c r="AM49" s="7">
        <v>41486</v>
      </c>
      <c r="AN49">
        <v>0.6</v>
      </c>
      <c r="AP49" s="7">
        <f t="shared" si="13"/>
        <v>41579</v>
      </c>
      <c r="AQ49" s="7">
        <v>41578</v>
      </c>
      <c r="AR49">
        <v>1.41E-2</v>
      </c>
      <c r="AU49" s="7">
        <v>41362</v>
      </c>
      <c r="AV49" s="7" t="s">
        <v>54</v>
      </c>
      <c r="AW49" t="str">
        <f t="shared" si="0"/>
        <v>BY2YCZ Q114 Index</v>
      </c>
      <c r="AY49" s="6">
        <f>_xll.BDH(AW49,"PX_LAST",AU49,AU49,"Dir=V","Dts=S","Sort=D","Quote=C","QtTyp=P","Days=T",CONCATENATE("Per=cM"),"DtFmt=D","UseDPDF=Y","cols=2;rows=1")</f>
        <v>41362</v>
      </c>
      <c r="AZ49">
        <v>0.76</v>
      </c>
      <c r="BB49" s="7">
        <v>41362</v>
      </c>
      <c r="BC49" s="7" t="s">
        <v>54</v>
      </c>
      <c r="BD49" t="str">
        <f t="shared" si="1"/>
        <v>EC3MCZ Q114 Index</v>
      </c>
      <c r="BF49" s="6">
        <f>_xll.BDH(BD49,"PX_LAST",BB49,BB49,"Dir=V","Dts=S","Sort=D","Quote=C","QtTyp=P","Days=T",CONCATENATE("Per=cM"),"DtFmt=D","UseDPDF=Y","cols=2;rows=1")</f>
        <v>41362</v>
      </c>
      <c r="BG49">
        <v>0.53</v>
      </c>
      <c r="BI49" s="7">
        <v>41362</v>
      </c>
      <c r="BJ49" s="7" t="s">
        <v>54</v>
      </c>
      <c r="BK49" t="str">
        <f t="shared" si="2"/>
        <v>BYXYCZ Q114 Index</v>
      </c>
      <c r="BM49" s="6">
        <f>_xll.BDH(BK49,"PX_LAST",BI49,BI49,"Dir=V","Dts=S","Sort=D","Quote=C","QtTyp=P","Days=T",CONCATENATE("Per=cM"),"DtFmt=D","UseDPDF=Y","cols=2;rows=1")</f>
        <v>41362</v>
      </c>
      <c r="BN49">
        <v>2.64</v>
      </c>
    </row>
    <row r="50" spans="1:66" x14ac:dyDescent="0.25">
      <c r="A50" s="7">
        <v>41486</v>
      </c>
      <c r="B50" s="7">
        <v>41487</v>
      </c>
      <c r="C50" s="7"/>
      <c r="D50" s="7">
        <v>41486</v>
      </c>
      <c r="E50" s="7">
        <f t="shared" si="3"/>
        <v>41517</v>
      </c>
      <c r="F50" s="7">
        <f t="shared" si="4"/>
        <v>41487</v>
      </c>
      <c r="G50" s="7"/>
      <c r="H50" s="7"/>
      <c r="I50" s="7">
        <f t="shared" si="5"/>
        <v>41487</v>
      </c>
      <c r="J50" s="7">
        <v>41486</v>
      </c>
      <c r="K50">
        <v>0.05</v>
      </c>
      <c r="M50" s="7">
        <f t="shared" si="6"/>
        <v>41487</v>
      </c>
      <c r="N50" s="7">
        <v>41486</v>
      </c>
      <c r="O50">
        <v>0.7</v>
      </c>
      <c r="P50">
        <v>0.7</v>
      </c>
      <c r="R50" s="7">
        <f t="shared" si="7"/>
        <v>41487</v>
      </c>
      <c r="S50" s="7">
        <v>41486</v>
      </c>
      <c r="T50">
        <v>25.937000000000001</v>
      </c>
      <c r="V50" s="7">
        <f t="shared" si="8"/>
        <v>41487</v>
      </c>
      <c r="W50" s="7">
        <v>41486</v>
      </c>
      <c r="X50">
        <v>1.4</v>
      </c>
      <c r="Z50" s="7">
        <f t="shared" si="9"/>
        <v>41487</v>
      </c>
      <c r="AA50" s="7">
        <v>41486</v>
      </c>
      <c r="AB50">
        <v>0.53600000000000003</v>
      </c>
      <c r="AD50" s="7">
        <f t="shared" si="10"/>
        <v>38808</v>
      </c>
      <c r="AE50" s="7">
        <v>38807</v>
      </c>
      <c r="AF50">
        <v>6.8</v>
      </c>
      <c r="AL50" s="7">
        <f t="shared" si="12"/>
        <v>41456</v>
      </c>
      <c r="AM50" s="7">
        <v>41455</v>
      </c>
      <c r="AN50">
        <v>-1.1000000000000001</v>
      </c>
      <c r="AP50" s="7">
        <f t="shared" si="13"/>
        <v>41548</v>
      </c>
      <c r="AQ50" s="7">
        <v>41547</v>
      </c>
      <c r="AR50">
        <v>1.2E-2</v>
      </c>
      <c r="AU50" s="7">
        <v>41333</v>
      </c>
      <c r="AV50" s="7" t="s">
        <v>54</v>
      </c>
      <c r="AW50" t="str">
        <f t="shared" si="0"/>
        <v>BY2YCZ Q114 Index</v>
      </c>
      <c r="AY50" s="6">
        <f>_xll.BDH(AW50,"PX_LAST",AU50,AU50,"Dir=V","Dts=S","Sort=D","Quote=C","QtTyp=P","Days=T",CONCATENATE("Per=cM"),"DtFmt=D","UseDPDF=Y","cols=2;rows=1")</f>
        <v>41333</v>
      </c>
      <c r="AZ50">
        <v>0.76</v>
      </c>
      <c r="BB50" s="7">
        <v>41333</v>
      </c>
      <c r="BC50" s="7" t="s">
        <v>54</v>
      </c>
      <c r="BD50" t="str">
        <f t="shared" si="1"/>
        <v>EC3MCZ Q114 Index</v>
      </c>
      <c r="BF50" s="6">
        <f>_xll.BDH(BD50,"PX_LAST",BB50,BB50,"Dir=V","Dts=S","Sort=D","Quote=C","QtTyp=P","Days=T",CONCATENATE("Per=cM"),"DtFmt=D","UseDPDF=Y","cols=2;rows=1")</f>
        <v>41333</v>
      </c>
      <c r="BG50">
        <v>0.53</v>
      </c>
      <c r="BI50" s="7">
        <v>41333</v>
      </c>
      <c r="BJ50" s="7" t="s">
        <v>54</v>
      </c>
      <c r="BK50" t="str">
        <f t="shared" si="2"/>
        <v>BYXYCZ Q114 Index</v>
      </c>
      <c r="BM50" s="6">
        <f>_xll.BDH(BK50,"PX_LAST",BI50,BI50,"Dir=V","Dts=S","Sort=D","Quote=C","QtTyp=P","Days=T",CONCATENATE("Per=cM"),"DtFmt=D","UseDPDF=Y","cols=2;rows=1")</f>
        <v>41333</v>
      </c>
      <c r="BN50">
        <v>2.64</v>
      </c>
    </row>
    <row r="51" spans="1:66" x14ac:dyDescent="0.25">
      <c r="A51" s="7">
        <v>41453</v>
      </c>
      <c r="B51" s="7">
        <v>41456</v>
      </c>
      <c r="C51" s="7"/>
      <c r="D51" s="7">
        <v>41455</v>
      </c>
      <c r="E51" s="7">
        <f t="shared" si="3"/>
        <v>41486</v>
      </c>
      <c r="F51" s="7">
        <f t="shared" si="4"/>
        <v>41456</v>
      </c>
      <c r="G51" s="7"/>
      <c r="H51" s="7"/>
      <c r="I51" s="7">
        <f t="shared" si="5"/>
        <v>41456</v>
      </c>
      <c r="J51" s="7">
        <v>41453</v>
      </c>
      <c r="K51">
        <v>0.05</v>
      </c>
      <c r="M51" s="7">
        <f t="shared" si="6"/>
        <v>41456</v>
      </c>
      <c r="N51" s="7">
        <v>41453</v>
      </c>
      <c r="O51">
        <v>0.71</v>
      </c>
      <c r="P51">
        <v>0.71</v>
      </c>
      <c r="R51" s="7">
        <f t="shared" si="7"/>
        <v>41456</v>
      </c>
      <c r="S51" s="7">
        <v>41453</v>
      </c>
      <c r="T51">
        <v>26.006</v>
      </c>
      <c r="V51" s="7">
        <f t="shared" si="8"/>
        <v>41456</v>
      </c>
      <c r="W51" s="7">
        <v>41455</v>
      </c>
      <c r="X51">
        <v>1.6</v>
      </c>
      <c r="Z51" s="7">
        <f t="shared" si="9"/>
        <v>41456</v>
      </c>
      <c r="AA51" s="7">
        <v>41453</v>
      </c>
      <c r="AB51">
        <v>0.52700000000000002</v>
      </c>
      <c r="AD51" s="7">
        <f t="shared" si="10"/>
        <v>38718</v>
      </c>
      <c r="AE51" s="7">
        <v>38716</v>
      </c>
      <c r="AF51">
        <v>6.1</v>
      </c>
      <c r="AL51" s="7">
        <f t="shared" si="12"/>
        <v>41426</v>
      </c>
      <c r="AM51" s="7">
        <v>41425</v>
      </c>
      <c r="AN51">
        <v>2</v>
      </c>
      <c r="AP51" s="7" t="e">
        <f t="shared" si="13"/>
        <v>#N/A</v>
      </c>
      <c r="AQ51" s="7">
        <v>41516</v>
      </c>
      <c r="AR51">
        <v>5.4199999999999998E-2</v>
      </c>
      <c r="AU51" s="7">
        <v>41305</v>
      </c>
      <c r="AV51" s="7" t="s">
        <v>54</v>
      </c>
      <c r="AW51" t="str">
        <f t="shared" si="0"/>
        <v>BY2YCZ Q114 Index</v>
      </c>
      <c r="AY51" s="6">
        <f>_xll.BDH(AW51,"PX_LAST",AU51,AU51,"Dir=V","Dts=S","Sort=D","Quote=C","QtTyp=P","Days=T",CONCATENATE("Per=cM"),"DtFmt=D","UseDPDF=Y","cols=2;rows=1")</f>
        <v>41305</v>
      </c>
      <c r="AZ51">
        <v>0.76</v>
      </c>
      <c r="BB51" s="7">
        <v>41305</v>
      </c>
      <c r="BC51" s="7" t="s">
        <v>54</v>
      </c>
      <c r="BD51" t="str">
        <f t="shared" si="1"/>
        <v>EC3MCZ Q114 Index</v>
      </c>
      <c r="BF51" s="6">
        <f>_xll.BDH(BD51,"PX_LAST",BB51,BB51,"Dir=V","Dts=S","Sort=D","Quote=C","QtTyp=P","Days=T",CONCATENATE("Per=cM"),"DtFmt=D","UseDPDF=Y","cols=2;rows=1")</f>
        <v>41305</v>
      </c>
      <c r="BG51">
        <v>0.52</v>
      </c>
      <c r="BI51" s="7">
        <v>41305</v>
      </c>
      <c r="BJ51" s="7" t="s">
        <v>54</v>
      </c>
      <c r="BK51" t="str">
        <f t="shared" si="2"/>
        <v>BYXYCZ Q114 Index</v>
      </c>
      <c r="BM51" s="6">
        <f>_xll.BDH(BK51,"PX_LAST",BI51,BI51,"Dir=V","Dts=S","Sort=D","Quote=C","QtTyp=P","Days=T",CONCATENATE("Per=cM"),"DtFmt=D","UseDPDF=Y","cols=2;rows=1")</f>
        <v>41305</v>
      </c>
      <c r="BN51">
        <v>2.65</v>
      </c>
    </row>
    <row r="52" spans="1:66" x14ac:dyDescent="0.25">
      <c r="A52" s="7">
        <v>41425</v>
      </c>
      <c r="B52" s="7">
        <v>41426</v>
      </c>
      <c r="C52" s="7"/>
      <c r="D52" s="7">
        <v>41425</v>
      </c>
      <c r="E52" s="7">
        <f t="shared" si="3"/>
        <v>41455</v>
      </c>
      <c r="F52" s="7">
        <f t="shared" si="4"/>
        <v>41426</v>
      </c>
      <c r="G52" s="7"/>
      <c r="H52" s="7"/>
      <c r="I52" s="7">
        <f t="shared" si="5"/>
        <v>41426</v>
      </c>
      <c r="J52" s="7">
        <v>41425</v>
      </c>
      <c r="K52">
        <v>0.05</v>
      </c>
      <c r="M52" s="7">
        <f t="shared" si="6"/>
        <v>41426</v>
      </c>
      <c r="N52" s="7">
        <v>41425</v>
      </c>
      <c r="O52">
        <v>0.71</v>
      </c>
      <c r="P52">
        <v>0.71</v>
      </c>
      <c r="R52" s="7">
        <f t="shared" si="7"/>
        <v>41426</v>
      </c>
      <c r="S52" s="7">
        <v>41425</v>
      </c>
      <c r="T52">
        <v>25.727</v>
      </c>
      <c r="V52" s="7">
        <f t="shared" si="8"/>
        <v>41426</v>
      </c>
      <c r="W52" s="7">
        <v>41425</v>
      </c>
      <c r="X52">
        <v>1.3</v>
      </c>
      <c r="Z52" s="7">
        <f t="shared" si="9"/>
        <v>41426</v>
      </c>
      <c r="AA52" s="7">
        <v>41425</v>
      </c>
      <c r="AB52">
        <v>0.47799999999999998</v>
      </c>
      <c r="AD52" s="7">
        <f t="shared" si="10"/>
        <v>38626</v>
      </c>
      <c r="AE52" s="7">
        <v>38625</v>
      </c>
      <c r="AF52">
        <v>6.5</v>
      </c>
      <c r="AL52" s="7">
        <f t="shared" si="12"/>
        <v>41395</v>
      </c>
      <c r="AM52" s="7">
        <v>41394</v>
      </c>
      <c r="AN52">
        <v>-0.4</v>
      </c>
      <c r="AP52" s="7">
        <f t="shared" si="13"/>
        <v>41487</v>
      </c>
      <c r="AQ52" s="7">
        <v>41486</v>
      </c>
      <c r="AR52">
        <v>1.54E-2</v>
      </c>
      <c r="AU52" s="7">
        <v>41274</v>
      </c>
      <c r="AV52" s="7" t="s">
        <v>55</v>
      </c>
      <c r="AW52" t="str">
        <f t="shared" si="0"/>
        <v>BY2YCZ Q413 Index</v>
      </c>
      <c r="AY52" s="6">
        <f>_xll.BDH(AW52,"PX_LAST",AU52,AU52,"Dir=V","Dts=S","Sort=D","Quote=C","QtTyp=P","Days=T",CONCATENATE("Per=cM"),"DtFmt=D","UseDPDF=Y","cols=2;rows=1")</f>
        <v>41274</v>
      </c>
      <c r="AZ52">
        <v>0.96</v>
      </c>
      <c r="BB52" s="7">
        <v>41274</v>
      </c>
      <c r="BC52" s="7" t="s">
        <v>55</v>
      </c>
      <c r="BD52" t="str">
        <f t="shared" si="1"/>
        <v>EC3MCZ Q413 Index</v>
      </c>
      <c r="BF52" s="6">
        <f>_xll.BDH(BD52,"PX_LAST",BB52,BB52,"Dir=V","Dts=S","Sort=D","Quote=C","QtTyp=P","Days=T",CONCATENATE("Per=cM"),"DtFmt=D","UseDPDF=Y","cols=2;rows=1")</f>
        <v>41274</v>
      </c>
      <c r="BG52">
        <v>0.6</v>
      </c>
      <c r="BI52" s="7">
        <v>41274</v>
      </c>
      <c r="BJ52" s="7" t="s">
        <v>55</v>
      </c>
      <c r="BK52" t="str">
        <f t="shared" si="2"/>
        <v>BYXYCZ Q413 Index</v>
      </c>
      <c r="BM52" s="6">
        <f>_xll.BDH(BK52,"PX_LAST",BI52,BI52,"Dir=V","Dts=S","Sort=D","Quote=C","QtTyp=P","Days=T",CONCATENATE("Per=cM"),"DtFmt=D","UseDPDF=Y","cols=2;rows=1")</f>
        <v>41274</v>
      </c>
      <c r="BN52">
        <v>2.65</v>
      </c>
    </row>
    <row r="53" spans="1:66" x14ac:dyDescent="0.25">
      <c r="A53" s="7">
        <v>41394</v>
      </c>
      <c r="B53" s="7">
        <v>41395</v>
      </c>
      <c r="C53" s="7"/>
      <c r="D53" s="7">
        <v>41394</v>
      </c>
      <c r="E53" s="7">
        <f t="shared" si="3"/>
        <v>41425</v>
      </c>
      <c r="F53" s="7">
        <f t="shared" si="4"/>
        <v>41395</v>
      </c>
      <c r="G53" s="7"/>
      <c r="H53" s="7"/>
      <c r="I53" s="7">
        <f t="shared" si="5"/>
        <v>41395</v>
      </c>
      <c r="J53" s="7">
        <v>41394</v>
      </c>
      <c r="K53">
        <v>0.05</v>
      </c>
      <c r="M53" s="7">
        <f t="shared" si="6"/>
        <v>41395</v>
      </c>
      <c r="N53" s="7">
        <v>41394</v>
      </c>
      <c r="O53">
        <v>0.69</v>
      </c>
      <c r="P53">
        <v>0.69</v>
      </c>
      <c r="R53" s="7">
        <f t="shared" si="7"/>
        <v>41395</v>
      </c>
      <c r="S53" s="7">
        <v>41394</v>
      </c>
      <c r="T53">
        <v>25.803999999999998</v>
      </c>
      <c r="V53" s="7">
        <f t="shared" si="8"/>
        <v>41395</v>
      </c>
      <c r="W53" s="7">
        <v>41394</v>
      </c>
      <c r="X53">
        <v>1.7</v>
      </c>
      <c r="Z53" s="7">
        <f t="shared" si="9"/>
        <v>41395</v>
      </c>
      <c r="AA53" s="7">
        <v>41394</v>
      </c>
      <c r="AB53">
        <v>0.51</v>
      </c>
      <c r="AD53" s="7">
        <f t="shared" si="10"/>
        <v>38534</v>
      </c>
      <c r="AE53" s="7">
        <v>38533</v>
      </c>
      <c r="AF53">
        <v>7</v>
      </c>
      <c r="AL53" s="7">
        <f t="shared" si="12"/>
        <v>41365</v>
      </c>
      <c r="AM53" s="7">
        <v>41364</v>
      </c>
      <c r="AN53">
        <v>-0.6</v>
      </c>
      <c r="AP53" s="7" t="e">
        <f t="shared" si="13"/>
        <v>#N/A</v>
      </c>
      <c r="AQ53" s="7">
        <v>41453</v>
      </c>
      <c r="AR53">
        <v>4.3499999999999997E-2</v>
      </c>
      <c r="AU53" s="7">
        <v>41243</v>
      </c>
      <c r="AV53" s="7" t="s">
        <v>55</v>
      </c>
      <c r="AW53" t="str">
        <f t="shared" si="0"/>
        <v>BY2YCZ Q413 Index</v>
      </c>
      <c r="AY53" s="6">
        <f>_xll.BDH(AW53,"PX_LAST",AU53,AU53,"Dir=V","Dts=S","Sort=D","Quote=C","QtTyp=P","Days=T",CONCATENATE("Per=cM"),"DtFmt=D","UseDPDF=Y","cols=2;rows=1")</f>
        <v>41243</v>
      </c>
      <c r="AZ53">
        <v>0.96</v>
      </c>
      <c r="BB53" s="7">
        <v>41243</v>
      </c>
      <c r="BC53" s="7" t="s">
        <v>55</v>
      </c>
      <c r="BD53" t="str">
        <f t="shared" si="1"/>
        <v>EC3MCZ Q413 Index</v>
      </c>
      <c r="BF53" s="6">
        <f>_xll.BDH(BD53,"PX_LAST",BB53,BB53,"Dir=V","Dts=S","Sort=D","Quote=C","QtTyp=P","Days=T",CONCATENATE("Per=cM"),"DtFmt=D","UseDPDF=Y","cols=2;rows=1")</f>
        <v>41243</v>
      </c>
      <c r="BG53">
        <v>0.59</v>
      </c>
      <c r="BI53" s="7">
        <v>41243</v>
      </c>
      <c r="BJ53" s="7" t="s">
        <v>55</v>
      </c>
      <c r="BK53" t="str">
        <f t="shared" si="2"/>
        <v>BYXYCZ Q413 Index</v>
      </c>
      <c r="BM53" s="6">
        <f>_xll.BDH(BK53,"PX_LAST",BI53,BI53,"Dir=V","Dts=S","Sort=D","Quote=C","QtTyp=P","Days=T",CONCATENATE("Per=cM"),"DtFmt=D","UseDPDF=Y","cols=2;rows=1")</f>
        <v>41243</v>
      </c>
      <c r="BN53">
        <v>2.68</v>
      </c>
    </row>
    <row r="54" spans="1:66" x14ac:dyDescent="0.25">
      <c r="A54" s="7">
        <v>41362</v>
      </c>
      <c r="B54" s="7">
        <v>41365</v>
      </c>
      <c r="C54" s="7"/>
      <c r="D54" s="7">
        <v>41364</v>
      </c>
      <c r="E54" s="7">
        <f t="shared" si="3"/>
        <v>41394</v>
      </c>
      <c r="F54" s="7">
        <f t="shared" si="4"/>
        <v>41365</v>
      </c>
      <c r="G54" s="7"/>
      <c r="H54" s="7"/>
      <c r="I54" s="7">
        <f t="shared" si="5"/>
        <v>41365</v>
      </c>
      <c r="J54" s="7">
        <v>41362</v>
      </c>
      <c r="K54">
        <v>0.05</v>
      </c>
      <c r="M54" s="7">
        <f t="shared" si="6"/>
        <v>41365</v>
      </c>
      <c r="N54" s="7">
        <v>41362</v>
      </c>
      <c r="O54">
        <v>0.69</v>
      </c>
      <c r="P54">
        <v>0.69</v>
      </c>
      <c r="R54" s="7">
        <f t="shared" si="7"/>
        <v>41365</v>
      </c>
      <c r="S54" s="7">
        <v>41362</v>
      </c>
      <c r="T54">
        <v>25.738</v>
      </c>
      <c r="V54" s="7">
        <f t="shared" si="8"/>
        <v>41365</v>
      </c>
      <c r="W54" s="7">
        <v>41364</v>
      </c>
      <c r="X54">
        <v>1.7</v>
      </c>
      <c r="Z54" s="7">
        <f t="shared" si="9"/>
        <v>41365</v>
      </c>
      <c r="AA54" s="7">
        <v>41362</v>
      </c>
      <c r="AB54">
        <v>0.54700000000000004</v>
      </c>
      <c r="AD54" s="7">
        <f t="shared" si="10"/>
        <v>38443</v>
      </c>
      <c r="AE54" s="7">
        <v>38442</v>
      </c>
      <c r="AF54">
        <v>6.5</v>
      </c>
      <c r="AL54" s="7">
        <f t="shared" si="12"/>
        <v>41334</v>
      </c>
      <c r="AM54" s="7">
        <v>41333</v>
      </c>
      <c r="AN54">
        <v>1.2</v>
      </c>
      <c r="AP54" s="7">
        <f t="shared" si="13"/>
        <v>41426</v>
      </c>
      <c r="AQ54" s="7">
        <v>41425</v>
      </c>
      <c r="AR54">
        <v>6.8999999999999999E-3</v>
      </c>
      <c r="AU54" s="7">
        <v>41213</v>
      </c>
      <c r="AV54" s="7" t="s">
        <v>55</v>
      </c>
      <c r="AW54" t="str">
        <f t="shared" si="0"/>
        <v>BY2YCZ Q413 Index</v>
      </c>
      <c r="AY54" s="6">
        <f>_xll.BDH(AW54,"PX_LAST",AU54,AU54,"Dir=V","Dts=S","Sort=D","Quote=C","QtTyp=P","Days=T",CONCATENATE("Per=cM"),"DtFmt=D","UseDPDF=Y","cols=2;rows=1")</f>
        <v>41213</v>
      </c>
      <c r="AZ54">
        <v>0.96</v>
      </c>
      <c r="BB54" s="7">
        <v>41213</v>
      </c>
      <c r="BC54" s="7" t="s">
        <v>55</v>
      </c>
      <c r="BD54" t="str">
        <f t="shared" si="1"/>
        <v>EC3MCZ Q413 Index</v>
      </c>
      <c r="BF54" s="6">
        <f>_xll.BDH(BD54,"PX_LAST",BB54,BB54,"Dir=V","Dts=S","Sort=D","Quote=C","QtTyp=P","Days=T",CONCATENATE("Per=cM"),"DtFmt=D","UseDPDF=Y","cols=2;rows=1")</f>
        <v>41213</v>
      </c>
      <c r="BG54">
        <v>0.6</v>
      </c>
      <c r="BI54" s="7">
        <v>41213</v>
      </c>
      <c r="BJ54" s="7" t="s">
        <v>55</v>
      </c>
      <c r="BK54" t="str">
        <f t="shared" si="2"/>
        <v>BYXYCZ Q413 Index</v>
      </c>
      <c r="BM54" s="6">
        <f>_xll.BDH(BK54,"PX_LAST",BI54,BI54,"Dir=V","Dts=S","Sort=D","Quote=C","QtTyp=P","Days=T",CONCATENATE("Per=cM"),"DtFmt=D","UseDPDF=Y","cols=2;rows=1")</f>
        <v>41213</v>
      </c>
      <c r="BN54">
        <v>2.85</v>
      </c>
    </row>
    <row r="55" spans="1:66" x14ac:dyDescent="0.25">
      <c r="A55" s="7">
        <v>41333</v>
      </c>
      <c r="B55" s="7">
        <v>41334</v>
      </c>
      <c r="C55" s="7"/>
      <c r="D55" s="7">
        <v>41333</v>
      </c>
      <c r="E55" s="7">
        <f t="shared" si="3"/>
        <v>41364</v>
      </c>
      <c r="F55" s="7">
        <f t="shared" si="4"/>
        <v>41334</v>
      </c>
      <c r="G55" s="7"/>
      <c r="H55" s="7"/>
      <c r="I55" s="7">
        <f t="shared" si="5"/>
        <v>41334</v>
      </c>
      <c r="J55" s="7">
        <v>41333</v>
      </c>
      <c r="K55">
        <v>0.05</v>
      </c>
      <c r="M55" s="7">
        <f t="shared" si="6"/>
        <v>41334</v>
      </c>
      <c r="N55" s="7">
        <v>41333</v>
      </c>
      <c r="O55">
        <v>0.8</v>
      </c>
      <c r="P55">
        <v>0.8</v>
      </c>
      <c r="R55" s="7">
        <f t="shared" si="7"/>
        <v>41334</v>
      </c>
      <c r="S55" s="7">
        <v>41333</v>
      </c>
      <c r="T55">
        <v>25.661999999999999</v>
      </c>
      <c r="V55" s="7">
        <f t="shared" si="8"/>
        <v>41334</v>
      </c>
      <c r="W55" s="7">
        <v>41333</v>
      </c>
      <c r="X55">
        <v>1.7</v>
      </c>
      <c r="Z55" s="7">
        <f t="shared" si="9"/>
        <v>41334</v>
      </c>
      <c r="AA55" s="7">
        <v>41333</v>
      </c>
      <c r="AB55">
        <v>0.55700000000000005</v>
      </c>
      <c r="AD55" s="7">
        <f t="shared" si="10"/>
        <v>38353</v>
      </c>
      <c r="AE55" s="7">
        <v>38352</v>
      </c>
      <c r="AF55">
        <v>5.9</v>
      </c>
      <c r="AL55" s="7">
        <f t="shared" si="12"/>
        <v>41306</v>
      </c>
      <c r="AM55" s="7">
        <v>41305</v>
      </c>
      <c r="AN55">
        <v>-0.6</v>
      </c>
      <c r="AP55" s="7">
        <f t="shared" si="13"/>
        <v>41395</v>
      </c>
      <c r="AQ55" s="7">
        <v>41394</v>
      </c>
      <c r="AR55">
        <v>-5.9200000000000003E-2</v>
      </c>
      <c r="AU55" s="7">
        <v>41180</v>
      </c>
      <c r="AV55" s="7" t="s">
        <v>56</v>
      </c>
      <c r="AW55" t="str">
        <f t="shared" si="0"/>
        <v>BY2YCZ Q313 Index</v>
      </c>
      <c r="AY55" s="6">
        <f>_xll.BDH(AW55,"PX_LAST",AU55,AU55,"Dir=V","Dts=S","Sort=D","Quote=C","QtTyp=P","Days=T",CONCATENATE("Per=cM"),"DtFmt=D","UseDPDF=Y","cols=2;rows=1")</f>
        <v>41180</v>
      </c>
      <c r="AZ55">
        <v>2.16</v>
      </c>
      <c r="BB55" s="7">
        <v>41180</v>
      </c>
      <c r="BC55" s="7" t="s">
        <v>56</v>
      </c>
      <c r="BD55" t="str">
        <f t="shared" si="1"/>
        <v>EC3MCZ Q313 Index</v>
      </c>
      <c r="BF55" s="6">
        <f>_xll.BDH(BD55,"PX_LAST",BB55,BB55,"Dir=V","Dts=S","Sort=D","Quote=C","QtTyp=P","Days=T",CONCATENATE("Per=cM"),"DtFmt=D","UseDPDF=Y","cols=2;rows=1")</f>
        <v>41180</v>
      </c>
      <c r="BG55">
        <v>1.01</v>
      </c>
      <c r="BI55" s="7">
        <v>41180</v>
      </c>
      <c r="BJ55" s="7" t="s">
        <v>56</v>
      </c>
      <c r="BK55" t="str">
        <f t="shared" si="2"/>
        <v>BYXYCZ Q313 Index</v>
      </c>
      <c r="BM55" s="6">
        <f>_xll.BDH(BK55,"PX_LAST",BI55,BI55,"Dir=V","Dts=S","Sort=D","Quote=C","QtTyp=P","Days=T",CONCATENATE("Per=cM"),"DtFmt=D","UseDPDF=Y","cols=2;rows=1")</f>
        <v>41180</v>
      </c>
      <c r="BN55">
        <v>2.94</v>
      </c>
    </row>
    <row r="56" spans="1:66" x14ac:dyDescent="0.25">
      <c r="A56" s="7">
        <v>41305</v>
      </c>
      <c r="B56" s="7">
        <v>41306</v>
      </c>
      <c r="C56" s="7"/>
      <c r="D56" s="7">
        <v>41305</v>
      </c>
      <c r="E56" s="7">
        <f t="shared" si="3"/>
        <v>41333</v>
      </c>
      <c r="F56" s="7">
        <f t="shared" si="4"/>
        <v>41306</v>
      </c>
      <c r="G56" s="7"/>
      <c r="H56" s="7"/>
      <c r="I56" s="7">
        <f t="shared" si="5"/>
        <v>41306</v>
      </c>
      <c r="J56" s="7">
        <v>41305</v>
      </c>
      <c r="K56">
        <v>0.05</v>
      </c>
      <c r="M56" s="7">
        <f t="shared" si="6"/>
        <v>41306</v>
      </c>
      <c r="N56" s="7">
        <v>41305</v>
      </c>
      <c r="O56">
        <v>0.87</v>
      </c>
      <c r="P56">
        <v>0.87</v>
      </c>
      <c r="R56" s="7">
        <f t="shared" si="7"/>
        <v>41306</v>
      </c>
      <c r="S56" s="7">
        <v>41305</v>
      </c>
      <c r="T56">
        <v>25.672000000000001</v>
      </c>
      <c r="V56" s="7">
        <f t="shared" si="8"/>
        <v>41306</v>
      </c>
      <c r="W56" s="7">
        <v>41305</v>
      </c>
      <c r="X56">
        <v>1.9</v>
      </c>
      <c r="Z56" s="7">
        <f t="shared" si="9"/>
        <v>41306</v>
      </c>
      <c r="AA56" s="7">
        <v>41305</v>
      </c>
      <c r="AB56">
        <v>0.62</v>
      </c>
      <c r="AD56" s="7">
        <f t="shared" si="10"/>
        <v>38261</v>
      </c>
      <c r="AE56" s="7">
        <v>38260</v>
      </c>
      <c r="AF56">
        <v>4.9000000000000004</v>
      </c>
      <c r="AL56" s="7">
        <f t="shared" si="12"/>
        <v>41275</v>
      </c>
      <c r="AM56" s="7">
        <v>41274</v>
      </c>
      <c r="AN56">
        <v>1.7</v>
      </c>
      <c r="AP56" s="7" t="e">
        <f t="shared" si="13"/>
        <v>#N/A</v>
      </c>
      <c r="AQ56" s="7">
        <v>41362</v>
      </c>
      <c r="AR56">
        <v>-4.4400000000000002E-2</v>
      </c>
      <c r="AU56" s="7">
        <v>41152</v>
      </c>
      <c r="AV56" s="7" t="s">
        <v>56</v>
      </c>
      <c r="AW56" t="str">
        <f t="shared" si="0"/>
        <v>BY2YCZ Q313 Index</v>
      </c>
      <c r="AY56" s="6">
        <f>_xll.BDH(AW56,"PX_LAST",AU56,AU56,"Dir=V","Dts=S","Sort=D","Quote=C","QtTyp=P","Days=T",CONCATENATE("Per=cM"),"DtFmt=D","UseDPDF=Y","cols=2;rows=1")</f>
        <v>41152</v>
      </c>
      <c r="AZ56">
        <v>2.16</v>
      </c>
      <c r="BB56" s="7">
        <v>41152</v>
      </c>
      <c r="BC56" s="7" t="s">
        <v>56</v>
      </c>
      <c r="BD56" t="str">
        <f t="shared" si="1"/>
        <v>EC3MCZ Q313 Index</v>
      </c>
      <c r="BF56" s="6">
        <f>_xll.BDH(BD56,"PX_LAST",BB56,BB56,"Dir=V","Dts=S","Sort=D","Quote=C","QtTyp=P","Days=T",CONCATENATE("Per=cM"),"DtFmt=D","UseDPDF=Y","cols=2;rows=1")</f>
        <v>41152</v>
      </c>
      <c r="BG56">
        <v>1.04</v>
      </c>
      <c r="BI56" s="7">
        <v>41152</v>
      </c>
      <c r="BJ56" s="7" t="s">
        <v>56</v>
      </c>
      <c r="BK56" t="str">
        <f t="shared" si="2"/>
        <v>BYXYCZ Q313 Index</v>
      </c>
      <c r="BM56" s="6">
        <f>_xll.BDH(BK56,"PX_LAST",BI56,BI56,"Dir=V","Dts=S","Sort=D","Quote=C","QtTyp=P","Days=T",CONCATENATE("Per=cM"),"DtFmt=D","UseDPDF=Y","cols=2;rows=1")</f>
        <v>41152</v>
      </c>
      <c r="BN56">
        <v>2.96</v>
      </c>
    </row>
    <row r="57" spans="1:66" x14ac:dyDescent="0.25">
      <c r="A57" s="7">
        <v>41274</v>
      </c>
      <c r="B57" s="7">
        <v>41275</v>
      </c>
      <c r="C57" s="7"/>
      <c r="D57" s="7">
        <v>41274</v>
      </c>
      <c r="E57" s="7">
        <f t="shared" si="3"/>
        <v>41305</v>
      </c>
      <c r="F57" s="7">
        <f t="shared" si="4"/>
        <v>41275</v>
      </c>
      <c r="G57" s="7"/>
      <c r="H57" s="7"/>
      <c r="I57" s="7">
        <f t="shared" si="5"/>
        <v>41275</v>
      </c>
      <c r="J57" s="7">
        <v>41274</v>
      </c>
      <c r="K57">
        <v>0.05</v>
      </c>
      <c r="M57" s="7">
        <f t="shared" si="6"/>
        <v>41275</v>
      </c>
      <c r="N57" s="7">
        <v>41274</v>
      </c>
      <c r="O57">
        <v>0.86</v>
      </c>
      <c r="P57">
        <v>0.86</v>
      </c>
      <c r="R57" s="7">
        <f t="shared" si="7"/>
        <v>41275</v>
      </c>
      <c r="S57" s="7">
        <v>41274</v>
      </c>
      <c r="T57">
        <v>25.096</v>
      </c>
      <c r="V57" s="7">
        <f t="shared" si="8"/>
        <v>41275</v>
      </c>
      <c r="W57" s="7">
        <v>41274</v>
      </c>
      <c r="X57">
        <v>2.4</v>
      </c>
      <c r="Z57" s="7">
        <f t="shared" si="9"/>
        <v>41275</v>
      </c>
      <c r="AA57" s="7">
        <v>41274</v>
      </c>
      <c r="AB57">
        <v>0.54200000000000004</v>
      </c>
      <c r="AD57" s="7">
        <f t="shared" si="10"/>
        <v>38169</v>
      </c>
      <c r="AE57" s="7">
        <v>38168</v>
      </c>
      <c r="AF57">
        <v>4.2</v>
      </c>
      <c r="AL57" s="7">
        <f t="shared" si="12"/>
        <v>41244</v>
      </c>
      <c r="AM57" s="7">
        <v>41243</v>
      </c>
      <c r="AN57">
        <v>-0.8</v>
      </c>
      <c r="AP57" s="7">
        <f t="shared" si="13"/>
        <v>41334</v>
      </c>
      <c r="AQ57" s="7">
        <v>41333</v>
      </c>
      <c r="AR57">
        <v>-1.54E-2</v>
      </c>
      <c r="AU57" s="7">
        <v>41121</v>
      </c>
      <c r="AV57" s="7" t="s">
        <v>56</v>
      </c>
      <c r="AW57" t="str">
        <f t="shared" si="0"/>
        <v>BY2YCZ Q313 Index</v>
      </c>
      <c r="AY57" s="6">
        <f>_xll.BDH(AW57,"PX_LAST",AU57,AU57,"Dir=V","Dts=S","Sort=D","Quote=C","QtTyp=P","Days=T",CONCATENATE("Per=cM"),"DtFmt=D","UseDPDF=Y","cols=2;rows=1")</f>
        <v>41121</v>
      </c>
      <c r="AZ57">
        <v>2.16</v>
      </c>
      <c r="BB57" s="7">
        <v>41121</v>
      </c>
      <c r="BC57" s="7" t="s">
        <v>56</v>
      </c>
      <c r="BD57" t="str">
        <f t="shared" si="1"/>
        <v>EC3MCZ Q313 Index</v>
      </c>
      <c r="BF57" s="6">
        <f>_xll.BDH(BD57,"PX_LAST",BB57,BB57,"Dir=V","Dts=S","Sort=D","Quote=C","QtTyp=P","Days=T",CONCATENATE("Per=cM"),"DtFmt=D","UseDPDF=Y","cols=2;rows=1")</f>
        <v>41121</v>
      </c>
      <c r="BG57">
        <v>1.04</v>
      </c>
      <c r="BI57" s="7">
        <v>41121</v>
      </c>
      <c r="BJ57" s="7" t="s">
        <v>56</v>
      </c>
      <c r="BK57" t="str">
        <f t="shared" si="2"/>
        <v>BYXYCZ Q313 Index</v>
      </c>
      <c r="BM57" s="6">
        <f>_xll.BDH(BK57,"PX_LAST",BI57,BI57,"Dir=V","Dts=S","Sort=D","Quote=C","QtTyp=P","Days=T",CONCATENATE("Per=cM"),"DtFmt=D","UseDPDF=Y","cols=2;rows=1")</f>
        <v>41121</v>
      </c>
      <c r="BN57">
        <v>2.96</v>
      </c>
    </row>
    <row r="58" spans="1:66" x14ac:dyDescent="0.25">
      <c r="A58" s="7">
        <v>41243</v>
      </c>
      <c r="B58" s="7">
        <v>41244</v>
      </c>
      <c r="C58" s="7"/>
      <c r="D58" s="7">
        <v>41243</v>
      </c>
      <c r="E58" s="7">
        <f t="shared" si="3"/>
        <v>41274</v>
      </c>
      <c r="F58" s="7">
        <f t="shared" si="4"/>
        <v>41244</v>
      </c>
      <c r="G58" s="7"/>
      <c r="H58" s="7"/>
      <c r="I58" s="7">
        <f t="shared" si="5"/>
        <v>41244</v>
      </c>
      <c r="J58" s="7">
        <v>41243</v>
      </c>
      <c r="K58">
        <v>0.05</v>
      </c>
      <c r="M58" s="7">
        <f t="shared" si="6"/>
        <v>41244</v>
      </c>
      <c r="N58" s="7">
        <v>41243</v>
      </c>
      <c r="O58">
        <v>0.88</v>
      </c>
      <c r="P58">
        <v>0.88</v>
      </c>
      <c r="R58" s="7">
        <f t="shared" si="7"/>
        <v>41244</v>
      </c>
      <c r="S58" s="7">
        <v>41243</v>
      </c>
      <c r="T58">
        <v>25.25</v>
      </c>
      <c r="V58" s="7">
        <f t="shared" si="8"/>
        <v>41244</v>
      </c>
      <c r="W58" s="7">
        <v>41243</v>
      </c>
      <c r="X58">
        <v>2.7</v>
      </c>
      <c r="Z58" s="7">
        <f t="shared" si="9"/>
        <v>41244</v>
      </c>
      <c r="AA58" s="7">
        <v>41243</v>
      </c>
      <c r="AB58">
        <v>0.57399999999999995</v>
      </c>
      <c r="AD58" s="7">
        <f t="shared" si="10"/>
        <v>38078</v>
      </c>
      <c r="AE58" s="7">
        <v>38077</v>
      </c>
      <c r="AF58">
        <v>4.0999999999999996</v>
      </c>
      <c r="AL58" s="7">
        <f t="shared" si="12"/>
        <v>41214</v>
      </c>
      <c r="AM58" s="7">
        <v>41213</v>
      </c>
      <c r="AN58">
        <v>-1.6</v>
      </c>
      <c r="AP58" s="7">
        <f t="shared" si="13"/>
        <v>41306</v>
      </c>
      <c r="AQ58" s="7">
        <v>41305</v>
      </c>
      <c r="AR58">
        <v>-1.0800000000000001E-2</v>
      </c>
      <c r="AU58" s="7">
        <v>41089</v>
      </c>
      <c r="AV58" s="7" t="s">
        <v>57</v>
      </c>
      <c r="AW58" t="str">
        <f t="shared" si="0"/>
        <v>BY2YCZ Q213 Index</v>
      </c>
      <c r="AY58" s="6">
        <f>_xll.BDH(AW58,"PX_LAST",AU58,AU58,"Dir=V","Dts=S","Sort=D","Quote=C","QtTyp=P","Days=T",CONCATENATE("Per=cM"),"DtFmt=D","UseDPDF=Y","cols=2;rows=1")</f>
        <v>41089</v>
      </c>
      <c r="AZ58">
        <v>2.0499999999999998</v>
      </c>
      <c r="BB58" s="7">
        <v>41089</v>
      </c>
      <c r="BC58" s="7" t="s">
        <v>57</v>
      </c>
      <c r="BD58" t="str">
        <f t="shared" si="1"/>
        <v>EC3MCZ Q213 Index</v>
      </c>
      <c r="BF58" s="6" t="str">
        <f>_xll.BDH(BD58,"PX_LAST",BB58,BB58,"Dir=V","Dts=S","Sort=D","Quote=C","QtTyp=P","Days=T",CONCATENATE("Per=cM"),"DtFmt=D","UseDPDF=Y")</f>
        <v>#N/A N/A</v>
      </c>
      <c r="BI58" s="7">
        <v>41089</v>
      </c>
      <c r="BJ58" s="7" t="s">
        <v>57</v>
      </c>
      <c r="BK58" t="str">
        <f t="shared" si="2"/>
        <v>BYXYCZ Q213 Index</v>
      </c>
      <c r="BM58" s="6">
        <f>_xll.BDH(BK58,"PX_LAST",BI58,BI58,"Dir=V","Dts=S","Sort=D","Quote=C","QtTyp=P","Days=T",CONCATENATE("Per=cM"),"DtFmt=D","UseDPDF=Y","cols=2;rows=1")</f>
        <v>41089</v>
      </c>
      <c r="BN58">
        <v>3.54</v>
      </c>
    </row>
    <row r="59" spans="1:66" x14ac:dyDescent="0.25">
      <c r="A59" s="7">
        <v>41213</v>
      </c>
      <c r="B59" s="7">
        <v>41214</v>
      </c>
      <c r="C59" s="7"/>
      <c r="D59" s="7">
        <v>41213</v>
      </c>
      <c r="E59" s="7">
        <f t="shared" si="3"/>
        <v>41243</v>
      </c>
      <c r="F59" s="7">
        <f t="shared" si="4"/>
        <v>41214</v>
      </c>
      <c r="G59" s="7"/>
      <c r="H59" s="7"/>
      <c r="I59" s="7">
        <f t="shared" si="5"/>
        <v>41214</v>
      </c>
      <c r="J59" s="7">
        <v>41213</v>
      </c>
      <c r="K59">
        <v>0.25</v>
      </c>
      <c r="M59" s="7">
        <f t="shared" si="6"/>
        <v>41214</v>
      </c>
      <c r="N59" s="7">
        <v>41213</v>
      </c>
      <c r="O59">
        <v>1.08</v>
      </c>
      <c r="P59">
        <v>1.08</v>
      </c>
      <c r="R59" s="7">
        <f t="shared" si="7"/>
        <v>41214</v>
      </c>
      <c r="S59" s="7">
        <v>41213</v>
      </c>
      <c r="T59">
        <v>25.09</v>
      </c>
      <c r="V59" s="7">
        <f t="shared" si="8"/>
        <v>41214</v>
      </c>
      <c r="W59" s="7">
        <v>41213</v>
      </c>
      <c r="X59">
        <v>3.4</v>
      </c>
      <c r="Z59" s="7">
        <f t="shared" si="9"/>
        <v>41214</v>
      </c>
      <c r="AA59" s="7">
        <v>41213</v>
      </c>
      <c r="AB59">
        <v>0.61799999999999999</v>
      </c>
      <c r="AD59" s="7">
        <f t="shared" si="10"/>
        <v>37987</v>
      </c>
      <c r="AE59" s="7">
        <v>37986</v>
      </c>
      <c r="AF59">
        <v>4</v>
      </c>
      <c r="AL59" s="7">
        <f t="shared" si="12"/>
        <v>41183</v>
      </c>
      <c r="AM59" s="7">
        <v>41182</v>
      </c>
      <c r="AN59">
        <v>-0.1</v>
      </c>
      <c r="AP59" s="7">
        <f t="shared" si="13"/>
        <v>41275</v>
      </c>
      <c r="AQ59" s="7">
        <v>41274</v>
      </c>
      <c r="AR59">
        <v>-0.124</v>
      </c>
      <c r="AU59" s="7">
        <v>41060</v>
      </c>
      <c r="AV59" s="7" t="s">
        <v>57</v>
      </c>
      <c r="AW59" t="str">
        <f t="shared" si="0"/>
        <v>BY2YCZ Q213 Index</v>
      </c>
      <c r="AY59" s="6">
        <f>_xll.BDH(AW59,"PX_LAST",AU59,AU59,"Dir=V","Dts=S","Sort=D","Quote=C","QtTyp=P","Days=T",CONCATENATE("Per=cM"),"DtFmt=D","UseDPDF=Y","cols=2;rows=1")</f>
        <v>41060</v>
      </c>
      <c r="AZ59">
        <v>2.0499999999999998</v>
      </c>
      <c r="BB59" s="7">
        <v>41060</v>
      </c>
      <c r="BC59" s="7" t="s">
        <v>57</v>
      </c>
      <c r="BD59" t="str">
        <f t="shared" si="1"/>
        <v>EC3MCZ Q213 Index</v>
      </c>
      <c r="BF59" s="6" t="str">
        <f>_xll.BDH(BD59,"PX_LAST",BB59,BB59,"Dir=V","Dts=S","Sort=D","Quote=C","QtTyp=P","Days=T",CONCATENATE("Per=cM"),"DtFmt=D","UseDPDF=Y")</f>
        <v>#N/A N/A</v>
      </c>
      <c r="BI59" s="7">
        <v>41060</v>
      </c>
      <c r="BJ59" s="7" t="s">
        <v>57</v>
      </c>
      <c r="BK59" t="str">
        <f t="shared" si="2"/>
        <v>BYXYCZ Q213 Index</v>
      </c>
      <c r="BM59" s="6">
        <f>_xll.BDH(BK59,"PX_LAST",BI59,BI59,"Dir=V","Dts=S","Sort=D","Quote=C","QtTyp=P","Days=T",CONCATENATE("Per=cM"),"DtFmt=D","UseDPDF=Y","cols=2;rows=1")</f>
        <v>41060</v>
      </c>
      <c r="BN59">
        <v>3.56</v>
      </c>
    </row>
    <row r="60" spans="1:66" x14ac:dyDescent="0.25">
      <c r="A60" s="7">
        <v>41180</v>
      </c>
      <c r="B60" s="7">
        <v>41183</v>
      </c>
      <c r="C60" s="7"/>
      <c r="D60" s="7">
        <v>41182</v>
      </c>
      <c r="E60" s="7">
        <f t="shared" si="3"/>
        <v>41213</v>
      </c>
      <c r="F60" s="7">
        <f t="shared" si="4"/>
        <v>41183</v>
      </c>
      <c r="G60" s="7"/>
      <c r="H60" s="7"/>
      <c r="I60" s="7">
        <f t="shared" si="5"/>
        <v>41183</v>
      </c>
      <c r="J60" s="7">
        <v>41180</v>
      </c>
      <c r="K60">
        <v>0.5</v>
      </c>
      <c r="M60" s="7">
        <f t="shared" si="6"/>
        <v>41183</v>
      </c>
      <c r="N60" s="7">
        <v>41180</v>
      </c>
      <c r="O60">
        <v>1.24</v>
      </c>
      <c r="P60">
        <v>1.24</v>
      </c>
      <c r="R60" s="7">
        <f t="shared" si="7"/>
        <v>41183</v>
      </c>
      <c r="S60" s="7">
        <v>41180</v>
      </c>
      <c r="T60">
        <v>25.134</v>
      </c>
      <c r="V60" s="7">
        <f t="shared" si="8"/>
        <v>41183</v>
      </c>
      <c r="W60" s="7">
        <v>41182</v>
      </c>
      <c r="X60">
        <v>3.4</v>
      </c>
      <c r="Z60" s="7">
        <f t="shared" si="9"/>
        <v>41183</v>
      </c>
      <c r="AA60" s="7">
        <v>41180</v>
      </c>
      <c r="AB60">
        <v>0.68400000000000005</v>
      </c>
      <c r="AD60" s="7">
        <f t="shared" si="10"/>
        <v>37895</v>
      </c>
      <c r="AE60" s="7">
        <v>37894</v>
      </c>
      <c r="AF60">
        <v>4</v>
      </c>
      <c r="AL60" s="7">
        <f t="shared" si="12"/>
        <v>41153</v>
      </c>
      <c r="AM60" s="7">
        <v>41152</v>
      </c>
      <c r="AN60">
        <v>-3</v>
      </c>
      <c r="AP60" s="7">
        <f t="shared" si="13"/>
        <v>41244</v>
      </c>
      <c r="AQ60" s="7">
        <v>41243</v>
      </c>
      <c r="AR60">
        <v>-2.1600000000000001E-2</v>
      </c>
      <c r="AU60" s="7">
        <v>41029</v>
      </c>
      <c r="AV60" s="7" t="s">
        <v>57</v>
      </c>
      <c r="AW60" t="str">
        <f t="shared" si="0"/>
        <v>BY2YCZ Q213 Index</v>
      </c>
      <c r="AY60" s="6">
        <f>_xll.BDH(AW60,"PX_LAST",AU60,AU60,"Dir=V","Dts=S","Sort=D","Quote=C","QtTyp=P","Days=T",CONCATENATE("Per=cM"),"DtFmt=D","UseDPDF=Y","cols=2;rows=1")</f>
        <v>41029</v>
      </c>
      <c r="AZ60">
        <v>2.0499999999999998</v>
      </c>
      <c r="BB60" s="7">
        <v>41029</v>
      </c>
      <c r="BC60" s="7" t="s">
        <v>57</v>
      </c>
      <c r="BD60" t="str">
        <f t="shared" si="1"/>
        <v>EC3MCZ Q213 Index</v>
      </c>
      <c r="BF60" s="6">
        <f>_xll.BDH(BD60,"PX_LAST",BB60,BB60,"Dir=V","Dts=S","Sort=D","Quote=C","QtTyp=P","Days=T",CONCATENATE("Per=cM"),"DtFmt=D","UseDPDF=Y","cols=2;rows=1")</f>
        <v>41029</v>
      </c>
      <c r="BG60">
        <v>1.34</v>
      </c>
      <c r="BI60" s="7">
        <v>41029</v>
      </c>
      <c r="BJ60" s="7" t="s">
        <v>57</v>
      </c>
      <c r="BK60" t="str">
        <f t="shared" si="2"/>
        <v>BYXYCZ Q213 Index</v>
      </c>
      <c r="BM60" s="6">
        <f>_xll.BDH(BK60,"PX_LAST",BI60,BI60,"Dir=V","Dts=S","Sort=D","Quote=C","QtTyp=P","Days=T",CONCATENATE("Per=cM"),"DtFmt=D","UseDPDF=Y","cols=2;rows=1")</f>
        <v>41029</v>
      </c>
      <c r="BN60">
        <v>3.65</v>
      </c>
    </row>
    <row r="61" spans="1:66" x14ac:dyDescent="0.25">
      <c r="A61" s="7">
        <v>41152</v>
      </c>
      <c r="B61" s="7">
        <v>41153</v>
      </c>
      <c r="C61" s="7"/>
      <c r="D61" s="7">
        <v>41152</v>
      </c>
      <c r="E61" s="7">
        <f t="shared" si="3"/>
        <v>41182</v>
      </c>
      <c r="F61" s="7">
        <f t="shared" si="4"/>
        <v>41153</v>
      </c>
      <c r="G61" s="7"/>
      <c r="H61" s="7"/>
      <c r="I61" s="7">
        <f t="shared" si="5"/>
        <v>41153</v>
      </c>
      <c r="J61" s="7">
        <v>41152</v>
      </c>
      <c r="K61">
        <v>0.5</v>
      </c>
      <c r="M61" s="7">
        <f t="shared" si="6"/>
        <v>41153</v>
      </c>
      <c r="N61" s="7">
        <v>41152</v>
      </c>
      <c r="O61">
        <v>1.32</v>
      </c>
      <c r="P61">
        <v>1.32</v>
      </c>
      <c r="R61" s="7">
        <f t="shared" si="7"/>
        <v>41153</v>
      </c>
      <c r="S61" s="7">
        <v>41152</v>
      </c>
      <c r="T61">
        <v>24.853999999999999</v>
      </c>
      <c r="V61" s="7">
        <f t="shared" si="8"/>
        <v>41153</v>
      </c>
      <c r="W61" s="7">
        <v>41152</v>
      </c>
      <c r="X61">
        <v>3.3</v>
      </c>
      <c r="Z61" s="7">
        <f t="shared" si="9"/>
        <v>41153</v>
      </c>
      <c r="AA61" s="7">
        <v>41152</v>
      </c>
      <c r="AB61">
        <v>0.80500000000000005</v>
      </c>
      <c r="AD61" s="7">
        <f t="shared" si="10"/>
        <v>37803</v>
      </c>
      <c r="AE61" s="7">
        <v>37802</v>
      </c>
      <c r="AF61">
        <v>3.5</v>
      </c>
      <c r="AL61" s="7">
        <f t="shared" si="12"/>
        <v>41122</v>
      </c>
      <c r="AM61" s="7">
        <v>41121</v>
      </c>
      <c r="AN61">
        <v>0.7</v>
      </c>
      <c r="AP61" s="7">
        <f t="shared" si="13"/>
        <v>41214</v>
      </c>
      <c r="AQ61" s="7">
        <v>41213</v>
      </c>
      <c r="AR61">
        <v>0.15390000000000001</v>
      </c>
      <c r="AU61" s="7">
        <v>40998</v>
      </c>
      <c r="AV61" s="7" t="s">
        <v>58</v>
      </c>
      <c r="AW61" t="str">
        <f t="shared" si="0"/>
        <v>BY2YCZ Q113 Index</v>
      </c>
      <c r="AY61" s="6">
        <f>_xll.BDH(AW61,"PX_LAST",AU61,AU61,"Dir=V","Dts=S","Sort=D","Quote=C","QtTyp=P","Days=T",CONCATENATE("Per=cM"),"DtFmt=D","UseDPDF=Y","cols=2;rows=1")</f>
        <v>40998</v>
      </c>
      <c r="AZ61">
        <v>1.9300000000000002</v>
      </c>
      <c r="BB61" s="7">
        <v>40998</v>
      </c>
      <c r="BC61" s="7" t="s">
        <v>58</v>
      </c>
      <c r="BD61" t="str">
        <f t="shared" si="1"/>
        <v>EC3MCZ Q113 Index</v>
      </c>
      <c r="BF61" s="6" t="str">
        <f>_xll.BDH(BD61,"PX_LAST",BB61,BB61,"Dir=V","Dts=S","Sort=D","Quote=C","QtTyp=P","Days=T",CONCATENATE("Per=cM"),"DtFmt=D","UseDPDF=Y")</f>
        <v>#N/A N/A</v>
      </c>
      <c r="BI61" s="7">
        <v>40998</v>
      </c>
      <c r="BJ61" s="7" t="s">
        <v>58</v>
      </c>
      <c r="BK61" t="str">
        <f t="shared" si="2"/>
        <v>BYXYCZ Q113 Index</v>
      </c>
      <c r="BM61" s="6">
        <f>_xll.BDH(BK61,"PX_LAST",BI61,BI61,"Dir=V","Dts=S","Sort=D","Quote=C","QtTyp=P","Days=T",CONCATENATE("Per=cM"),"DtFmt=D","UseDPDF=Y","cols=2;rows=1")</f>
        <v>40998</v>
      </c>
      <c r="BN61">
        <v>1.9</v>
      </c>
    </row>
    <row r="62" spans="1:66" x14ac:dyDescent="0.25">
      <c r="A62" s="7">
        <v>41121</v>
      </c>
      <c r="B62" s="7">
        <v>41122</v>
      </c>
      <c r="C62" s="7"/>
      <c r="D62" s="7">
        <v>41121</v>
      </c>
      <c r="E62" s="7">
        <f t="shared" si="3"/>
        <v>41152</v>
      </c>
      <c r="F62" s="7">
        <f t="shared" si="4"/>
        <v>41122</v>
      </c>
      <c r="G62" s="7"/>
      <c r="H62" s="7"/>
      <c r="I62" s="7">
        <f t="shared" si="5"/>
        <v>41122</v>
      </c>
      <c r="J62" s="7">
        <v>41121</v>
      </c>
      <c r="K62">
        <v>0.5</v>
      </c>
      <c r="M62" s="7">
        <f t="shared" si="6"/>
        <v>41122</v>
      </c>
      <c r="N62" s="7">
        <v>41121</v>
      </c>
      <c r="O62">
        <v>1.5</v>
      </c>
      <c r="P62">
        <v>1.5</v>
      </c>
      <c r="R62" s="7">
        <f t="shared" si="7"/>
        <v>41122</v>
      </c>
      <c r="S62" s="7">
        <v>41121</v>
      </c>
      <c r="T62">
        <v>25.327000000000002</v>
      </c>
      <c r="V62" s="7">
        <f t="shared" si="8"/>
        <v>41122</v>
      </c>
      <c r="W62" s="7">
        <v>41121</v>
      </c>
      <c r="X62">
        <v>3.1</v>
      </c>
      <c r="Z62" s="7">
        <f t="shared" si="9"/>
        <v>41122</v>
      </c>
      <c r="AA62" s="7">
        <v>41121</v>
      </c>
      <c r="AB62">
        <v>0.94599999999999995</v>
      </c>
      <c r="AD62" s="7">
        <f t="shared" si="10"/>
        <v>37712</v>
      </c>
      <c r="AE62" s="7">
        <v>37711</v>
      </c>
      <c r="AF62">
        <v>2.9</v>
      </c>
      <c r="AL62" s="7">
        <f t="shared" si="12"/>
        <v>41091</v>
      </c>
      <c r="AM62" s="7">
        <v>41090</v>
      </c>
      <c r="AN62">
        <v>-0.8</v>
      </c>
      <c r="AP62" s="7" t="e">
        <f t="shared" si="13"/>
        <v>#N/A</v>
      </c>
      <c r="AQ62" s="7">
        <v>41180</v>
      </c>
      <c r="AR62">
        <v>3.5299999999999998E-2</v>
      </c>
      <c r="AU62" s="7">
        <v>40968</v>
      </c>
      <c r="AV62" s="7" t="s">
        <v>58</v>
      </c>
      <c r="AW62" t="str">
        <f t="shared" si="0"/>
        <v>BY2YCZ Q113 Index</v>
      </c>
      <c r="AY62" s="6">
        <f>_xll.BDH(AW62,"PX_LAST",AU62,AU62,"Dir=V","Dts=S","Sort=D","Quote=C","QtTyp=P","Days=T",CONCATENATE("Per=cM"),"DtFmt=D","UseDPDF=Y","cols=2;rows=1")</f>
        <v>40968</v>
      </c>
      <c r="AZ62">
        <v>1.9300000000000002</v>
      </c>
      <c r="BB62" s="7">
        <v>40968</v>
      </c>
      <c r="BC62" s="7" t="s">
        <v>58</v>
      </c>
      <c r="BD62" t="str">
        <f t="shared" si="1"/>
        <v>EC3MCZ Q113 Index</v>
      </c>
      <c r="BF62" s="6" t="str">
        <f>_xll.BDH(BD62,"PX_LAST",BB62,BB62,"Dir=V","Dts=S","Sort=D","Quote=C","QtTyp=P","Days=T",CONCATENATE("Per=cM"),"DtFmt=D","UseDPDF=Y")</f>
        <v>#N/A N/A</v>
      </c>
      <c r="BI62" s="7">
        <v>40968</v>
      </c>
      <c r="BJ62" s="7" t="s">
        <v>58</v>
      </c>
      <c r="BK62" t="str">
        <f t="shared" si="2"/>
        <v>BYXYCZ Q113 Index</v>
      </c>
      <c r="BM62" s="6">
        <f>_xll.BDH(BK62,"PX_LAST",BI62,BI62,"Dir=V","Dts=S","Sort=D","Quote=C","QtTyp=P","Days=T",CONCATENATE("Per=cM"),"DtFmt=D","UseDPDF=Y","cols=2;rows=1")</f>
        <v>40968</v>
      </c>
      <c r="BN62">
        <v>1.62</v>
      </c>
    </row>
    <row r="63" spans="1:66" x14ac:dyDescent="0.25">
      <c r="A63" s="7">
        <v>41089</v>
      </c>
      <c r="B63" s="7">
        <v>41091</v>
      </c>
      <c r="C63" s="7"/>
      <c r="D63" s="7">
        <v>41090</v>
      </c>
      <c r="E63" s="7">
        <f t="shared" si="3"/>
        <v>41121</v>
      </c>
      <c r="F63" s="7">
        <f t="shared" si="4"/>
        <v>41091</v>
      </c>
      <c r="G63" s="7"/>
      <c r="H63" s="7"/>
      <c r="I63" s="7">
        <f t="shared" si="5"/>
        <v>41091</v>
      </c>
      <c r="J63" s="7">
        <v>41089</v>
      </c>
      <c r="K63">
        <v>0.5</v>
      </c>
      <c r="M63" s="7">
        <f t="shared" si="6"/>
        <v>41091</v>
      </c>
      <c r="N63" s="7">
        <v>41089</v>
      </c>
      <c r="O63">
        <v>1.45</v>
      </c>
      <c r="P63">
        <v>1.45</v>
      </c>
      <c r="R63" s="7">
        <f t="shared" si="7"/>
        <v>41091</v>
      </c>
      <c r="S63" s="7">
        <v>41089</v>
      </c>
      <c r="T63">
        <v>25.523</v>
      </c>
      <c r="V63" s="7">
        <f t="shared" si="8"/>
        <v>41091</v>
      </c>
      <c r="W63" s="7">
        <v>41090</v>
      </c>
      <c r="X63">
        <v>3.5</v>
      </c>
      <c r="Z63" s="7">
        <f t="shared" si="9"/>
        <v>41091</v>
      </c>
      <c r="AA63" s="7">
        <v>41089</v>
      </c>
      <c r="AB63">
        <v>1.2130000000000001</v>
      </c>
      <c r="AD63" s="7" t="e">
        <f t="shared" si="10"/>
        <v>#N/A</v>
      </c>
      <c r="AE63" s="7">
        <v>37621</v>
      </c>
      <c r="AF63">
        <v>1.9</v>
      </c>
      <c r="AL63" s="7">
        <f t="shared" si="12"/>
        <v>41061</v>
      </c>
      <c r="AM63" s="7">
        <v>41060</v>
      </c>
      <c r="AN63">
        <v>0.3</v>
      </c>
      <c r="AP63" s="7">
        <f t="shared" si="13"/>
        <v>41153</v>
      </c>
      <c r="AQ63" s="7">
        <v>41152</v>
      </c>
      <c r="AR63">
        <v>6.08E-2</v>
      </c>
      <c r="AU63" s="7">
        <v>40939</v>
      </c>
      <c r="AV63" s="7" t="s">
        <v>58</v>
      </c>
      <c r="AW63" t="str">
        <f t="shared" si="0"/>
        <v>BY2YCZ Q113 Index</v>
      </c>
      <c r="AY63" s="6">
        <f>_xll.BDH(AW63,"PX_LAST",AU63,AU63,"Dir=V","Dts=S","Sort=D","Quote=C","QtTyp=P","Days=T",CONCATENATE("Per=cM"),"DtFmt=D","UseDPDF=Y","cols=2;rows=1")</f>
        <v>40939</v>
      </c>
      <c r="AZ63">
        <v>1.9300000000000002</v>
      </c>
      <c r="BB63" s="7">
        <v>40939</v>
      </c>
      <c r="BC63" s="7" t="s">
        <v>58</v>
      </c>
      <c r="BD63" t="str">
        <f t="shared" si="1"/>
        <v>EC3MCZ Q113 Index</v>
      </c>
      <c r="BF63" s="6">
        <f>_xll.BDH(BD63,"PX_LAST",BB63,BB63,"Dir=V","Dts=S","Sort=D","Quote=C","QtTyp=P","Days=T",CONCATENATE("Per=cM"),"DtFmt=D","UseDPDF=Y","cols=2;rows=1")</f>
        <v>40939</v>
      </c>
      <c r="BG63">
        <v>1.53</v>
      </c>
      <c r="BI63" s="7">
        <v>40939</v>
      </c>
      <c r="BJ63" s="7" t="s">
        <v>58</v>
      </c>
      <c r="BK63" t="str">
        <f t="shared" si="2"/>
        <v>BYXYCZ Q113 Index</v>
      </c>
      <c r="BM63" s="6">
        <f>_xll.BDH(BK63,"PX_LAST",BI63,BI63,"Dir=V","Dts=S","Sort=D","Quote=C","QtTyp=P","Days=T",CONCATENATE("Per=cM"),"DtFmt=D","UseDPDF=Y","cols=2;rows=1")</f>
        <v>40939</v>
      </c>
      <c r="BN63">
        <v>1.53</v>
      </c>
    </row>
    <row r="64" spans="1:66" x14ac:dyDescent="0.25">
      <c r="A64" s="7">
        <v>41060</v>
      </c>
      <c r="B64" s="7">
        <v>41061</v>
      </c>
      <c r="C64" s="7"/>
      <c r="D64" s="7">
        <v>41060</v>
      </c>
      <c r="E64" s="7">
        <f t="shared" si="3"/>
        <v>41090</v>
      </c>
      <c r="F64" s="7">
        <f t="shared" si="4"/>
        <v>41061</v>
      </c>
      <c r="G64" s="7"/>
      <c r="H64" s="7"/>
      <c r="I64" s="7">
        <f t="shared" si="5"/>
        <v>41061</v>
      </c>
      <c r="J64" s="7">
        <v>41060</v>
      </c>
      <c r="K64">
        <v>0.75</v>
      </c>
      <c r="M64" s="7">
        <f t="shared" si="6"/>
        <v>41061</v>
      </c>
      <c r="N64" s="7">
        <v>41060</v>
      </c>
      <c r="O64">
        <v>1.73</v>
      </c>
      <c r="P64">
        <v>1.73</v>
      </c>
      <c r="R64" s="7">
        <f t="shared" si="7"/>
        <v>41061</v>
      </c>
      <c r="S64" s="7">
        <v>41060</v>
      </c>
      <c r="T64">
        <v>25.722000000000001</v>
      </c>
      <c r="V64" s="7">
        <f t="shared" si="8"/>
        <v>41061</v>
      </c>
      <c r="W64" s="7">
        <v>41060</v>
      </c>
      <c r="X64">
        <v>3.2</v>
      </c>
      <c r="Z64" s="7">
        <f t="shared" si="9"/>
        <v>41061</v>
      </c>
      <c r="AA64" s="7">
        <v>41060</v>
      </c>
      <c r="AB64">
        <v>1.232</v>
      </c>
      <c r="AD64" s="7" t="e">
        <f t="shared" si="10"/>
        <v>#N/A</v>
      </c>
      <c r="AE64" s="7">
        <v>37529</v>
      </c>
      <c r="AF64">
        <v>1.6</v>
      </c>
      <c r="AL64" s="7">
        <f t="shared" si="12"/>
        <v>41030</v>
      </c>
      <c r="AM64" s="7">
        <v>41029</v>
      </c>
      <c r="AN64">
        <v>0.4</v>
      </c>
      <c r="AP64" s="7">
        <f t="shared" si="13"/>
        <v>41122</v>
      </c>
      <c r="AQ64" s="7">
        <v>41121</v>
      </c>
      <c r="AR64">
        <v>0.26050000000000001</v>
      </c>
      <c r="AU64" s="7">
        <v>40907</v>
      </c>
      <c r="AV64" s="7" t="s">
        <v>59</v>
      </c>
      <c r="AW64" t="str">
        <f t="shared" si="0"/>
        <v>BY2YCZ Q412 Index</v>
      </c>
      <c r="AY64" s="6">
        <f>_xll.BDH(AW64,"PX_LAST",AU64,AU64,"Dir=V","Dts=S","Sort=D","Quote=C","QtTyp=P","Days=T",CONCATENATE("Per=cM"),"DtFmt=D","UseDPDF=Y","cols=2;rows=1")</f>
        <v>40907</v>
      </c>
      <c r="AZ64">
        <v>2.0499999999999998</v>
      </c>
      <c r="BB64" s="7">
        <v>40907</v>
      </c>
      <c r="BC64" s="7" t="s">
        <v>59</v>
      </c>
      <c r="BD64" t="str">
        <f t="shared" si="1"/>
        <v>EC3MCZ Q412 Index</v>
      </c>
      <c r="BF64" s="6" t="str">
        <f>_xll.BDH(BD64,"PX_LAST",BB64,BB64,"Dir=V","Dts=S","Sort=D","Quote=C","QtTyp=P","Days=T",CONCATENATE("Per=cM"),"DtFmt=D","UseDPDF=Y")</f>
        <v>#N/A N/A</v>
      </c>
      <c r="BI64" s="7">
        <v>40907</v>
      </c>
      <c r="BJ64" s="7" t="s">
        <v>59</v>
      </c>
      <c r="BK64" t="str">
        <f t="shared" si="2"/>
        <v>BYXYCZ Q412 Index</v>
      </c>
      <c r="BM64" s="6">
        <f>_xll.BDH(BK64,"PX_LAST",BI64,BI64,"Dir=V","Dts=S","Sort=D","Quote=C","QtTyp=P","Days=T",CONCATENATE("Per=cM"),"DtFmt=D","UseDPDF=Y","cols=2;rows=1")</f>
        <v>40907</v>
      </c>
      <c r="BN64">
        <v>3.48</v>
      </c>
    </row>
    <row r="65" spans="1:66" x14ac:dyDescent="0.25">
      <c r="A65" s="7">
        <v>41029</v>
      </c>
      <c r="B65" s="7">
        <v>41030</v>
      </c>
      <c r="C65" s="7"/>
      <c r="D65" s="7">
        <v>41029</v>
      </c>
      <c r="E65" s="7">
        <f t="shared" si="3"/>
        <v>41060</v>
      </c>
      <c r="F65" s="7">
        <f t="shared" si="4"/>
        <v>41030</v>
      </c>
      <c r="G65" s="7"/>
      <c r="H65" s="7"/>
      <c r="I65" s="7">
        <f t="shared" si="5"/>
        <v>41030</v>
      </c>
      <c r="J65" s="7">
        <v>41029</v>
      </c>
      <c r="K65">
        <v>0.75</v>
      </c>
      <c r="M65" s="7">
        <f t="shared" si="6"/>
        <v>41030</v>
      </c>
      <c r="N65" s="7">
        <v>41029</v>
      </c>
      <c r="O65">
        <v>1.75</v>
      </c>
      <c r="P65">
        <v>1.75</v>
      </c>
      <c r="R65" s="7">
        <f t="shared" si="7"/>
        <v>41030</v>
      </c>
      <c r="S65" s="7">
        <v>41029</v>
      </c>
      <c r="T65">
        <v>24.934000000000001</v>
      </c>
      <c r="V65" s="7">
        <f t="shared" si="8"/>
        <v>41030</v>
      </c>
      <c r="W65" s="7">
        <v>41029</v>
      </c>
      <c r="X65">
        <v>3.5</v>
      </c>
      <c r="Z65" s="7">
        <f t="shared" si="9"/>
        <v>41030</v>
      </c>
      <c r="AA65" s="7">
        <v>41029</v>
      </c>
      <c r="AB65">
        <v>1.3109999999999999</v>
      </c>
      <c r="AD65" s="7" t="e">
        <f t="shared" si="10"/>
        <v>#N/A</v>
      </c>
      <c r="AE65" s="7">
        <v>37435</v>
      </c>
      <c r="AF65">
        <v>1.2</v>
      </c>
      <c r="AL65" s="7">
        <f t="shared" si="12"/>
        <v>41000</v>
      </c>
      <c r="AM65" s="7">
        <v>40999</v>
      </c>
      <c r="AN65">
        <v>0</v>
      </c>
      <c r="AP65" s="7" t="e">
        <f t="shared" si="13"/>
        <v>#N/A</v>
      </c>
      <c r="AQ65" s="7">
        <v>41089</v>
      </c>
      <c r="AR65">
        <v>0.25380000000000003</v>
      </c>
      <c r="AU65" s="7">
        <v>40877</v>
      </c>
      <c r="AV65" s="7" t="s">
        <v>59</v>
      </c>
      <c r="AW65" t="str">
        <f t="shared" si="0"/>
        <v>BY2YCZ Q412 Index</v>
      </c>
      <c r="AY65" s="6">
        <f>_xll.BDH(AW65,"PX_LAST",AU65,AU65,"Dir=V","Dts=S","Sort=D","Quote=C","QtTyp=P","Days=T",CONCATENATE("Per=cM"),"DtFmt=D","UseDPDF=Y","cols=2;rows=1")</f>
        <v>40877</v>
      </c>
      <c r="AZ65">
        <v>2.0499999999999998</v>
      </c>
      <c r="BB65" s="7">
        <v>40877</v>
      </c>
      <c r="BC65" s="7" t="s">
        <v>59</v>
      </c>
      <c r="BD65" t="str">
        <f t="shared" si="1"/>
        <v>EC3MCZ Q412 Index</v>
      </c>
      <c r="BF65" s="6" t="str">
        <f>_xll.BDH(BD65,"PX_LAST",BB65,BB65,"Dir=V","Dts=S","Sort=D","Quote=C","QtTyp=P","Days=T",CONCATENATE("Per=cM"),"DtFmt=D","UseDPDF=Y")</f>
        <v>#N/A N/A</v>
      </c>
      <c r="BI65" s="7">
        <v>40877</v>
      </c>
      <c r="BJ65" s="7" t="s">
        <v>59</v>
      </c>
      <c r="BK65" t="str">
        <f t="shared" si="2"/>
        <v>BYXYCZ Q412 Index</v>
      </c>
      <c r="BM65" s="6">
        <f>_xll.BDH(BK65,"PX_LAST",BI65,BI65,"Dir=V","Dts=S","Sort=D","Quote=C","QtTyp=P","Days=T",CONCATENATE("Per=cM"),"DtFmt=D","UseDPDF=Y","cols=2;rows=1")</f>
        <v>40877</v>
      </c>
      <c r="BN65">
        <v>3.49</v>
      </c>
    </row>
    <row r="66" spans="1:66" x14ac:dyDescent="0.25">
      <c r="A66" s="7">
        <v>40998</v>
      </c>
      <c r="B66" s="7">
        <v>41000</v>
      </c>
      <c r="C66" s="7"/>
      <c r="D66" s="7">
        <v>40999</v>
      </c>
      <c r="E66" s="7">
        <f t="shared" si="3"/>
        <v>41029</v>
      </c>
      <c r="F66" s="7">
        <f t="shared" si="4"/>
        <v>41000</v>
      </c>
      <c r="G66" s="7"/>
      <c r="H66" s="7"/>
      <c r="I66" s="7">
        <f t="shared" si="5"/>
        <v>41000</v>
      </c>
      <c r="J66" s="7">
        <v>40998</v>
      </c>
      <c r="K66">
        <v>0.75</v>
      </c>
      <c r="M66" s="7">
        <f t="shared" si="6"/>
        <v>41000</v>
      </c>
      <c r="N66" s="7">
        <v>40998</v>
      </c>
      <c r="O66">
        <v>1.75</v>
      </c>
      <c r="P66">
        <v>1.75</v>
      </c>
      <c r="R66" s="7">
        <f t="shared" si="7"/>
        <v>41000</v>
      </c>
      <c r="S66" s="7">
        <v>40998</v>
      </c>
      <c r="T66">
        <v>24.802</v>
      </c>
      <c r="V66" s="7">
        <f t="shared" si="8"/>
        <v>41000</v>
      </c>
      <c r="W66" s="7">
        <v>40999</v>
      </c>
      <c r="X66">
        <v>3.8</v>
      </c>
      <c r="Z66" s="7">
        <f t="shared" si="9"/>
        <v>41000</v>
      </c>
      <c r="AA66" s="7">
        <v>40998</v>
      </c>
      <c r="AB66">
        <v>1.4159999999999999</v>
      </c>
      <c r="AD66" s="7" t="e">
        <f t="shared" si="10"/>
        <v>#N/A</v>
      </c>
      <c r="AE66" s="7">
        <v>37344</v>
      </c>
      <c r="AF66">
        <v>1.6</v>
      </c>
      <c r="AL66" s="7">
        <f t="shared" si="12"/>
        <v>40969</v>
      </c>
      <c r="AM66" s="7">
        <v>40968</v>
      </c>
      <c r="AN66">
        <v>-0.7</v>
      </c>
      <c r="AP66" s="7">
        <f t="shared" si="13"/>
        <v>41061</v>
      </c>
      <c r="AQ66" s="7">
        <v>41060</v>
      </c>
      <c r="AR66">
        <v>0.11650000000000001</v>
      </c>
      <c r="AU66" s="7">
        <v>40847</v>
      </c>
      <c r="AV66" s="7" t="s">
        <v>59</v>
      </c>
      <c r="AW66" t="str">
        <f t="shared" si="0"/>
        <v>BY2YCZ Q412 Index</v>
      </c>
      <c r="AY66" s="6">
        <f>_xll.BDH(AW66,"PX_LAST",AU66,AU66,"Dir=V","Dts=S","Sort=D","Quote=C","QtTyp=P","Days=T",CONCATENATE("Per=cM"),"DtFmt=D","UseDPDF=Y","cols=2;rows=1")</f>
        <v>40847</v>
      </c>
      <c r="AZ66">
        <v>2.0499999999999998</v>
      </c>
      <c r="BB66" s="7">
        <v>40847</v>
      </c>
      <c r="BC66" s="7" t="s">
        <v>59</v>
      </c>
      <c r="BD66" t="str">
        <f t="shared" si="1"/>
        <v>EC3MCZ Q412 Index</v>
      </c>
      <c r="BF66" s="6" t="str">
        <f>_xll.BDH(BD66,"PX_LAST",BB66,BB66,"Dir=V","Dts=S","Sort=D","Quote=C","QtTyp=P","Days=T",CONCATENATE("Per=cM"),"DtFmt=D","UseDPDF=Y")</f>
        <v>#N/A N/A</v>
      </c>
      <c r="BI66" s="7">
        <v>40847</v>
      </c>
      <c r="BJ66" s="7" t="s">
        <v>59</v>
      </c>
      <c r="BK66" t="str">
        <f t="shared" si="2"/>
        <v>BYXYCZ Q412 Index</v>
      </c>
      <c r="BM66" s="6">
        <f>_xll.BDH(BK66,"PX_LAST",BI66,BI66,"Dir=V","Dts=S","Sort=D","Quote=C","QtTyp=P","Days=T",CONCATENATE("Per=cM"),"DtFmt=D","UseDPDF=Y","cols=2;rows=1")</f>
        <v>40847</v>
      </c>
      <c r="BN66">
        <v>3.54</v>
      </c>
    </row>
    <row r="67" spans="1:66" x14ac:dyDescent="0.25">
      <c r="A67" s="7">
        <v>40968</v>
      </c>
      <c r="B67" s="7">
        <v>40969</v>
      </c>
      <c r="C67" s="7"/>
      <c r="D67" s="7">
        <v>40968</v>
      </c>
      <c r="E67" s="7">
        <f t="shared" si="3"/>
        <v>40999</v>
      </c>
      <c r="F67" s="7">
        <f t="shared" si="4"/>
        <v>40969</v>
      </c>
      <c r="G67" s="7"/>
      <c r="H67" s="7"/>
      <c r="I67" s="7">
        <f t="shared" si="5"/>
        <v>40969</v>
      </c>
      <c r="J67" s="7">
        <v>40968</v>
      </c>
      <c r="K67">
        <v>0.75</v>
      </c>
      <c r="M67" s="7">
        <f t="shared" si="6"/>
        <v>40969</v>
      </c>
      <c r="N67" s="7">
        <v>40968</v>
      </c>
      <c r="O67">
        <v>1.73</v>
      </c>
      <c r="P67">
        <v>1.73</v>
      </c>
      <c r="R67" s="7">
        <f t="shared" si="7"/>
        <v>40969</v>
      </c>
      <c r="S67" s="7">
        <v>40968</v>
      </c>
      <c r="T67">
        <v>24.899000000000001</v>
      </c>
      <c r="V67" s="7">
        <f t="shared" si="8"/>
        <v>40969</v>
      </c>
      <c r="W67" s="7">
        <v>40968</v>
      </c>
      <c r="X67">
        <v>3.7</v>
      </c>
      <c r="Z67" s="7">
        <f t="shared" si="9"/>
        <v>40969</v>
      </c>
      <c r="AA67" s="7">
        <v>40968</v>
      </c>
      <c r="AB67">
        <v>1.6139999999999999</v>
      </c>
      <c r="AD67" s="7" t="e">
        <f t="shared" si="10"/>
        <v>#N/A</v>
      </c>
      <c r="AE67" s="7">
        <v>37256</v>
      </c>
      <c r="AF67">
        <v>2.2999999999999998</v>
      </c>
      <c r="AL67" s="7">
        <f t="shared" si="12"/>
        <v>40940</v>
      </c>
      <c r="AM67" s="7">
        <v>40939</v>
      </c>
      <c r="AN67">
        <v>-0.5</v>
      </c>
      <c r="AP67" s="7">
        <f t="shared" si="13"/>
        <v>41030</v>
      </c>
      <c r="AQ67" s="7">
        <v>41029</v>
      </c>
      <c r="AR67">
        <v>0.50219999999999998</v>
      </c>
      <c r="AU67" s="7">
        <v>40816</v>
      </c>
      <c r="AV67" s="7" t="s">
        <v>60</v>
      </c>
      <c r="AW67" t="str">
        <f t="shared" si="0"/>
        <v>BY2YCZ Q312 Index</v>
      </c>
      <c r="AY67" s="6">
        <f>_xll.BDH(AW67,"PX_LAST",AU67,AU67,"Dir=V","Dts=S","Sort=D","Quote=C","QtTyp=P","Days=T",CONCATENATE("Per=cM"),"DtFmt=D","UseDPDF=Y","cols=2;rows=1")</f>
        <v>40816</v>
      </c>
      <c r="AZ67">
        <v>2.82</v>
      </c>
      <c r="BB67" s="7">
        <v>40816</v>
      </c>
      <c r="BC67" s="7" t="s">
        <v>60</v>
      </c>
      <c r="BD67" t="str">
        <f t="shared" si="1"/>
        <v>EC3MCZ Q312 Index</v>
      </c>
      <c r="BF67" s="6" t="str">
        <f>_xll.BDH(BD67,"PX_LAST",BB67,BB67,"Dir=V","Dts=S","Sort=D","Quote=C","QtTyp=P","Days=T",CONCATENATE("Per=cM"),"DtFmt=D","UseDPDF=Y")</f>
        <v>#N/A N/A</v>
      </c>
      <c r="BI67" s="7">
        <v>40816</v>
      </c>
      <c r="BJ67" s="7" t="s">
        <v>60</v>
      </c>
      <c r="BK67" t="str">
        <f t="shared" si="2"/>
        <v>BYXYCZ Q312 Index</v>
      </c>
      <c r="BM67" s="6">
        <f>_xll.BDH(BK67,"PX_LAST",BI67,BI67,"Dir=V","Dts=S","Sort=D","Quote=C","QtTyp=P","Days=T",CONCATENATE("Per=cM"),"DtFmt=D","UseDPDF=Y","cols=2;rows=1")</f>
        <v>40816</v>
      </c>
      <c r="BN67">
        <v>4.04</v>
      </c>
    </row>
    <row r="68" spans="1:66" x14ac:dyDescent="0.25">
      <c r="A68" s="7">
        <v>40939</v>
      </c>
      <c r="B68" s="7">
        <v>40940</v>
      </c>
      <c r="C68" s="7"/>
      <c r="D68" s="7">
        <v>40939</v>
      </c>
      <c r="E68" s="7">
        <f t="shared" si="3"/>
        <v>40968</v>
      </c>
      <c r="F68" s="7">
        <f t="shared" si="4"/>
        <v>40940</v>
      </c>
      <c r="G68" s="7"/>
      <c r="H68" s="7"/>
      <c r="I68" s="7">
        <f t="shared" si="5"/>
        <v>40940</v>
      </c>
      <c r="J68" s="7">
        <v>40939</v>
      </c>
      <c r="K68">
        <v>0.75</v>
      </c>
      <c r="M68" s="7">
        <f t="shared" si="6"/>
        <v>40940</v>
      </c>
      <c r="N68" s="7">
        <v>40939</v>
      </c>
      <c r="O68">
        <v>1.7</v>
      </c>
      <c r="P68">
        <v>1.7</v>
      </c>
      <c r="R68" s="7">
        <f t="shared" si="7"/>
        <v>40940</v>
      </c>
      <c r="S68" s="7">
        <v>40939</v>
      </c>
      <c r="T68">
        <v>25.323</v>
      </c>
      <c r="V68" s="7">
        <f t="shared" si="8"/>
        <v>40940</v>
      </c>
      <c r="W68" s="7">
        <v>40939</v>
      </c>
      <c r="X68">
        <v>3.5</v>
      </c>
      <c r="Z68" s="7">
        <f t="shared" si="9"/>
        <v>40940</v>
      </c>
      <c r="AA68" s="7">
        <v>40939</v>
      </c>
      <c r="AB68">
        <v>1.754</v>
      </c>
      <c r="AD68" s="7" t="e">
        <f t="shared" si="10"/>
        <v>#N/A</v>
      </c>
      <c r="AE68" s="7">
        <v>37162</v>
      </c>
      <c r="AF68">
        <v>2.4</v>
      </c>
      <c r="AL68" s="7">
        <f t="shared" si="12"/>
        <v>40909</v>
      </c>
      <c r="AM68" s="7">
        <v>40908</v>
      </c>
      <c r="AN68">
        <v>-0.8</v>
      </c>
      <c r="AP68" s="7" t="e">
        <f t="shared" si="13"/>
        <v>#N/A</v>
      </c>
      <c r="AQ68" s="7">
        <v>40998</v>
      </c>
      <c r="AR68">
        <v>0.55869999999999997</v>
      </c>
      <c r="AU68" s="7">
        <v>40786</v>
      </c>
      <c r="AV68" s="7" t="s">
        <v>60</v>
      </c>
      <c r="AW68" t="str">
        <f t="shared" ref="AW68:AW78" si="14">CONCATENATE("BY2YCZ ",AV68," Index")</f>
        <v>BY2YCZ Q312 Index</v>
      </c>
      <c r="AY68" s="6">
        <f>_xll.BDH(AW68,"PX_LAST",AU68,AU68,"Dir=V","Dts=S","Sort=D","Quote=C","QtTyp=P","Days=T",CONCATENATE("Per=cM"),"DtFmt=D","UseDPDF=Y","cols=2;rows=1")</f>
        <v>40786</v>
      </c>
      <c r="AZ68">
        <v>2.82</v>
      </c>
      <c r="BB68" s="7">
        <v>40786</v>
      </c>
      <c r="BC68" s="7" t="s">
        <v>60</v>
      </c>
      <c r="BD68" t="str">
        <f t="shared" ref="BD68:BD78" si="15">CONCATENATE("EC3MCZ ",BC68," Index")</f>
        <v>EC3MCZ Q312 Index</v>
      </c>
      <c r="BF68" s="6" t="str">
        <f>_xll.BDH(BD68,"PX_LAST",BB68,BB68,"Dir=V","Dts=S","Sort=D","Quote=C","QtTyp=P","Days=T",CONCATENATE("Per=cM"),"DtFmt=D","UseDPDF=Y")</f>
        <v>#N/A N/A</v>
      </c>
      <c r="BI68" s="7">
        <v>40786</v>
      </c>
      <c r="BJ68" s="7" t="s">
        <v>60</v>
      </c>
      <c r="BK68" t="str">
        <f t="shared" ref="BK68:BK78" si="16">CONCATENATE("BYXYCZ ",BJ68," Index")</f>
        <v>BYXYCZ Q312 Index</v>
      </c>
      <c r="BM68" s="6">
        <f>_xll.BDH(BK68,"PX_LAST",BI68,BI68,"Dir=V","Dts=S","Sort=D","Quote=C","QtTyp=P","Days=T",CONCATENATE("Per=cM"),"DtFmt=D","UseDPDF=Y","cols=2;rows=1")</f>
        <v>40786</v>
      </c>
      <c r="BN68">
        <v>4.3099999999999996</v>
      </c>
    </row>
    <row r="69" spans="1:66" x14ac:dyDescent="0.25">
      <c r="A69" s="7">
        <v>40907</v>
      </c>
      <c r="B69" s="7">
        <v>40909</v>
      </c>
      <c r="C69" s="7"/>
      <c r="D69" s="7">
        <v>40908</v>
      </c>
      <c r="E69" s="7">
        <f t="shared" si="3"/>
        <v>40939</v>
      </c>
      <c r="F69" s="7">
        <f t="shared" si="4"/>
        <v>40909</v>
      </c>
      <c r="G69" s="7"/>
      <c r="H69" s="7"/>
      <c r="I69" s="7">
        <f t="shared" si="5"/>
        <v>40909</v>
      </c>
      <c r="J69" s="7">
        <v>40907</v>
      </c>
      <c r="K69">
        <v>0.75</v>
      </c>
      <c r="M69" s="7">
        <f t="shared" si="6"/>
        <v>40909</v>
      </c>
      <c r="N69" s="7">
        <v>40907</v>
      </c>
      <c r="O69">
        <v>1.71</v>
      </c>
      <c r="P69">
        <v>1.71</v>
      </c>
      <c r="R69" s="7">
        <f t="shared" si="7"/>
        <v>40909</v>
      </c>
      <c r="S69" s="7">
        <v>40907</v>
      </c>
      <c r="T69">
        <v>25.585000000000001</v>
      </c>
      <c r="V69" s="7">
        <f t="shared" si="8"/>
        <v>40909</v>
      </c>
      <c r="W69" s="7">
        <v>40908</v>
      </c>
      <c r="X69">
        <v>2.4</v>
      </c>
      <c r="Z69" s="7">
        <f t="shared" si="9"/>
        <v>40909</v>
      </c>
      <c r="AA69" s="7">
        <v>40907</v>
      </c>
      <c r="AB69">
        <v>1.9470000000000001</v>
      </c>
      <c r="AD69" s="7" t="e">
        <f t="shared" si="10"/>
        <v>#N/A</v>
      </c>
      <c r="AE69" s="7">
        <v>37071</v>
      </c>
      <c r="AF69">
        <v>3.3</v>
      </c>
      <c r="AL69" s="7">
        <f t="shared" si="12"/>
        <v>40878</v>
      </c>
      <c r="AM69" s="7">
        <v>40877</v>
      </c>
      <c r="AN69">
        <v>2.6</v>
      </c>
      <c r="AP69" s="7">
        <f t="shared" si="13"/>
        <v>40969</v>
      </c>
      <c r="AQ69" s="7">
        <v>40968</v>
      </c>
      <c r="AR69">
        <v>0.40039999999999998</v>
      </c>
      <c r="AU69" s="7">
        <v>40753</v>
      </c>
      <c r="AV69" s="7" t="s">
        <v>60</v>
      </c>
      <c r="AW69" t="str">
        <f t="shared" si="14"/>
        <v>BY2YCZ Q312 Index</v>
      </c>
      <c r="AY69" s="6">
        <f>_xll.BDH(AW69,"PX_LAST",AU69,AU69,"Dir=V","Dts=S","Sort=D","Quote=C","QtTyp=P","Days=T",CONCATENATE("Per=cM"),"DtFmt=D","UseDPDF=Y","cols=2;rows=1")</f>
        <v>40753</v>
      </c>
      <c r="AZ69">
        <v>2.82</v>
      </c>
      <c r="BB69" s="7">
        <v>40753</v>
      </c>
      <c r="BC69" s="7" t="s">
        <v>60</v>
      </c>
      <c r="BD69" t="str">
        <f t="shared" si="15"/>
        <v>EC3MCZ Q312 Index</v>
      </c>
      <c r="BF69" s="6">
        <f>_xll.BDH(BD69,"PX_LAST",BB69,BB69,"Dir=V","Dts=S","Sort=D","Quote=C","QtTyp=P","Days=T",CONCATENATE("Per=cM"),"DtFmt=D","UseDPDF=Y","cols=2;rows=1")</f>
        <v>40753</v>
      </c>
      <c r="BG69">
        <v>1.95</v>
      </c>
      <c r="BI69" s="7">
        <v>40753</v>
      </c>
      <c r="BJ69" s="7" t="s">
        <v>60</v>
      </c>
      <c r="BK69" t="str">
        <f t="shared" si="16"/>
        <v>BYXYCZ Q312 Index</v>
      </c>
      <c r="BM69" s="6">
        <f>_xll.BDH(BK69,"PX_LAST",BI69,BI69,"Dir=V","Dts=S","Sort=D","Quote=C","QtTyp=P","Days=T",CONCATENATE("Per=cM"),"DtFmt=D","UseDPDF=Y","cols=2;rows=1")</f>
        <v>40753</v>
      </c>
      <c r="BN69">
        <v>4.3099999999999996</v>
      </c>
    </row>
    <row r="70" spans="1:66" x14ac:dyDescent="0.25">
      <c r="A70" s="7">
        <v>40877</v>
      </c>
      <c r="B70" s="7">
        <v>40878</v>
      </c>
      <c r="C70" s="7"/>
      <c r="D70" s="7">
        <v>40877</v>
      </c>
      <c r="E70" s="7">
        <f t="shared" si="3"/>
        <v>40908</v>
      </c>
      <c r="F70" s="7">
        <f t="shared" si="4"/>
        <v>40878</v>
      </c>
      <c r="G70" s="7"/>
      <c r="H70" s="7"/>
      <c r="I70" s="7">
        <f t="shared" si="5"/>
        <v>40878</v>
      </c>
      <c r="J70" s="7">
        <v>40877</v>
      </c>
      <c r="K70">
        <v>0.75</v>
      </c>
      <c r="M70" s="7">
        <f t="shared" si="6"/>
        <v>40878</v>
      </c>
      <c r="N70" s="7">
        <v>40877</v>
      </c>
      <c r="O70">
        <v>1.6800000000000002</v>
      </c>
      <c r="P70">
        <v>1.6800000000000002</v>
      </c>
      <c r="R70" s="7">
        <f t="shared" si="7"/>
        <v>40878</v>
      </c>
      <c r="S70" s="7">
        <v>40877</v>
      </c>
      <c r="T70">
        <v>25.341999999999999</v>
      </c>
      <c r="V70" s="7">
        <f t="shared" si="8"/>
        <v>40878</v>
      </c>
      <c r="W70" s="7">
        <v>40877</v>
      </c>
      <c r="X70">
        <v>2.5</v>
      </c>
      <c r="Z70" s="7">
        <f t="shared" si="9"/>
        <v>40878</v>
      </c>
      <c r="AA70" s="7">
        <v>40877</v>
      </c>
      <c r="AB70">
        <v>2.0350000000000001</v>
      </c>
      <c r="AD70" s="7" t="e">
        <f t="shared" si="10"/>
        <v>#N/A</v>
      </c>
      <c r="AE70" s="7">
        <v>36980</v>
      </c>
      <c r="AF70">
        <v>4.3</v>
      </c>
      <c r="AL70" s="7">
        <f t="shared" si="12"/>
        <v>40848</v>
      </c>
      <c r="AM70" s="7">
        <v>40847</v>
      </c>
      <c r="AN70">
        <v>1.1000000000000001</v>
      </c>
      <c r="AP70" s="7">
        <f t="shared" si="13"/>
        <v>40940</v>
      </c>
      <c r="AQ70" s="7">
        <v>40939</v>
      </c>
      <c r="AR70">
        <v>0.31490000000000001</v>
      </c>
      <c r="AU70" s="7">
        <v>40724</v>
      </c>
      <c r="AV70" s="7" t="s">
        <v>61</v>
      </c>
      <c r="AW70" t="str">
        <f t="shared" si="14"/>
        <v>BY2YCZ Q212 Index</v>
      </c>
      <c r="AY70" s="6">
        <f>_xll.BDH(AW70,"PX_LAST",AU70,AU70,"Dir=V","Dts=S","Sort=D","Quote=C","QtTyp=P","Days=T",CONCATENATE("Per=cM"),"DtFmt=D","UseDPDF=Y","cols=2;rows=1")</f>
        <v>40724</v>
      </c>
      <c r="AZ70">
        <v>2.79</v>
      </c>
      <c r="BB70" s="7">
        <v>40724</v>
      </c>
      <c r="BC70" s="7" t="s">
        <v>61</v>
      </c>
      <c r="BD70" t="str">
        <f t="shared" si="15"/>
        <v>EC3MCZ Q212 Index</v>
      </c>
      <c r="BF70" s="6" t="str">
        <f>_xll.BDH(BD70,"PX_LAST",BB70,BB70,"Dir=V","Dts=S","Sort=D","Quote=C","QtTyp=P","Days=T",CONCATENATE("Per=cM"),"DtFmt=D","UseDPDF=Y")</f>
        <v>#N/A N/A</v>
      </c>
      <c r="BI70" s="7">
        <v>40724</v>
      </c>
      <c r="BJ70" s="7" t="s">
        <v>61</v>
      </c>
      <c r="BK70" t="str">
        <f t="shared" si="16"/>
        <v>BYXYCZ Q212 Index</v>
      </c>
      <c r="BM70" s="6">
        <f>_xll.BDH(BK70,"PX_LAST",BI70,BI70,"Dir=V","Dts=S","Sort=D","Quote=C","QtTyp=P","Days=T",CONCATENATE("Per=cM"),"DtFmt=D","UseDPDF=Y","cols=2;rows=1")</f>
        <v>40724</v>
      </c>
      <c r="BN70">
        <v>4.21</v>
      </c>
    </row>
    <row r="71" spans="1:66" x14ac:dyDescent="0.25">
      <c r="A71" s="7">
        <v>40847</v>
      </c>
      <c r="B71" s="7">
        <v>40848</v>
      </c>
      <c r="C71" s="7"/>
      <c r="D71" s="7">
        <v>40847</v>
      </c>
      <c r="E71" s="7">
        <f t="shared" si="3"/>
        <v>40877</v>
      </c>
      <c r="F71" s="7">
        <f t="shared" si="4"/>
        <v>40848</v>
      </c>
      <c r="G71" s="7"/>
      <c r="H71" s="7"/>
      <c r="I71" s="7">
        <f t="shared" si="5"/>
        <v>40848</v>
      </c>
      <c r="J71" s="7">
        <v>40847</v>
      </c>
      <c r="K71">
        <v>0.75</v>
      </c>
      <c r="M71" s="7">
        <f t="shared" si="6"/>
        <v>40848</v>
      </c>
      <c r="N71" s="7">
        <v>40847</v>
      </c>
      <c r="O71">
        <v>1.74</v>
      </c>
      <c r="P71">
        <v>1.74</v>
      </c>
      <c r="R71" s="7">
        <f t="shared" si="7"/>
        <v>40848</v>
      </c>
      <c r="S71" s="7">
        <v>40847</v>
      </c>
      <c r="T71">
        <v>24.88</v>
      </c>
      <c r="V71" s="7">
        <f t="shared" si="8"/>
        <v>40848</v>
      </c>
      <c r="W71" s="7">
        <v>40847</v>
      </c>
      <c r="X71">
        <v>2.2999999999999998</v>
      </c>
      <c r="Z71" s="7">
        <f t="shared" si="9"/>
        <v>40848</v>
      </c>
      <c r="AA71" s="7">
        <v>40847</v>
      </c>
      <c r="AB71">
        <v>2.121</v>
      </c>
      <c r="AD71" s="7" t="e">
        <f t="shared" si="10"/>
        <v>#N/A</v>
      </c>
      <c r="AE71" s="7">
        <v>36889</v>
      </c>
      <c r="AF71">
        <v>4.8</v>
      </c>
      <c r="AL71" s="7">
        <f t="shared" si="12"/>
        <v>40817</v>
      </c>
      <c r="AM71" s="7">
        <v>40816</v>
      </c>
      <c r="AN71">
        <v>-0.4</v>
      </c>
      <c r="AP71" s="7" t="e">
        <f t="shared" si="13"/>
        <v>#N/A</v>
      </c>
      <c r="AQ71" s="7">
        <v>40907</v>
      </c>
      <c r="AR71">
        <v>-0.13739999999999999</v>
      </c>
      <c r="AU71" s="7">
        <v>40694</v>
      </c>
      <c r="AV71" s="7" t="s">
        <v>61</v>
      </c>
      <c r="AW71" t="str">
        <f t="shared" si="14"/>
        <v>BY2YCZ Q212 Index</v>
      </c>
      <c r="AY71" s="6">
        <f>_xll.BDH(AW71,"PX_LAST",AU71,AU71,"Dir=V","Dts=S","Sort=D","Quote=C","QtTyp=P","Days=T",CONCATENATE("Per=cM"),"DtFmt=D","UseDPDF=Y","cols=2;rows=1")</f>
        <v>40694</v>
      </c>
      <c r="AZ71">
        <v>2.79</v>
      </c>
      <c r="BB71" s="7">
        <v>40694</v>
      </c>
      <c r="BC71" s="7" t="s">
        <v>61</v>
      </c>
      <c r="BD71" t="str">
        <f t="shared" si="15"/>
        <v>EC3MCZ Q212 Index</v>
      </c>
      <c r="BF71" s="6" t="str">
        <f>_xll.BDH(BD71,"PX_LAST",BB71,BB71,"Dir=V","Dts=S","Sort=D","Quote=C","QtTyp=P","Days=T",CONCATENATE("Per=cM"),"DtFmt=D","UseDPDF=Y")</f>
        <v>#N/A N/A</v>
      </c>
      <c r="BI71" s="7">
        <v>40694</v>
      </c>
      <c r="BJ71" s="7" t="s">
        <v>61</v>
      </c>
      <c r="BK71" t="str">
        <f t="shared" si="16"/>
        <v>BYXYCZ Q212 Index</v>
      </c>
      <c r="BM71" s="6">
        <f>_xll.BDH(BK71,"PX_LAST",BI71,BI71,"Dir=V","Dts=S","Sort=D","Quote=C","QtTyp=P","Days=T",CONCATENATE("Per=cM"),"DtFmt=D","UseDPDF=Y","cols=2;rows=1")</f>
        <v>40694</v>
      </c>
      <c r="BN71">
        <v>4.21</v>
      </c>
    </row>
    <row r="72" spans="1:66" x14ac:dyDescent="0.25">
      <c r="A72" s="7">
        <v>40816</v>
      </c>
      <c r="B72" s="7">
        <v>40817</v>
      </c>
      <c r="C72" s="7"/>
      <c r="D72" s="7">
        <v>40816</v>
      </c>
      <c r="E72" s="7">
        <f t="shared" si="3"/>
        <v>40847</v>
      </c>
      <c r="F72" s="7">
        <f t="shared" si="4"/>
        <v>40817</v>
      </c>
      <c r="G72" s="7"/>
      <c r="H72" s="7"/>
      <c r="I72" s="7">
        <f t="shared" si="5"/>
        <v>40817</v>
      </c>
      <c r="J72" s="7">
        <v>40816</v>
      </c>
      <c r="K72">
        <v>0.75</v>
      </c>
      <c r="M72" s="7">
        <f t="shared" si="6"/>
        <v>40817</v>
      </c>
      <c r="N72" s="7">
        <v>40816</v>
      </c>
      <c r="O72">
        <v>1.65</v>
      </c>
      <c r="P72">
        <v>1.65</v>
      </c>
      <c r="R72" s="7">
        <f t="shared" si="7"/>
        <v>40817</v>
      </c>
      <c r="S72" s="7">
        <v>40816</v>
      </c>
      <c r="T72">
        <v>24.684000000000001</v>
      </c>
      <c r="V72" s="7">
        <f t="shared" si="8"/>
        <v>40817</v>
      </c>
      <c r="W72" s="7">
        <v>40816</v>
      </c>
      <c r="X72">
        <v>1.8</v>
      </c>
      <c r="Z72" s="7">
        <f t="shared" si="9"/>
        <v>40817</v>
      </c>
      <c r="AA72" s="7">
        <v>40816</v>
      </c>
      <c r="AB72">
        <v>2.0840000000000001</v>
      </c>
      <c r="AD72" s="7" t="e">
        <f t="shared" si="10"/>
        <v>#N/A</v>
      </c>
      <c r="AE72" s="7">
        <v>36798</v>
      </c>
      <c r="AF72">
        <v>5.0999999999999996</v>
      </c>
      <c r="AL72" s="7">
        <f t="shared" si="12"/>
        <v>40787</v>
      </c>
      <c r="AM72" s="7">
        <v>40786</v>
      </c>
      <c r="AN72">
        <v>0.7</v>
      </c>
      <c r="AP72" s="7">
        <f t="shared" si="13"/>
        <v>40878</v>
      </c>
      <c r="AQ72" s="7">
        <v>40877</v>
      </c>
      <c r="AR72">
        <v>-0.20569999999999999</v>
      </c>
      <c r="AU72" s="7">
        <v>40662</v>
      </c>
      <c r="AV72" s="7" t="s">
        <v>61</v>
      </c>
      <c r="AW72" t="str">
        <f t="shared" si="14"/>
        <v>BY2YCZ Q212 Index</v>
      </c>
      <c r="AY72" s="6">
        <f>_xll.BDH(AW72,"PX_LAST",AU72,AU72,"Dir=V","Dts=S","Sort=D","Quote=C","QtTyp=P","Days=T",CONCATENATE("Per=cM"),"DtFmt=D","UseDPDF=Y","cols=2;rows=1")</f>
        <v>40662</v>
      </c>
      <c r="AZ72">
        <v>2.79</v>
      </c>
      <c r="BB72" s="7">
        <v>40662</v>
      </c>
      <c r="BC72" s="7" t="s">
        <v>61</v>
      </c>
      <c r="BD72" t="str">
        <f t="shared" si="15"/>
        <v>EC3MCZ Q212 Index</v>
      </c>
      <c r="BF72" s="6">
        <f>_xll.BDH(BD72,"PX_LAST",BB72,BB72,"Dir=V","Dts=S","Sort=D","Quote=C","QtTyp=P","Days=T",CONCATENATE("Per=cM"),"DtFmt=D","UseDPDF=Y","cols=2;rows=1")</f>
        <v>40662</v>
      </c>
      <c r="BG72">
        <v>2.06</v>
      </c>
      <c r="BI72" s="7">
        <v>40662</v>
      </c>
      <c r="BJ72" s="7" t="s">
        <v>61</v>
      </c>
      <c r="BK72" t="str">
        <f t="shared" si="16"/>
        <v>BYXYCZ Q212 Index</v>
      </c>
      <c r="BM72" s="6">
        <f>_xll.BDH(BK72,"PX_LAST",BI72,BI72,"Dir=V","Dts=S","Sort=D","Quote=C","QtTyp=P","Days=T",CONCATENATE("Per=cM"),"DtFmt=D","UseDPDF=Y","cols=2;rows=1")</f>
        <v>40662</v>
      </c>
      <c r="BN72">
        <v>4.21</v>
      </c>
    </row>
    <row r="73" spans="1:66" x14ac:dyDescent="0.25">
      <c r="A73" s="7">
        <v>40786</v>
      </c>
      <c r="B73" s="7">
        <v>40787</v>
      </c>
      <c r="C73" s="7"/>
      <c r="D73" s="7">
        <v>40786</v>
      </c>
      <c r="E73" s="7">
        <f t="shared" ref="E73:E136" si="17">EOMONTH(D73,(DAY(D73)&gt;15)+0)</f>
        <v>40816</v>
      </c>
      <c r="F73" s="7">
        <f t="shared" ref="F73:F136" si="18">DATE(YEAR(E73),MONTH(E73),1)</f>
        <v>40787</v>
      </c>
      <c r="G73" s="7"/>
      <c r="H73" s="7"/>
      <c r="I73" s="7">
        <f t="shared" ref="I73:I136" si="19">VLOOKUP(J73,$A$8:$B$176,2,0)</f>
        <v>40787</v>
      </c>
      <c r="J73" s="7">
        <v>40786</v>
      </c>
      <c r="K73">
        <v>0.75</v>
      </c>
      <c r="M73" s="7">
        <f t="shared" ref="M73:M136" si="20">VLOOKUP(N73,$A$8:$B$176,2,0)</f>
        <v>40787</v>
      </c>
      <c r="N73" s="7">
        <v>40786</v>
      </c>
      <c r="O73">
        <v>1.65</v>
      </c>
      <c r="P73">
        <v>1.65</v>
      </c>
      <c r="R73" s="7">
        <f t="shared" ref="R73:R136" si="21">VLOOKUP(S73,$A$8:$B$176,2,0)</f>
        <v>40787</v>
      </c>
      <c r="S73" s="7">
        <v>40786</v>
      </c>
      <c r="T73">
        <v>24.125</v>
      </c>
      <c r="V73" s="7">
        <f t="shared" ref="V73:V136" si="22">VLOOKUP(W73,$D$8:$F$176,3,0)</f>
        <v>40787</v>
      </c>
      <c r="W73" s="7">
        <v>40786</v>
      </c>
      <c r="X73">
        <v>1.7</v>
      </c>
      <c r="Z73" s="7">
        <f t="shared" ref="Z73:Z136" si="23">VLOOKUP(AA73,$A$8:$B$176,2,0)</f>
        <v>40787</v>
      </c>
      <c r="AA73" s="7">
        <v>40786</v>
      </c>
      <c r="AB73">
        <v>2.089</v>
      </c>
      <c r="AD73" s="7" t="e">
        <f t="shared" ref="AD73:AD86" si="24">VLOOKUP(AE73,$A$8:$B$176,2,0)</f>
        <v>#N/A</v>
      </c>
      <c r="AE73" s="7">
        <v>36707</v>
      </c>
      <c r="AF73">
        <v>4.9000000000000004</v>
      </c>
      <c r="AL73" s="7">
        <f t="shared" ref="AL73:AL136" si="25">VLOOKUP(AM73,$D$8:$F$176,3,0)</f>
        <v>40756</v>
      </c>
      <c r="AM73" s="7">
        <v>40755</v>
      </c>
      <c r="AN73">
        <v>-1.4</v>
      </c>
      <c r="AP73" s="7">
        <f t="shared" si="13"/>
        <v>40848</v>
      </c>
      <c r="AQ73" s="7">
        <v>40847</v>
      </c>
      <c r="AR73">
        <v>-4.9799999999999997E-2</v>
      </c>
      <c r="AU73" s="7">
        <v>40633</v>
      </c>
      <c r="AV73" s="7" t="s">
        <v>62</v>
      </c>
      <c r="AW73" t="str">
        <f t="shared" si="14"/>
        <v>BY2YCZ Q112 Index</v>
      </c>
      <c r="AY73" s="6">
        <f>_xll.BDH(AW73,"PX_LAST",AU73,AU73,"Dir=V","Dts=S","Sort=D","Quote=C","QtTyp=P","Days=T",CONCATENATE("Per=cM"),"DtFmt=D","UseDPDF=Y","cols=2;rows=1")</f>
        <v>40633</v>
      </c>
      <c r="AZ73">
        <v>2.7199999999999998</v>
      </c>
      <c r="BB73" s="7">
        <v>40633</v>
      </c>
      <c r="BC73" s="7" t="s">
        <v>62</v>
      </c>
      <c r="BD73" t="str">
        <f t="shared" si="15"/>
        <v>EC3MCZ Q112 Index</v>
      </c>
      <c r="BF73" s="6" t="str">
        <f>_xll.BDH(BD73,"PX_LAST",BB73,BB73,"Dir=V","Dts=S","Sort=D","Quote=C","QtTyp=P","Days=T",CONCATENATE("Per=cM"),"DtFmt=D","UseDPDF=Y")</f>
        <v>#N/A N/A</v>
      </c>
      <c r="BI73" s="7">
        <v>40633</v>
      </c>
      <c r="BJ73" s="7" t="s">
        <v>62</v>
      </c>
      <c r="BK73" t="str">
        <f t="shared" si="16"/>
        <v>BYXYCZ Q112 Index</v>
      </c>
      <c r="BM73" s="6">
        <f>_xll.BDH(BK73,"PX_LAST",BI73,BI73,"Dir=V","Dts=S","Sort=D","Quote=C","QtTyp=P","Days=T",CONCATENATE("Per=cM"),"DtFmt=D","UseDPDF=Y","cols=2;rows=1")</f>
        <v>40633</v>
      </c>
      <c r="BN73">
        <v>3.36</v>
      </c>
    </row>
    <row r="74" spans="1:66" x14ac:dyDescent="0.25">
      <c r="A74" s="7">
        <v>40753</v>
      </c>
      <c r="B74" s="7">
        <v>40756</v>
      </c>
      <c r="C74" s="7"/>
      <c r="D74" s="7">
        <v>40755</v>
      </c>
      <c r="E74" s="7">
        <f t="shared" si="17"/>
        <v>40786</v>
      </c>
      <c r="F74" s="7">
        <f t="shared" si="18"/>
        <v>40756</v>
      </c>
      <c r="G74" s="7"/>
      <c r="H74" s="7"/>
      <c r="I74" s="7">
        <f t="shared" si="19"/>
        <v>40756</v>
      </c>
      <c r="J74" s="7">
        <v>40753</v>
      </c>
      <c r="K74">
        <v>0.75</v>
      </c>
      <c r="M74" s="7">
        <f t="shared" si="20"/>
        <v>40756</v>
      </c>
      <c r="N74" s="7">
        <v>40753</v>
      </c>
      <c r="O74">
        <v>1.7</v>
      </c>
      <c r="P74">
        <v>1.7</v>
      </c>
      <c r="R74" s="7">
        <f t="shared" si="21"/>
        <v>40756</v>
      </c>
      <c r="S74" s="7">
        <v>40753</v>
      </c>
      <c r="T74">
        <v>24.175000000000001</v>
      </c>
      <c r="V74" s="7">
        <f t="shared" si="22"/>
        <v>40756</v>
      </c>
      <c r="W74" s="7">
        <v>40755</v>
      </c>
      <c r="X74">
        <v>1.7</v>
      </c>
      <c r="Z74" s="7">
        <f t="shared" si="23"/>
        <v>40756</v>
      </c>
      <c r="AA74" s="7">
        <v>40753</v>
      </c>
      <c r="AB74">
        <v>2.1779999999999999</v>
      </c>
      <c r="AD74" s="7" t="e">
        <f t="shared" si="24"/>
        <v>#N/A</v>
      </c>
      <c r="AE74" s="7">
        <v>36616</v>
      </c>
      <c r="AF74">
        <v>3.8</v>
      </c>
      <c r="AL74" s="7">
        <f t="shared" si="25"/>
        <v>40725</v>
      </c>
      <c r="AM74" s="7">
        <v>40724</v>
      </c>
      <c r="AN74">
        <v>-1.1000000000000001</v>
      </c>
      <c r="AP74" s="7">
        <f t="shared" si="13"/>
        <v>40817</v>
      </c>
      <c r="AQ74" s="7">
        <v>40816</v>
      </c>
      <c r="AR74">
        <v>-0.11650000000000001</v>
      </c>
      <c r="AU74" s="7">
        <v>40602</v>
      </c>
      <c r="AV74" s="7" t="s">
        <v>62</v>
      </c>
      <c r="AW74" t="str">
        <f t="shared" si="14"/>
        <v>BY2YCZ Q112 Index</v>
      </c>
      <c r="AY74" s="6">
        <f>_xll.BDH(AW74,"PX_LAST",AU74,AU74,"Dir=V","Dts=S","Sort=D","Quote=C","QtTyp=P","Days=T",CONCATENATE("Per=cM"),"DtFmt=D","UseDPDF=Y","cols=2;rows=1")</f>
        <v>40602</v>
      </c>
      <c r="AZ74">
        <v>2.7199999999999998</v>
      </c>
      <c r="BB74" s="7">
        <v>40602</v>
      </c>
      <c r="BC74" s="7" t="s">
        <v>62</v>
      </c>
      <c r="BD74" t="str">
        <f t="shared" si="15"/>
        <v>EC3MCZ Q112 Index</v>
      </c>
      <c r="BF74" s="6" t="str">
        <f>_xll.BDH(BD74,"PX_LAST",BB74,BB74,"Dir=V","Dts=S","Sort=D","Quote=C","QtTyp=P","Days=T",CONCATENATE("Per=cM"),"DtFmt=D","UseDPDF=Y")</f>
        <v>#N/A N/A</v>
      </c>
      <c r="BI74" s="7">
        <v>40602</v>
      </c>
      <c r="BJ74" s="7" t="s">
        <v>62</v>
      </c>
      <c r="BK74" t="str">
        <f t="shared" si="16"/>
        <v>BYXYCZ Q112 Index</v>
      </c>
      <c r="BM74" s="6">
        <f>_xll.BDH(BK74,"PX_LAST",BI74,BI74,"Dir=V","Dts=S","Sort=D","Quote=C","QtTyp=P","Days=T",CONCATENATE("Per=cM"),"DtFmt=D","UseDPDF=Y","cols=2;rows=1")</f>
        <v>40602</v>
      </c>
      <c r="BN74">
        <v>3.1</v>
      </c>
    </row>
    <row r="75" spans="1:66" x14ac:dyDescent="0.25">
      <c r="A75" s="7">
        <v>40724</v>
      </c>
      <c r="B75" s="7">
        <v>40725</v>
      </c>
      <c r="C75" s="7"/>
      <c r="D75" s="7">
        <v>40724</v>
      </c>
      <c r="E75" s="7">
        <f t="shared" si="17"/>
        <v>40755</v>
      </c>
      <c r="F75" s="7">
        <f t="shared" si="18"/>
        <v>40725</v>
      </c>
      <c r="G75" s="7"/>
      <c r="H75" s="7"/>
      <c r="I75" s="7">
        <f t="shared" si="19"/>
        <v>40725</v>
      </c>
      <c r="J75" s="7">
        <v>40724</v>
      </c>
      <c r="K75">
        <v>0.75</v>
      </c>
      <c r="M75" s="7">
        <f t="shared" si="20"/>
        <v>40725</v>
      </c>
      <c r="N75" s="7">
        <v>40724</v>
      </c>
      <c r="O75">
        <v>1.65</v>
      </c>
      <c r="P75">
        <v>1.65</v>
      </c>
      <c r="R75" s="7">
        <f t="shared" si="21"/>
        <v>40725</v>
      </c>
      <c r="S75" s="7">
        <v>40724</v>
      </c>
      <c r="T75">
        <v>24.347999999999999</v>
      </c>
      <c r="V75" s="7">
        <f t="shared" si="22"/>
        <v>40725</v>
      </c>
      <c r="W75" s="7">
        <v>40724</v>
      </c>
      <c r="X75">
        <v>1.8</v>
      </c>
      <c r="Z75" s="7">
        <f t="shared" si="23"/>
        <v>40725</v>
      </c>
      <c r="AA75" s="7">
        <v>40724</v>
      </c>
      <c r="AB75">
        <v>2.1619999999999999</v>
      </c>
      <c r="AD75" s="7" t="e">
        <f t="shared" si="24"/>
        <v>#N/A</v>
      </c>
      <c r="AE75" s="7">
        <v>36525</v>
      </c>
      <c r="AF75">
        <v>2.5</v>
      </c>
      <c r="AL75" s="7">
        <f t="shared" si="25"/>
        <v>40695</v>
      </c>
      <c r="AM75" s="7">
        <v>40694</v>
      </c>
      <c r="AN75">
        <v>2.2999999999999998</v>
      </c>
      <c r="AP75" s="7">
        <f t="shared" ref="AP75:AP85" si="26">VLOOKUP(AQ75,$D$8:$F$176,3,0)</f>
        <v>40787</v>
      </c>
      <c r="AQ75" s="7">
        <v>40786</v>
      </c>
      <c r="AR75">
        <v>0.20480000000000001</v>
      </c>
      <c r="AU75" s="7">
        <v>40574</v>
      </c>
      <c r="AV75" s="7" t="s">
        <v>62</v>
      </c>
      <c r="AW75" t="str">
        <f t="shared" si="14"/>
        <v>BY2YCZ Q112 Index</v>
      </c>
      <c r="AY75" s="6">
        <f>_xll.BDH(AW75,"PX_LAST",AU75,AU75,"Dir=V","Dts=S","Sort=D","Quote=C","QtTyp=P","Days=T",CONCATENATE("Per=cM"),"DtFmt=D","UseDPDF=Y","cols=2;rows=1")</f>
        <v>40574</v>
      </c>
      <c r="AZ75">
        <v>2.59</v>
      </c>
      <c r="BB75" s="7">
        <v>40574</v>
      </c>
      <c r="BC75" s="7" t="s">
        <v>62</v>
      </c>
      <c r="BD75" t="str">
        <f t="shared" si="15"/>
        <v>EC3MCZ Q112 Index</v>
      </c>
      <c r="BF75" s="6" t="str">
        <f>_xll.BDH(BD75,"PX_LAST",BB75,BB75,"Dir=V","Dts=S","Sort=D","Quote=C","QtTyp=P","Days=T",CONCATENATE("Per=cM"),"DtFmt=D","UseDPDF=Y")</f>
        <v>#N/A N/A</v>
      </c>
      <c r="BI75" s="7">
        <v>40574</v>
      </c>
      <c r="BJ75" s="7" t="s">
        <v>62</v>
      </c>
      <c r="BK75" t="str">
        <f t="shared" si="16"/>
        <v>BYXYCZ Q112 Index</v>
      </c>
      <c r="BM75" s="6">
        <f>_xll.BDH(BK75,"PX_LAST",BI75,BI75,"Dir=V","Dts=S","Sort=D","Quote=C","QtTyp=P","Days=T",CONCATENATE("Per=cM"),"DtFmt=D","UseDPDF=Y","cols=2;rows=1")</f>
        <v>40574</v>
      </c>
      <c r="BN75">
        <v>3.98</v>
      </c>
    </row>
    <row r="76" spans="1:66" x14ac:dyDescent="0.25">
      <c r="A76" s="7">
        <v>40694</v>
      </c>
      <c r="B76" s="7">
        <v>40695</v>
      </c>
      <c r="C76" s="7"/>
      <c r="D76" s="7">
        <v>40694</v>
      </c>
      <c r="E76" s="7">
        <f t="shared" si="17"/>
        <v>40724</v>
      </c>
      <c r="F76" s="7">
        <f t="shared" si="18"/>
        <v>40695</v>
      </c>
      <c r="G76" s="7"/>
      <c r="H76" s="7"/>
      <c r="I76" s="7">
        <f t="shared" si="19"/>
        <v>40695</v>
      </c>
      <c r="J76" s="7">
        <v>40694</v>
      </c>
      <c r="K76">
        <v>0.75</v>
      </c>
      <c r="M76" s="7">
        <f t="shared" si="20"/>
        <v>40695</v>
      </c>
      <c r="N76" s="7">
        <v>40694</v>
      </c>
      <c r="O76">
        <v>1.8199999999999998</v>
      </c>
      <c r="P76">
        <v>1.8199999999999998</v>
      </c>
      <c r="R76" s="7">
        <f t="shared" si="21"/>
        <v>40695</v>
      </c>
      <c r="S76" s="7">
        <v>40694</v>
      </c>
      <c r="T76">
        <v>24.556999999999999</v>
      </c>
      <c r="V76" s="7">
        <f t="shared" si="22"/>
        <v>40695</v>
      </c>
      <c r="W76" s="7">
        <v>40694</v>
      </c>
      <c r="X76">
        <v>2</v>
      </c>
      <c r="Z76" s="7">
        <f t="shared" si="23"/>
        <v>40695</v>
      </c>
      <c r="AA76" s="7">
        <v>40694</v>
      </c>
      <c r="AB76">
        <v>2.1379999999999999</v>
      </c>
      <c r="AD76" s="7" t="e">
        <f t="shared" si="24"/>
        <v>#N/A</v>
      </c>
      <c r="AE76" s="7">
        <v>36433</v>
      </c>
      <c r="AF76">
        <v>1.7</v>
      </c>
      <c r="AL76" s="7">
        <f t="shared" si="25"/>
        <v>40664</v>
      </c>
      <c r="AM76" s="7">
        <v>40663</v>
      </c>
      <c r="AN76">
        <v>0.7</v>
      </c>
      <c r="AP76" s="7" t="e">
        <f t="shared" si="26"/>
        <v>#N/A</v>
      </c>
      <c r="AQ76" s="7">
        <v>40753</v>
      </c>
      <c r="AR76">
        <v>0.64329999999999998</v>
      </c>
      <c r="AU76" s="7">
        <v>40543</v>
      </c>
      <c r="AV76" s="7" t="s">
        <v>39</v>
      </c>
      <c r="AW76" t="str">
        <f t="shared" si="14"/>
        <v>BY2YCZ Q417 Index</v>
      </c>
      <c r="AY76" s="6" t="str">
        <f>_xll.BDH(AW76,"PX_LAST",AU76,AU76,"Dir=V","Dts=S","Sort=D","Quote=C","QtTyp=P","Days=T",CONCATENATE("Per=cM"),"DtFmt=D","UseDPDF=Y")</f>
        <v>#N/A N/A</v>
      </c>
      <c r="BB76" s="7">
        <v>40543</v>
      </c>
      <c r="BC76" s="7" t="s">
        <v>39</v>
      </c>
      <c r="BD76" t="str">
        <f t="shared" si="15"/>
        <v>EC3MCZ Q417 Index</v>
      </c>
      <c r="BF76" s="6" t="str">
        <f>_xll.BDH(BD76,"PX_LAST",BB76,BB76,"Dir=V","Dts=S","Sort=D","Quote=C","QtTyp=P","Days=T",CONCATENATE("Per=cM"),"DtFmt=D","UseDPDF=Y")</f>
        <v>#N/A N/A</v>
      </c>
      <c r="BI76" s="7">
        <v>40543</v>
      </c>
      <c r="BJ76" s="7" t="s">
        <v>39</v>
      </c>
      <c r="BK76" t="str">
        <f t="shared" si="16"/>
        <v>BYXYCZ Q417 Index</v>
      </c>
      <c r="BM76" s="6" t="str">
        <f>_xll.BDH(BK76,"PX_LAST",BI76,BI76,"Dir=V","Dts=S","Sort=D","Quote=C","QtTyp=P","Days=T",CONCATENATE("Per=cM"),"DtFmt=D","UseDPDF=Y")</f>
        <v>#N/A N/A</v>
      </c>
    </row>
    <row r="77" spans="1:66" x14ac:dyDescent="0.25">
      <c r="A77" s="7">
        <v>40662</v>
      </c>
      <c r="B77" s="7">
        <v>40664</v>
      </c>
      <c r="C77" s="7"/>
      <c r="D77" s="7">
        <v>40663</v>
      </c>
      <c r="E77" s="7">
        <f t="shared" si="17"/>
        <v>40694</v>
      </c>
      <c r="F77" s="7">
        <f t="shared" si="18"/>
        <v>40664</v>
      </c>
      <c r="G77" s="7"/>
      <c r="H77" s="7"/>
      <c r="I77" s="7">
        <f t="shared" si="19"/>
        <v>40664</v>
      </c>
      <c r="J77" s="7">
        <v>40662</v>
      </c>
      <c r="K77">
        <v>0.75</v>
      </c>
      <c r="M77" s="7">
        <f t="shared" si="20"/>
        <v>40664</v>
      </c>
      <c r="N77" s="7">
        <v>40662</v>
      </c>
      <c r="O77">
        <v>1.78</v>
      </c>
      <c r="P77">
        <v>1.78</v>
      </c>
      <c r="R77" s="7">
        <f t="shared" si="21"/>
        <v>40664</v>
      </c>
      <c r="S77" s="7">
        <v>40662</v>
      </c>
      <c r="T77">
        <v>24.181000000000001</v>
      </c>
      <c r="V77" s="7">
        <f t="shared" si="22"/>
        <v>40664</v>
      </c>
      <c r="W77" s="7">
        <v>40663</v>
      </c>
      <c r="X77">
        <v>1.6</v>
      </c>
      <c r="Z77" s="7">
        <f t="shared" si="23"/>
        <v>40664</v>
      </c>
      <c r="AA77" s="7">
        <v>40662</v>
      </c>
      <c r="AB77">
        <v>2.1320000000000001</v>
      </c>
      <c r="AD77" s="7" t="e">
        <f t="shared" si="24"/>
        <v>#N/A</v>
      </c>
      <c r="AE77" s="7">
        <v>36341</v>
      </c>
      <c r="AF77">
        <v>0.6</v>
      </c>
      <c r="AL77" s="7">
        <f t="shared" si="25"/>
        <v>40634</v>
      </c>
      <c r="AM77" s="7">
        <v>40633</v>
      </c>
      <c r="AN77">
        <v>-1.4</v>
      </c>
      <c r="AP77" s="7">
        <f t="shared" si="26"/>
        <v>40725</v>
      </c>
      <c r="AQ77" s="7">
        <v>40724</v>
      </c>
      <c r="AR77">
        <v>0.78469999999999995</v>
      </c>
      <c r="AU77" s="7">
        <v>40512</v>
      </c>
      <c r="AV77" s="7" t="s">
        <v>39</v>
      </c>
      <c r="AW77" t="str">
        <f t="shared" si="14"/>
        <v>BY2YCZ Q417 Index</v>
      </c>
      <c r="AY77" s="6" t="str">
        <f>_xll.BDH(AW77,"PX_LAST",AU77,AU77,"Dir=V","Dts=S","Sort=D","Quote=C","QtTyp=P","Days=T",CONCATENATE("Per=cM"),"DtFmt=D","UseDPDF=Y")</f>
        <v>#N/A N/A</v>
      </c>
      <c r="BB77" s="7">
        <v>40512</v>
      </c>
      <c r="BC77" s="7" t="s">
        <v>39</v>
      </c>
      <c r="BD77" t="str">
        <f t="shared" si="15"/>
        <v>EC3MCZ Q417 Index</v>
      </c>
      <c r="BF77" s="6" t="str">
        <f>_xll.BDH(BD77,"PX_LAST",BB77,BB77,"Dir=V","Dts=S","Sort=D","Quote=C","QtTyp=P","Days=T",CONCATENATE("Per=cM"),"DtFmt=D","UseDPDF=Y")</f>
        <v>#N/A N/A</v>
      </c>
      <c r="BI77" s="7">
        <v>40512</v>
      </c>
      <c r="BJ77" s="7" t="s">
        <v>39</v>
      </c>
      <c r="BK77" t="str">
        <f t="shared" si="16"/>
        <v>BYXYCZ Q417 Index</v>
      </c>
      <c r="BM77" s="6" t="str">
        <f>_xll.BDH(BK77,"PX_LAST",BI77,BI77,"Dir=V","Dts=S","Sort=D","Quote=C","QtTyp=P","Days=T",CONCATENATE("Per=cM"),"DtFmt=D","UseDPDF=Y")</f>
        <v>#N/A N/A</v>
      </c>
    </row>
    <row r="78" spans="1:66" x14ac:dyDescent="0.25">
      <c r="A78" s="7">
        <v>40633</v>
      </c>
      <c r="B78" s="7">
        <v>40634</v>
      </c>
      <c r="C78" s="7"/>
      <c r="D78" s="7">
        <v>40633</v>
      </c>
      <c r="E78" s="7">
        <f t="shared" si="17"/>
        <v>40663</v>
      </c>
      <c r="F78" s="7">
        <f t="shared" si="18"/>
        <v>40634</v>
      </c>
      <c r="G78" s="7"/>
      <c r="H78" s="7"/>
      <c r="I78" s="7">
        <f t="shared" si="19"/>
        <v>40634</v>
      </c>
      <c r="J78" s="7">
        <v>40633</v>
      </c>
      <c r="K78">
        <v>0.75</v>
      </c>
      <c r="M78" s="7">
        <f t="shared" si="20"/>
        <v>40634</v>
      </c>
      <c r="N78" s="7">
        <v>40633</v>
      </c>
      <c r="O78">
        <v>1.85</v>
      </c>
      <c r="P78">
        <v>1.85</v>
      </c>
      <c r="R78" s="7">
        <f t="shared" si="21"/>
        <v>40634</v>
      </c>
      <c r="S78" s="7">
        <v>40633</v>
      </c>
      <c r="T78">
        <v>24.535</v>
      </c>
      <c r="V78" s="7">
        <f t="shared" si="22"/>
        <v>40634</v>
      </c>
      <c r="W78" s="7">
        <v>40633</v>
      </c>
      <c r="X78">
        <v>1.7</v>
      </c>
      <c r="Z78" s="7">
        <f t="shared" si="23"/>
        <v>40634</v>
      </c>
      <c r="AA78" s="7">
        <v>40633</v>
      </c>
      <c r="AB78">
        <v>1.996</v>
      </c>
      <c r="AD78" s="7" t="e">
        <f t="shared" si="24"/>
        <v>#N/A</v>
      </c>
      <c r="AE78" s="7">
        <v>36250</v>
      </c>
      <c r="AF78">
        <v>0.2</v>
      </c>
      <c r="AL78" s="7">
        <f t="shared" si="25"/>
        <v>40603</v>
      </c>
      <c r="AM78" s="7">
        <v>40602</v>
      </c>
      <c r="AN78">
        <v>-1.1000000000000001</v>
      </c>
      <c r="AP78" s="7">
        <f t="shared" si="26"/>
        <v>40695</v>
      </c>
      <c r="AQ78" s="7">
        <v>40694</v>
      </c>
      <c r="AR78">
        <v>0.84840000000000004</v>
      </c>
      <c r="AU78" s="7">
        <v>40480</v>
      </c>
      <c r="AV78" s="7" t="s">
        <v>39</v>
      </c>
      <c r="AW78" t="str">
        <f t="shared" si="14"/>
        <v>BY2YCZ Q417 Index</v>
      </c>
      <c r="AY78" s="6" t="str">
        <f>_xll.BDH(AW78,"PX_LAST",AU78,AU78,"Dir=V","Dts=S","Sort=D","Quote=C","QtTyp=P","Days=T",CONCATENATE("Per=cM"),"DtFmt=D","UseDPDF=Y")</f>
        <v>#N/A N/A</v>
      </c>
      <c r="BB78" s="7">
        <v>40480</v>
      </c>
      <c r="BC78" s="7" t="s">
        <v>39</v>
      </c>
      <c r="BD78" t="str">
        <f t="shared" si="15"/>
        <v>EC3MCZ Q417 Index</v>
      </c>
      <c r="BF78" s="6" t="str">
        <f>_xll.BDH(BD78,"PX_LAST",BB78,BB78,"Dir=V","Dts=S","Sort=D","Quote=C","QtTyp=P","Days=T",CONCATENATE("Per=cM"),"DtFmt=D","UseDPDF=Y")</f>
        <v>#N/A N/A</v>
      </c>
      <c r="BI78" s="7">
        <v>40480</v>
      </c>
      <c r="BJ78" s="7" t="s">
        <v>39</v>
      </c>
      <c r="BK78" t="str">
        <f t="shared" si="16"/>
        <v>BYXYCZ Q417 Index</v>
      </c>
      <c r="BM78" s="6" t="str">
        <f>_xll.BDH(BK78,"PX_LAST",BI78,BI78,"Dir=V","Dts=S","Sort=D","Quote=C","QtTyp=P","Days=T",CONCATENATE("Per=cM"),"DtFmt=D","UseDPDF=Y")</f>
        <v>#N/A N/A</v>
      </c>
    </row>
    <row r="79" spans="1:66" x14ac:dyDescent="0.25">
      <c r="A79" s="7">
        <v>40602</v>
      </c>
      <c r="B79" s="7">
        <v>40603</v>
      </c>
      <c r="C79" s="7"/>
      <c r="D79" s="7">
        <v>40602</v>
      </c>
      <c r="E79" s="7">
        <f t="shared" si="17"/>
        <v>40633</v>
      </c>
      <c r="F79" s="7">
        <f t="shared" si="18"/>
        <v>40603</v>
      </c>
      <c r="G79" s="7"/>
      <c r="H79" s="7"/>
      <c r="I79" s="7">
        <f t="shared" si="19"/>
        <v>40603</v>
      </c>
      <c r="J79" s="7">
        <v>40602</v>
      </c>
      <c r="K79">
        <v>0.75</v>
      </c>
      <c r="M79" s="7">
        <f t="shared" si="20"/>
        <v>40603</v>
      </c>
      <c r="N79" s="7">
        <v>40602</v>
      </c>
      <c r="O79">
        <v>1.8199999999999998</v>
      </c>
      <c r="P79">
        <v>1.8199999999999998</v>
      </c>
      <c r="R79" s="7">
        <f t="shared" si="21"/>
        <v>40603</v>
      </c>
      <c r="S79" s="7">
        <v>40602</v>
      </c>
      <c r="T79">
        <v>24.358000000000001</v>
      </c>
      <c r="V79" s="7">
        <f t="shared" si="22"/>
        <v>40603</v>
      </c>
      <c r="W79" s="7">
        <v>40602</v>
      </c>
      <c r="X79">
        <v>1.8</v>
      </c>
      <c r="Z79" s="7">
        <f t="shared" si="23"/>
        <v>40603</v>
      </c>
      <c r="AA79" s="7">
        <v>40602</v>
      </c>
      <c r="AB79">
        <v>1.7669999999999999</v>
      </c>
      <c r="AD79" s="7" t="e">
        <f t="shared" si="24"/>
        <v>#N/A</v>
      </c>
      <c r="AE79" s="7">
        <v>36160</v>
      </c>
      <c r="AF79">
        <v>0.5</v>
      </c>
      <c r="AL79" s="7">
        <f t="shared" si="25"/>
        <v>40575</v>
      </c>
      <c r="AM79" s="7">
        <v>40574</v>
      </c>
      <c r="AN79">
        <v>3.9</v>
      </c>
      <c r="AP79" s="7" t="e">
        <f t="shared" si="26"/>
        <v>#N/A</v>
      </c>
      <c r="AQ79" s="7">
        <v>40662</v>
      </c>
      <c r="AR79">
        <v>0.98709999999999998</v>
      </c>
    </row>
    <row r="80" spans="1:66" x14ac:dyDescent="0.25">
      <c r="A80" s="7">
        <v>40574</v>
      </c>
      <c r="B80" s="7">
        <v>40575</v>
      </c>
      <c r="C80" s="7"/>
      <c r="D80" s="7">
        <v>40574</v>
      </c>
      <c r="E80" s="7">
        <f t="shared" si="17"/>
        <v>40602</v>
      </c>
      <c r="F80" s="7">
        <f t="shared" si="18"/>
        <v>40575</v>
      </c>
      <c r="G80" s="7"/>
      <c r="H80" s="7"/>
      <c r="I80" s="7">
        <f t="shared" si="19"/>
        <v>40575</v>
      </c>
      <c r="J80" s="7">
        <v>40574</v>
      </c>
      <c r="K80">
        <v>0.75</v>
      </c>
      <c r="M80" s="7">
        <f t="shared" si="20"/>
        <v>40575</v>
      </c>
      <c r="N80" s="7">
        <v>40574</v>
      </c>
      <c r="O80">
        <v>1.8</v>
      </c>
      <c r="P80">
        <v>1.8</v>
      </c>
      <c r="R80" s="7">
        <f t="shared" si="21"/>
        <v>40575</v>
      </c>
      <c r="S80" s="7">
        <v>40574</v>
      </c>
      <c r="T80">
        <v>24.190999999999999</v>
      </c>
      <c r="V80" s="7">
        <f t="shared" si="22"/>
        <v>40575</v>
      </c>
      <c r="W80" s="7">
        <v>40574</v>
      </c>
      <c r="X80">
        <v>1.7</v>
      </c>
      <c r="Z80" s="7">
        <f t="shared" si="23"/>
        <v>40575</v>
      </c>
      <c r="AA80" s="7">
        <v>40574</v>
      </c>
      <c r="AB80">
        <v>1.6440000000000001</v>
      </c>
      <c r="AD80" s="7" t="e">
        <f t="shared" si="24"/>
        <v>#N/A</v>
      </c>
      <c r="AE80" s="7">
        <v>36068</v>
      </c>
      <c r="AF80">
        <v>0.1</v>
      </c>
      <c r="AL80" s="7">
        <f t="shared" si="25"/>
        <v>40544</v>
      </c>
      <c r="AM80" s="7">
        <v>40543</v>
      </c>
      <c r="AN80">
        <v>-1.3</v>
      </c>
      <c r="AP80" s="7">
        <f t="shared" si="26"/>
        <v>40634</v>
      </c>
      <c r="AQ80" s="7">
        <v>40633</v>
      </c>
      <c r="AR80">
        <v>1.0298</v>
      </c>
    </row>
    <row r="81" spans="1:44" x14ac:dyDescent="0.25">
      <c r="A81" s="7">
        <v>40543</v>
      </c>
      <c r="B81" s="7">
        <v>40544</v>
      </c>
      <c r="C81" s="7"/>
      <c r="D81" s="7">
        <v>40543</v>
      </c>
      <c r="E81" s="7">
        <f t="shared" si="17"/>
        <v>40574</v>
      </c>
      <c r="F81" s="7">
        <f t="shared" si="18"/>
        <v>40544</v>
      </c>
      <c r="G81" s="7"/>
      <c r="H81" s="7"/>
      <c r="I81" s="7">
        <f t="shared" si="19"/>
        <v>40544</v>
      </c>
      <c r="J81" s="7">
        <v>40543</v>
      </c>
      <c r="K81">
        <v>0.75</v>
      </c>
      <c r="M81" s="7">
        <f t="shared" si="20"/>
        <v>40544</v>
      </c>
      <c r="N81" s="7">
        <v>40543</v>
      </c>
      <c r="O81">
        <v>1.85</v>
      </c>
      <c r="P81">
        <v>1.85</v>
      </c>
      <c r="R81" s="7">
        <f t="shared" si="21"/>
        <v>40544</v>
      </c>
      <c r="S81" s="7">
        <v>40543</v>
      </c>
      <c r="T81">
        <v>25.016999999999999</v>
      </c>
      <c r="V81" s="7">
        <f t="shared" si="22"/>
        <v>40544</v>
      </c>
      <c r="W81" s="7">
        <v>40543</v>
      </c>
      <c r="X81">
        <v>2.2999999999999998</v>
      </c>
      <c r="Z81" s="7">
        <f t="shared" si="23"/>
        <v>40544</v>
      </c>
      <c r="AA81" s="7">
        <v>40543</v>
      </c>
      <c r="AB81">
        <v>1.5070000000000001</v>
      </c>
      <c r="AD81" s="7" t="e">
        <f t="shared" si="24"/>
        <v>#N/A</v>
      </c>
      <c r="AE81" s="7">
        <v>35976</v>
      </c>
      <c r="AF81">
        <v>-0.5</v>
      </c>
      <c r="AL81" s="7">
        <f t="shared" si="25"/>
        <v>40513</v>
      </c>
      <c r="AM81" s="7">
        <v>40512</v>
      </c>
      <c r="AN81">
        <v>-0.5</v>
      </c>
      <c r="AP81" s="7">
        <f t="shared" si="26"/>
        <v>40603</v>
      </c>
      <c r="AQ81" s="7">
        <v>40602</v>
      </c>
      <c r="AR81">
        <v>0.98080000000000001</v>
      </c>
    </row>
    <row r="82" spans="1:44" x14ac:dyDescent="0.25">
      <c r="A82" s="7">
        <v>40512</v>
      </c>
      <c r="B82" s="7">
        <v>40513</v>
      </c>
      <c r="C82" s="7"/>
      <c r="D82" s="7">
        <v>40512</v>
      </c>
      <c r="E82" s="7">
        <f t="shared" si="17"/>
        <v>40543</v>
      </c>
      <c r="F82" s="7">
        <f t="shared" si="18"/>
        <v>40513</v>
      </c>
      <c r="G82" s="7"/>
      <c r="H82" s="7"/>
      <c r="I82" s="7">
        <f t="shared" si="19"/>
        <v>40513</v>
      </c>
      <c r="J82" s="7">
        <v>40512</v>
      </c>
      <c r="K82">
        <v>0.75</v>
      </c>
      <c r="M82" s="7">
        <f t="shared" si="20"/>
        <v>40513</v>
      </c>
      <c r="N82" s="7">
        <v>40512</v>
      </c>
      <c r="O82">
        <v>1.75</v>
      </c>
      <c r="P82">
        <v>1.75</v>
      </c>
      <c r="R82" s="7">
        <f t="shared" si="21"/>
        <v>40513</v>
      </c>
      <c r="S82" s="7">
        <v>40512</v>
      </c>
      <c r="T82">
        <v>24.954000000000001</v>
      </c>
      <c r="V82" s="7">
        <f t="shared" si="22"/>
        <v>40513</v>
      </c>
      <c r="W82" s="7">
        <v>40512</v>
      </c>
      <c r="X82">
        <v>2</v>
      </c>
      <c r="Z82" s="7">
        <f t="shared" si="23"/>
        <v>40513</v>
      </c>
      <c r="AA82" s="7">
        <v>40512</v>
      </c>
      <c r="AB82">
        <v>1.53</v>
      </c>
      <c r="AD82" s="7" t="e">
        <f t="shared" si="24"/>
        <v>#N/A</v>
      </c>
      <c r="AE82" s="7">
        <v>35885</v>
      </c>
      <c r="AF82">
        <v>-1.2</v>
      </c>
      <c r="AL82" s="7">
        <f t="shared" si="25"/>
        <v>40483</v>
      </c>
      <c r="AM82" s="7">
        <v>40482</v>
      </c>
      <c r="AN82">
        <v>0.6</v>
      </c>
      <c r="AP82" s="7">
        <f t="shared" si="26"/>
        <v>40575</v>
      </c>
      <c r="AQ82" s="7">
        <v>40574</v>
      </c>
      <c r="AR82">
        <v>0.94579999999999997</v>
      </c>
    </row>
    <row r="83" spans="1:44" x14ac:dyDescent="0.25">
      <c r="A83" s="7">
        <v>40480</v>
      </c>
      <c r="B83" s="7">
        <v>40483</v>
      </c>
      <c r="C83" s="7"/>
      <c r="D83" s="7">
        <v>40482</v>
      </c>
      <c r="E83" s="7">
        <f t="shared" si="17"/>
        <v>40512</v>
      </c>
      <c r="F83" s="7">
        <f t="shared" si="18"/>
        <v>40483</v>
      </c>
      <c r="G83" s="7"/>
      <c r="H83" s="7"/>
      <c r="I83" s="7">
        <f t="shared" si="19"/>
        <v>40483</v>
      </c>
      <c r="J83" s="7">
        <v>40480</v>
      </c>
      <c r="K83">
        <v>0.75</v>
      </c>
      <c r="M83" s="7">
        <f t="shared" si="20"/>
        <v>40483</v>
      </c>
      <c r="N83" s="7">
        <v>40480</v>
      </c>
      <c r="O83">
        <v>1.78</v>
      </c>
      <c r="P83">
        <v>1.78</v>
      </c>
      <c r="R83" s="7">
        <f t="shared" si="21"/>
        <v>40483</v>
      </c>
      <c r="S83" s="7">
        <v>40480</v>
      </c>
      <c r="T83">
        <v>24.620999999999999</v>
      </c>
      <c r="V83" s="7">
        <f t="shared" si="22"/>
        <v>40483</v>
      </c>
      <c r="W83" s="7">
        <v>40482</v>
      </c>
      <c r="X83">
        <v>2</v>
      </c>
      <c r="Z83" s="7">
        <f t="shared" si="23"/>
        <v>40483</v>
      </c>
      <c r="AA83" s="7">
        <v>40480</v>
      </c>
      <c r="AB83">
        <v>1.54</v>
      </c>
      <c r="AD83" s="7" t="e">
        <f t="shared" si="24"/>
        <v>#N/A</v>
      </c>
      <c r="AE83" s="7">
        <v>35795</v>
      </c>
      <c r="AF83">
        <v>-1.6</v>
      </c>
      <c r="AL83" s="7">
        <f t="shared" si="25"/>
        <v>40452</v>
      </c>
      <c r="AM83" s="7">
        <v>40451</v>
      </c>
      <c r="AN83">
        <v>1.3</v>
      </c>
      <c r="AP83" s="7">
        <f t="shared" si="26"/>
        <v>40544</v>
      </c>
      <c r="AQ83" s="7">
        <v>40543</v>
      </c>
      <c r="AR83">
        <v>0.71689999999999998</v>
      </c>
    </row>
    <row r="84" spans="1:44" x14ac:dyDescent="0.25">
      <c r="A84" s="7">
        <v>40451</v>
      </c>
      <c r="B84" s="7">
        <v>40452</v>
      </c>
      <c r="C84" s="7"/>
      <c r="D84" s="7">
        <v>40451</v>
      </c>
      <c r="E84" s="7">
        <f t="shared" si="17"/>
        <v>40482</v>
      </c>
      <c r="F84" s="7">
        <f t="shared" si="18"/>
        <v>40452</v>
      </c>
      <c r="G84" s="7"/>
      <c r="H84" s="7"/>
      <c r="I84" s="7">
        <f t="shared" si="19"/>
        <v>40452</v>
      </c>
      <c r="J84" s="7">
        <v>40451</v>
      </c>
      <c r="K84">
        <v>0.75</v>
      </c>
      <c r="M84" s="7">
        <f t="shared" si="20"/>
        <v>40452</v>
      </c>
      <c r="N84" s="7">
        <v>40451</v>
      </c>
      <c r="O84">
        <v>1.8</v>
      </c>
      <c r="P84">
        <v>1.8</v>
      </c>
      <c r="R84" s="7">
        <f t="shared" si="21"/>
        <v>40452</v>
      </c>
      <c r="S84" s="7">
        <v>40451</v>
      </c>
      <c r="T84">
        <v>24.6</v>
      </c>
      <c r="V84" s="7">
        <f t="shared" si="22"/>
        <v>40452</v>
      </c>
      <c r="W84" s="7">
        <v>40451</v>
      </c>
      <c r="X84">
        <v>2</v>
      </c>
      <c r="Z84" s="7">
        <f t="shared" si="23"/>
        <v>40452</v>
      </c>
      <c r="AA84" s="7">
        <v>40451</v>
      </c>
      <c r="AB84">
        <v>1.4330000000000001</v>
      </c>
      <c r="AD84" s="7" t="e">
        <f t="shared" si="24"/>
        <v>#N/A</v>
      </c>
      <c r="AE84" s="7">
        <v>35703</v>
      </c>
      <c r="AF84">
        <v>-1.5</v>
      </c>
      <c r="AL84" s="7">
        <f t="shared" si="25"/>
        <v>40422</v>
      </c>
      <c r="AM84" s="7">
        <v>40421</v>
      </c>
      <c r="AN84">
        <v>2.1</v>
      </c>
      <c r="AP84" s="7">
        <f t="shared" si="26"/>
        <v>40513</v>
      </c>
      <c r="AQ84" s="7">
        <v>40512</v>
      </c>
      <c r="AR84">
        <v>0.83579999999999999</v>
      </c>
    </row>
    <row r="85" spans="1:44" x14ac:dyDescent="0.25">
      <c r="A85" s="7">
        <v>40421</v>
      </c>
      <c r="B85" s="7">
        <v>40422</v>
      </c>
      <c r="C85" s="7"/>
      <c r="D85" s="7">
        <v>40421</v>
      </c>
      <c r="E85" s="7">
        <f t="shared" si="17"/>
        <v>40451</v>
      </c>
      <c r="F85" s="7">
        <f t="shared" si="18"/>
        <v>40422</v>
      </c>
      <c r="G85" s="7"/>
      <c r="H85" s="7"/>
      <c r="I85" s="7">
        <f t="shared" si="19"/>
        <v>40422</v>
      </c>
      <c r="J85" s="7">
        <v>40421</v>
      </c>
      <c r="K85">
        <v>0.75</v>
      </c>
      <c r="M85" s="7">
        <f t="shared" si="20"/>
        <v>40422</v>
      </c>
      <c r="N85" s="7">
        <v>40421</v>
      </c>
      <c r="O85">
        <v>1.8</v>
      </c>
      <c r="P85">
        <v>1.8</v>
      </c>
      <c r="R85" s="7">
        <f t="shared" si="21"/>
        <v>40422</v>
      </c>
      <c r="S85" s="7">
        <v>40421</v>
      </c>
      <c r="T85">
        <v>24.765000000000001</v>
      </c>
      <c r="V85" s="7">
        <f t="shared" si="22"/>
        <v>40422</v>
      </c>
      <c r="W85" s="7">
        <v>40421</v>
      </c>
      <c r="X85">
        <v>1.9</v>
      </c>
      <c r="Z85" s="7">
        <f t="shared" si="23"/>
        <v>40422</v>
      </c>
      <c r="AA85" s="7">
        <v>40421</v>
      </c>
      <c r="AB85">
        <v>1.4139999999999999</v>
      </c>
      <c r="AD85" s="7" t="e">
        <f t="shared" si="24"/>
        <v>#N/A</v>
      </c>
      <c r="AE85" s="7">
        <v>35611</v>
      </c>
      <c r="AF85">
        <v>-0.4</v>
      </c>
      <c r="AL85" s="7">
        <f t="shared" si="25"/>
        <v>40391</v>
      </c>
      <c r="AM85" s="7">
        <v>40390</v>
      </c>
      <c r="AN85">
        <v>1.6</v>
      </c>
      <c r="AP85" s="7" t="e">
        <f t="shared" si="26"/>
        <v>#N/A</v>
      </c>
      <c r="AQ85" s="7">
        <v>40480</v>
      </c>
      <c r="AR85">
        <v>1.0225</v>
      </c>
    </row>
    <row r="86" spans="1:44" x14ac:dyDescent="0.25">
      <c r="A86" s="7">
        <v>40389</v>
      </c>
      <c r="B86" s="7">
        <v>40391</v>
      </c>
      <c r="C86" s="7"/>
      <c r="D86" s="7">
        <v>40390</v>
      </c>
      <c r="E86" s="7">
        <f t="shared" si="17"/>
        <v>40421</v>
      </c>
      <c r="F86" s="7">
        <f t="shared" si="18"/>
        <v>40391</v>
      </c>
      <c r="G86" s="7"/>
      <c r="H86" s="7"/>
      <c r="I86" s="7">
        <f t="shared" si="19"/>
        <v>40391</v>
      </c>
      <c r="J86" s="7">
        <v>40389</v>
      </c>
      <c r="K86">
        <v>0.75</v>
      </c>
      <c r="M86" s="7">
        <f t="shared" si="20"/>
        <v>40391</v>
      </c>
      <c r="N86" s="7">
        <v>40389</v>
      </c>
      <c r="O86">
        <v>1.75</v>
      </c>
      <c r="P86">
        <v>1.75</v>
      </c>
      <c r="R86" s="7">
        <f t="shared" si="21"/>
        <v>40391</v>
      </c>
      <c r="S86" s="7">
        <v>40389</v>
      </c>
      <c r="T86">
        <v>24.782</v>
      </c>
      <c r="V86" s="7">
        <f t="shared" si="22"/>
        <v>40391</v>
      </c>
      <c r="W86" s="7">
        <v>40390</v>
      </c>
      <c r="X86">
        <v>1.9</v>
      </c>
      <c r="Z86" s="7">
        <f t="shared" si="23"/>
        <v>40391</v>
      </c>
      <c r="AA86" s="7">
        <v>40389</v>
      </c>
      <c r="AB86">
        <v>1.417</v>
      </c>
      <c r="AD86" s="7" t="e">
        <f t="shared" si="24"/>
        <v>#N/A</v>
      </c>
      <c r="AE86" s="7">
        <v>35520</v>
      </c>
      <c r="AF86">
        <v>0.7</v>
      </c>
      <c r="AL86" s="7">
        <f t="shared" si="25"/>
        <v>40360</v>
      </c>
      <c r="AM86" s="7">
        <v>40359</v>
      </c>
      <c r="AN86">
        <v>2.2999999999999998</v>
      </c>
    </row>
    <row r="87" spans="1:44" x14ac:dyDescent="0.25">
      <c r="A87" s="7">
        <v>40359</v>
      </c>
      <c r="B87" s="7">
        <v>40360</v>
      </c>
      <c r="C87" s="7"/>
      <c r="D87" s="7">
        <v>40359</v>
      </c>
      <c r="E87" s="7">
        <f t="shared" si="17"/>
        <v>40390</v>
      </c>
      <c r="F87" s="7">
        <f t="shared" si="18"/>
        <v>40360</v>
      </c>
      <c r="G87" s="7"/>
      <c r="H87" s="7"/>
      <c r="I87" s="7">
        <f t="shared" si="19"/>
        <v>40360</v>
      </c>
      <c r="J87" s="7">
        <v>40359</v>
      </c>
      <c r="K87">
        <v>0.75</v>
      </c>
      <c r="M87" s="7">
        <f t="shared" si="20"/>
        <v>40360</v>
      </c>
      <c r="N87" s="7">
        <v>40359</v>
      </c>
      <c r="O87">
        <v>1.77</v>
      </c>
      <c r="P87">
        <v>1.77</v>
      </c>
      <c r="R87" s="7">
        <f t="shared" si="21"/>
        <v>40360</v>
      </c>
      <c r="S87" s="7">
        <v>40359</v>
      </c>
      <c r="T87">
        <v>25.704999999999998</v>
      </c>
      <c r="V87" s="7">
        <f t="shared" si="22"/>
        <v>40360</v>
      </c>
      <c r="W87" s="7">
        <v>40359</v>
      </c>
      <c r="X87">
        <v>1.2</v>
      </c>
      <c r="Z87" s="7">
        <f t="shared" si="23"/>
        <v>40360</v>
      </c>
      <c r="AA87" s="7">
        <v>40359</v>
      </c>
      <c r="AB87">
        <v>1.306</v>
      </c>
      <c r="AL87" s="7">
        <f t="shared" si="25"/>
        <v>40330</v>
      </c>
      <c r="AM87" s="7">
        <v>40329</v>
      </c>
      <c r="AN87">
        <v>-2</v>
      </c>
    </row>
    <row r="88" spans="1:44" x14ac:dyDescent="0.25">
      <c r="A88" s="7">
        <v>40329</v>
      </c>
      <c r="B88" s="7">
        <v>40330</v>
      </c>
      <c r="C88" s="7"/>
      <c r="D88" s="7">
        <v>40329</v>
      </c>
      <c r="E88" s="7">
        <f t="shared" si="17"/>
        <v>40359</v>
      </c>
      <c r="F88" s="7">
        <f t="shared" si="18"/>
        <v>40330</v>
      </c>
      <c r="G88" s="7"/>
      <c r="H88" s="7"/>
      <c r="I88" s="7">
        <f t="shared" si="19"/>
        <v>40330</v>
      </c>
      <c r="J88" s="7">
        <v>40329</v>
      </c>
      <c r="K88">
        <v>0.75</v>
      </c>
      <c r="M88" s="7">
        <f t="shared" si="20"/>
        <v>40330</v>
      </c>
      <c r="N88" s="7">
        <v>40329</v>
      </c>
      <c r="O88">
        <v>1.8</v>
      </c>
      <c r="P88">
        <v>1.8</v>
      </c>
      <c r="R88" s="7">
        <f t="shared" si="21"/>
        <v>40330</v>
      </c>
      <c r="S88" s="7">
        <v>40329</v>
      </c>
      <c r="T88">
        <v>25.521999999999998</v>
      </c>
      <c r="V88" s="7">
        <f t="shared" si="22"/>
        <v>40330</v>
      </c>
      <c r="W88" s="7">
        <v>40329</v>
      </c>
      <c r="X88">
        <v>1.2</v>
      </c>
      <c r="Z88" s="7">
        <f t="shared" si="23"/>
        <v>40330</v>
      </c>
      <c r="AA88" s="7">
        <v>40329</v>
      </c>
      <c r="AB88">
        <v>1.26</v>
      </c>
      <c r="AL88" s="7">
        <f t="shared" si="25"/>
        <v>40299</v>
      </c>
      <c r="AM88" s="7">
        <v>40298</v>
      </c>
      <c r="AN88">
        <v>1.2</v>
      </c>
    </row>
    <row r="89" spans="1:44" x14ac:dyDescent="0.25">
      <c r="A89" s="7">
        <v>40298</v>
      </c>
      <c r="B89" s="7">
        <v>40299</v>
      </c>
      <c r="C89" s="7"/>
      <c r="D89" s="7">
        <v>40298</v>
      </c>
      <c r="E89" s="7">
        <f t="shared" si="17"/>
        <v>40329</v>
      </c>
      <c r="F89" s="7">
        <f t="shared" si="18"/>
        <v>40299</v>
      </c>
      <c r="G89" s="7"/>
      <c r="H89" s="7"/>
      <c r="I89" s="7">
        <f t="shared" si="19"/>
        <v>40299</v>
      </c>
      <c r="J89" s="7">
        <v>40298</v>
      </c>
      <c r="K89">
        <v>1</v>
      </c>
      <c r="M89" s="7">
        <f t="shared" si="20"/>
        <v>40299</v>
      </c>
      <c r="N89" s="7">
        <v>40298</v>
      </c>
      <c r="O89">
        <v>1.8</v>
      </c>
      <c r="P89">
        <v>1.8</v>
      </c>
      <c r="R89" s="7">
        <f t="shared" si="21"/>
        <v>40299</v>
      </c>
      <c r="S89" s="7">
        <v>40298</v>
      </c>
      <c r="T89">
        <v>25.622</v>
      </c>
      <c r="V89" s="7">
        <f t="shared" si="22"/>
        <v>40299</v>
      </c>
      <c r="W89" s="7">
        <v>40298</v>
      </c>
      <c r="X89">
        <v>1.1000000000000001</v>
      </c>
      <c r="Z89" s="7">
        <f t="shared" si="23"/>
        <v>40299</v>
      </c>
      <c r="AA89" s="7">
        <v>40298</v>
      </c>
      <c r="AB89">
        <v>1.236</v>
      </c>
      <c r="AL89" s="7">
        <f t="shared" si="25"/>
        <v>40269</v>
      </c>
      <c r="AM89" s="7">
        <v>40268</v>
      </c>
      <c r="AN89">
        <v>2.5</v>
      </c>
    </row>
    <row r="90" spans="1:44" x14ac:dyDescent="0.25">
      <c r="A90" s="7">
        <v>40268</v>
      </c>
      <c r="B90" s="7">
        <v>40269</v>
      </c>
      <c r="C90" s="7"/>
      <c r="D90" s="7">
        <v>40268</v>
      </c>
      <c r="E90" s="7">
        <f t="shared" si="17"/>
        <v>40298</v>
      </c>
      <c r="F90" s="7">
        <f t="shared" si="18"/>
        <v>40269</v>
      </c>
      <c r="G90" s="7"/>
      <c r="H90" s="7"/>
      <c r="I90" s="7">
        <f t="shared" si="19"/>
        <v>40269</v>
      </c>
      <c r="J90" s="7">
        <v>40268</v>
      </c>
      <c r="K90">
        <v>1</v>
      </c>
      <c r="M90" s="7">
        <f t="shared" si="20"/>
        <v>40269</v>
      </c>
      <c r="N90" s="7">
        <v>40268</v>
      </c>
      <c r="O90">
        <v>1.87</v>
      </c>
      <c r="P90">
        <v>1.87</v>
      </c>
      <c r="R90" s="7">
        <f t="shared" si="21"/>
        <v>40269</v>
      </c>
      <c r="S90" s="7">
        <v>40268</v>
      </c>
      <c r="T90">
        <v>25.402000000000001</v>
      </c>
      <c r="V90" s="7">
        <f t="shared" si="22"/>
        <v>40269</v>
      </c>
      <c r="W90" s="7">
        <v>40268</v>
      </c>
      <c r="X90">
        <v>0.7</v>
      </c>
      <c r="Z90" s="7">
        <f t="shared" si="23"/>
        <v>40269</v>
      </c>
      <c r="AA90" s="7">
        <v>40268</v>
      </c>
      <c r="AB90">
        <v>1.212</v>
      </c>
      <c r="AL90" s="7">
        <f t="shared" si="25"/>
        <v>40238</v>
      </c>
      <c r="AM90" s="7">
        <v>40237</v>
      </c>
      <c r="AN90">
        <v>-0.8</v>
      </c>
    </row>
    <row r="91" spans="1:44" x14ac:dyDescent="0.25">
      <c r="A91" s="7">
        <v>40235</v>
      </c>
      <c r="B91" s="7">
        <v>40238</v>
      </c>
      <c r="C91" s="7"/>
      <c r="D91" s="7">
        <v>40237</v>
      </c>
      <c r="E91" s="7">
        <f t="shared" si="17"/>
        <v>40268</v>
      </c>
      <c r="F91" s="7">
        <f t="shared" si="18"/>
        <v>40238</v>
      </c>
      <c r="G91" s="7"/>
      <c r="H91" s="7"/>
      <c r="I91" s="7">
        <f t="shared" si="19"/>
        <v>40238</v>
      </c>
      <c r="J91" s="7">
        <v>40235</v>
      </c>
      <c r="K91">
        <v>1</v>
      </c>
      <c r="M91" s="7">
        <f t="shared" si="20"/>
        <v>40238</v>
      </c>
      <c r="N91" s="7">
        <v>40235</v>
      </c>
      <c r="O91">
        <v>1.94</v>
      </c>
      <c r="P91">
        <v>1.94</v>
      </c>
      <c r="R91" s="7">
        <f t="shared" si="21"/>
        <v>40238</v>
      </c>
      <c r="S91" s="7">
        <v>40235</v>
      </c>
      <c r="T91">
        <v>25.928000000000001</v>
      </c>
      <c r="V91" s="7">
        <f t="shared" si="22"/>
        <v>40238</v>
      </c>
      <c r="W91" s="7">
        <v>40237</v>
      </c>
      <c r="X91">
        <v>0.6</v>
      </c>
      <c r="Z91" s="7">
        <f t="shared" si="23"/>
        <v>40238</v>
      </c>
      <c r="AA91" s="7">
        <v>40235</v>
      </c>
      <c r="AB91">
        <v>1.2150000000000001</v>
      </c>
      <c r="AL91" s="7">
        <f t="shared" si="25"/>
        <v>40210</v>
      </c>
      <c r="AM91" s="7">
        <v>40209</v>
      </c>
      <c r="AN91">
        <v>-0.1</v>
      </c>
    </row>
    <row r="92" spans="1:44" x14ac:dyDescent="0.25">
      <c r="A92" s="7">
        <v>40207</v>
      </c>
      <c r="B92" s="7">
        <v>40210</v>
      </c>
      <c r="C92" s="7"/>
      <c r="D92" s="7">
        <v>40209</v>
      </c>
      <c r="E92" s="7">
        <f t="shared" si="17"/>
        <v>40237</v>
      </c>
      <c r="F92" s="7">
        <f t="shared" si="18"/>
        <v>40210</v>
      </c>
      <c r="G92" s="7"/>
      <c r="H92" s="7"/>
      <c r="I92" s="7">
        <f t="shared" si="19"/>
        <v>40210</v>
      </c>
      <c r="J92" s="7">
        <v>40207</v>
      </c>
      <c r="K92">
        <v>1</v>
      </c>
      <c r="M92" s="7">
        <f t="shared" si="20"/>
        <v>40210</v>
      </c>
      <c r="N92" s="7">
        <v>40207</v>
      </c>
      <c r="O92">
        <v>2.02</v>
      </c>
      <c r="P92">
        <v>2.02</v>
      </c>
      <c r="R92" s="7">
        <f t="shared" si="21"/>
        <v>40210</v>
      </c>
      <c r="S92" s="7">
        <v>40207</v>
      </c>
      <c r="T92">
        <v>26.236000000000001</v>
      </c>
      <c r="V92" s="7">
        <f t="shared" si="22"/>
        <v>40210</v>
      </c>
      <c r="W92" s="7">
        <v>40209</v>
      </c>
      <c r="X92">
        <v>0.7</v>
      </c>
      <c r="Z92" s="7">
        <f t="shared" si="23"/>
        <v>40210</v>
      </c>
      <c r="AA92" s="7">
        <v>40207</v>
      </c>
      <c r="AB92">
        <v>1.2250000000000001</v>
      </c>
      <c r="AL92" s="7">
        <f t="shared" si="25"/>
        <v>40179</v>
      </c>
      <c r="AM92" s="7">
        <v>40178</v>
      </c>
      <c r="AN92">
        <v>2.5</v>
      </c>
    </row>
    <row r="93" spans="1:44" x14ac:dyDescent="0.25">
      <c r="A93" s="7">
        <v>40178</v>
      </c>
      <c r="B93" s="7">
        <v>40179</v>
      </c>
      <c r="C93" s="7"/>
      <c r="D93" s="7">
        <v>40178</v>
      </c>
      <c r="E93" s="7">
        <f t="shared" si="17"/>
        <v>40209</v>
      </c>
      <c r="F93" s="7">
        <f t="shared" si="18"/>
        <v>40179</v>
      </c>
      <c r="G93" s="7"/>
      <c r="H93" s="7"/>
      <c r="I93" s="7">
        <f t="shared" si="19"/>
        <v>40179</v>
      </c>
      <c r="J93" s="7">
        <v>40178</v>
      </c>
      <c r="K93">
        <v>1</v>
      </c>
      <c r="M93" s="7">
        <f t="shared" si="20"/>
        <v>40179</v>
      </c>
      <c r="N93" s="7">
        <v>40178</v>
      </c>
      <c r="O93">
        <v>2.2000000000000002</v>
      </c>
      <c r="P93">
        <v>2.2000000000000002</v>
      </c>
      <c r="R93" s="7">
        <f t="shared" si="21"/>
        <v>40179</v>
      </c>
      <c r="S93" s="7">
        <v>40178</v>
      </c>
      <c r="T93">
        <v>26.439</v>
      </c>
      <c r="V93" s="7">
        <f t="shared" si="22"/>
        <v>40179</v>
      </c>
      <c r="W93" s="7">
        <v>40178</v>
      </c>
      <c r="X93">
        <v>1</v>
      </c>
      <c r="Z93" s="7">
        <f t="shared" si="23"/>
        <v>40179</v>
      </c>
      <c r="AA93" s="7">
        <v>40178</v>
      </c>
      <c r="AB93">
        <v>1.248</v>
      </c>
      <c r="AL93" s="7">
        <f t="shared" si="25"/>
        <v>40148</v>
      </c>
      <c r="AM93" s="7">
        <v>40147</v>
      </c>
      <c r="AN93">
        <v>-1.4</v>
      </c>
    </row>
    <row r="94" spans="1:44" x14ac:dyDescent="0.25">
      <c r="A94" s="7">
        <v>40147</v>
      </c>
      <c r="B94" s="7">
        <v>40148</v>
      </c>
      <c r="C94" s="7"/>
      <c r="D94" s="7">
        <v>40147</v>
      </c>
      <c r="E94" s="7">
        <f t="shared" si="17"/>
        <v>40178</v>
      </c>
      <c r="F94" s="7">
        <f t="shared" si="18"/>
        <v>40148</v>
      </c>
      <c r="G94" s="7"/>
      <c r="H94" s="7"/>
      <c r="I94" s="7">
        <f t="shared" si="19"/>
        <v>40148</v>
      </c>
      <c r="J94" s="7">
        <v>40147</v>
      </c>
      <c r="K94">
        <v>1.25</v>
      </c>
      <c r="M94" s="7">
        <f t="shared" si="20"/>
        <v>40148</v>
      </c>
      <c r="N94" s="7">
        <v>40147</v>
      </c>
      <c r="O94">
        <v>2.2800000000000002</v>
      </c>
      <c r="P94">
        <v>2.2800000000000002</v>
      </c>
      <c r="R94" s="7">
        <f t="shared" si="21"/>
        <v>40148</v>
      </c>
      <c r="S94" s="7">
        <v>40147</v>
      </c>
      <c r="T94">
        <v>26.149000000000001</v>
      </c>
      <c r="V94" s="7">
        <f t="shared" si="22"/>
        <v>40148</v>
      </c>
      <c r="W94" s="7">
        <v>40147</v>
      </c>
      <c r="X94">
        <v>0.5</v>
      </c>
      <c r="Z94" s="7">
        <f t="shared" si="23"/>
        <v>40148</v>
      </c>
      <c r="AA94" s="7">
        <v>40147</v>
      </c>
      <c r="AB94">
        <v>1.234</v>
      </c>
      <c r="AL94" s="7">
        <f t="shared" si="25"/>
        <v>40118</v>
      </c>
      <c r="AM94" s="7">
        <v>40117</v>
      </c>
      <c r="AN94">
        <v>1.7</v>
      </c>
    </row>
    <row r="95" spans="1:44" x14ac:dyDescent="0.25">
      <c r="A95" s="7">
        <v>40116</v>
      </c>
      <c r="B95" s="7">
        <v>40118</v>
      </c>
      <c r="C95" s="7"/>
      <c r="D95" s="7">
        <v>40117</v>
      </c>
      <c r="E95" s="7">
        <f t="shared" si="17"/>
        <v>40147</v>
      </c>
      <c r="F95" s="7">
        <f t="shared" si="18"/>
        <v>40118</v>
      </c>
      <c r="G95" s="7"/>
      <c r="H95" s="7"/>
      <c r="I95" s="7">
        <f t="shared" si="19"/>
        <v>40118</v>
      </c>
      <c r="J95" s="7">
        <v>40116</v>
      </c>
      <c r="K95">
        <v>1.25</v>
      </c>
      <c r="M95" s="7">
        <f t="shared" si="20"/>
        <v>40118</v>
      </c>
      <c r="N95" s="7">
        <v>40116</v>
      </c>
      <c r="O95">
        <v>2.34</v>
      </c>
      <c r="P95">
        <v>2.34</v>
      </c>
      <c r="R95" s="7">
        <f t="shared" si="21"/>
        <v>40118</v>
      </c>
      <c r="S95" s="7">
        <v>40116</v>
      </c>
      <c r="T95">
        <v>26.52</v>
      </c>
      <c r="V95" s="7">
        <f t="shared" si="22"/>
        <v>40118</v>
      </c>
      <c r="W95" s="7">
        <v>40117</v>
      </c>
      <c r="X95">
        <v>-0.2</v>
      </c>
      <c r="Z95" s="7">
        <f t="shared" si="23"/>
        <v>40118</v>
      </c>
      <c r="AA95" s="7">
        <v>40116</v>
      </c>
      <c r="AB95">
        <v>1.2370000000000001</v>
      </c>
      <c r="AL95" s="7">
        <f t="shared" si="25"/>
        <v>40087</v>
      </c>
      <c r="AM95" s="7">
        <v>40086</v>
      </c>
      <c r="AN95">
        <v>-0.3</v>
      </c>
    </row>
    <row r="96" spans="1:44" x14ac:dyDescent="0.25">
      <c r="A96" s="7">
        <v>40086</v>
      </c>
      <c r="B96" s="7">
        <v>40087</v>
      </c>
      <c r="C96" s="7"/>
      <c r="D96" s="7">
        <v>40086</v>
      </c>
      <c r="E96" s="7">
        <f t="shared" si="17"/>
        <v>40117</v>
      </c>
      <c r="F96" s="7">
        <f t="shared" si="18"/>
        <v>40087</v>
      </c>
      <c r="G96" s="7"/>
      <c r="H96" s="7"/>
      <c r="I96" s="7">
        <f t="shared" si="19"/>
        <v>40087</v>
      </c>
      <c r="J96" s="7">
        <v>40086</v>
      </c>
      <c r="K96">
        <v>1.25</v>
      </c>
      <c r="M96" s="7">
        <f t="shared" si="20"/>
        <v>40087</v>
      </c>
      <c r="N96" s="7">
        <v>40086</v>
      </c>
      <c r="O96">
        <v>2.38</v>
      </c>
      <c r="P96">
        <v>2.38</v>
      </c>
      <c r="R96" s="7">
        <f t="shared" si="21"/>
        <v>40087</v>
      </c>
      <c r="S96" s="7">
        <v>40086</v>
      </c>
      <c r="T96">
        <v>25.254999999999999</v>
      </c>
      <c r="V96" s="7">
        <f t="shared" si="22"/>
        <v>40087</v>
      </c>
      <c r="W96" s="7">
        <v>40086</v>
      </c>
      <c r="X96">
        <v>0</v>
      </c>
      <c r="Z96" s="7">
        <f t="shared" si="23"/>
        <v>40087</v>
      </c>
      <c r="AA96" s="7">
        <v>40086</v>
      </c>
      <c r="AB96">
        <v>1.236</v>
      </c>
      <c r="AL96" s="7">
        <f t="shared" si="25"/>
        <v>40057</v>
      </c>
      <c r="AM96" s="7">
        <v>40056</v>
      </c>
      <c r="AN96">
        <v>2.8</v>
      </c>
    </row>
    <row r="97" spans="1:40" x14ac:dyDescent="0.25">
      <c r="A97" s="7">
        <v>40056</v>
      </c>
      <c r="B97" s="7">
        <v>40057</v>
      </c>
      <c r="C97" s="7"/>
      <c r="D97" s="7">
        <v>40056</v>
      </c>
      <c r="E97" s="7">
        <f t="shared" si="17"/>
        <v>40086</v>
      </c>
      <c r="F97" s="7">
        <f t="shared" si="18"/>
        <v>40057</v>
      </c>
      <c r="G97" s="7"/>
      <c r="H97" s="7"/>
      <c r="I97" s="7">
        <f t="shared" si="19"/>
        <v>40057</v>
      </c>
      <c r="J97" s="7">
        <v>40056</v>
      </c>
      <c r="K97">
        <v>1.25</v>
      </c>
      <c r="M97" s="7">
        <f t="shared" si="20"/>
        <v>40057</v>
      </c>
      <c r="N97" s="7">
        <v>40056</v>
      </c>
      <c r="O97">
        <v>2.2999999999999998</v>
      </c>
      <c r="P97">
        <v>2.2999999999999998</v>
      </c>
      <c r="R97" s="7">
        <f t="shared" si="21"/>
        <v>40057</v>
      </c>
      <c r="S97" s="7">
        <v>40056</v>
      </c>
      <c r="T97">
        <v>25.468</v>
      </c>
      <c r="V97" s="7">
        <f t="shared" si="22"/>
        <v>40057</v>
      </c>
      <c r="W97" s="7">
        <v>40056</v>
      </c>
      <c r="X97">
        <v>0.2</v>
      </c>
      <c r="Z97" s="7">
        <f t="shared" si="23"/>
        <v>40057</v>
      </c>
      <c r="AA97" s="7">
        <v>40056</v>
      </c>
      <c r="AB97">
        <v>1.304</v>
      </c>
      <c r="AL97" s="7">
        <f t="shared" si="25"/>
        <v>40026</v>
      </c>
      <c r="AM97" s="7">
        <v>40025</v>
      </c>
      <c r="AN97">
        <v>-1.3</v>
      </c>
    </row>
    <row r="98" spans="1:40" x14ac:dyDescent="0.25">
      <c r="A98" s="7">
        <v>40025</v>
      </c>
      <c r="B98" s="7">
        <v>40026</v>
      </c>
      <c r="C98" s="7"/>
      <c r="D98" s="7">
        <v>40025</v>
      </c>
      <c r="E98" s="7">
        <f t="shared" si="17"/>
        <v>40056</v>
      </c>
      <c r="F98" s="7">
        <f t="shared" si="18"/>
        <v>40026</v>
      </c>
      <c r="G98" s="7"/>
      <c r="H98" s="7"/>
      <c r="I98" s="7">
        <f t="shared" si="19"/>
        <v>40026</v>
      </c>
      <c r="J98" s="7">
        <v>40025</v>
      </c>
      <c r="K98">
        <v>1.5</v>
      </c>
      <c r="M98" s="7">
        <f t="shared" si="20"/>
        <v>40026</v>
      </c>
      <c r="N98" s="7">
        <v>40025</v>
      </c>
      <c r="O98">
        <v>2.41</v>
      </c>
      <c r="P98">
        <v>2.41</v>
      </c>
      <c r="R98" s="7">
        <f t="shared" si="21"/>
        <v>40026</v>
      </c>
      <c r="S98" s="7">
        <v>40025</v>
      </c>
      <c r="T98">
        <v>25.553999999999998</v>
      </c>
      <c r="V98" s="7">
        <f t="shared" si="22"/>
        <v>40026</v>
      </c>
      <c r="W98" s="7">
        <v>40025</v>
      </c>
      <c r="X98">
        <v>0.3</v>
      </c>
      <c r="Z98" s="7">
        <f t="shared" si="23"/>
        <v>40026</v>
      </c>
      <c r="AA98" s="7">
        <v>40025</v>
      </c>
      <c r="AB98">
        <v>1.355</v>
      </c>
      <c r="AL98" s="7">
        <f t="shared" si="25"/>
        <v>39995</v>
      </c>
      <c r="AM98" s="7">
        <v>39994</v>
      </c>
      <c r="AN98">
        <v>2.7</v>
      </c>
    </row>
    <row r="99" spans="1:40" x14ac:dyDescent="0.25">
      <c r="A99" s="7">
        <v>39994</v>
      </c>
      <c r="B99" s="7">
        <v>39995</v>
      </c>
      <c r="C99" s="7"/>
      <c r="D99" s="7">
        <v>39994</v>
      </c>
      <c r="E99" s="7">
        <f t="shared" si="17"/>
        <v>40025</v>
      </c>
      <c r="F99" s="7">
        <f t="shared" si="18"/>
        <v>39995</v>
      </c>
      <c r="G99" s="7"/>
      <c r="H99" s="7"/>
      <c r="I99" s="7">
        <f t="shared" si="19"/>
        <v>39995</v>
      </c>
      <c r="J99" s="7">
        <v>39994</v>
      </c>
      <c r="K99">
        <v>1.5</v>
      </c>
      <c r="M99" s="7">
        <f t="shared" si="20"/>
        <v>39995</v>
      </c>
      <c r="N99" s="7">
        <v>39994</v>
      </c>
      <c r="O99">
        <v>2.4</v>
      </c>
      <c r="P99">
        <v>2.4</v>
      </c>
      <c r="R99" s="7">
        <f t="shared" si="21"/>
        <v>39995</v>
      </c>
      <c r="S99" s="7">
        <v>39994</v>
      </c>
      <c r="T99">
        <v>25.951000000000001</v>
      </c>
      <c r="V99" s="7">
        <f t="shared" si="22"/>
        <v>39995</v>
      </c>
      <c r="W99" s="7">
        <v>39994</v>
      </c>
      <c r="X99">
        <v>1.2</v>
      </c>
      <c r="Z99" s="7">
        <f t="shared" si="23"/>
        <v>39995</v>
      </c>
      <c r="AA99" s="7">
        <v>39994</v>
      </c>
      <c r="AB99">
        <v>1.504</v>
      </c>
      <c r="AL99" s="7">
        <f t="shared" si="25"/>
        <v>39965</v>
      </c>
      <c r="AM99" s="7">
        <v>39964</v>
      </c>
      <c r="AN99">
        <v>-1.3</v>
      </c>
    </row>
    <row r="100" spans="1:40" x14ac:dyDescent="0.25">
      <c r="A100" s="7">
        <v>39962</v>
      </c>
      <c r="B100" s="7">
        <v>39965</v>
      </c>
      <c r="C100" s="7"/>
      <c r="D100" s="7">
        <v>39964</v>
      </c>
      <c r="E100" s="7">
        <f t="shared" si="17"/>
        <v>39994</v>
      </c>
      <c r="F100" s="7">
        <f t="shared" si="18"/>
        <v>39965</v>
      </c>
      <c r="G100" s="7"/>
      <c r="H100" s="7"/>
      <c r="I100" s="7">
        <f t="shared" si="19"/>
        <v>39965</v>
      </c>
      <c r="J100" s="7">
        <v>39962</v>
      </c>
      <c r="K100">
        <v>1.5</v>
      </c>
      <c r="M100" s="7">
        <f t="shared" si="20"/>
        <v>39965</v>
      </c>
      <c r="N100" s="7">
        <v>39962</v>
      </c>
      <c r="O100">
        <v>2.5499999999999998</v>
      </c>
      <c r="P100">
        <v>2.5499999999999998</v>
      </c>
      <c r="R100" s="7">
        <f t="shared" si="21"/>
        <v>39965</v>
      </c>
      <c r="S100" s="7">
        <v>39962</v>
      </c>
      <c r="T100">
        <v>26.951999999999998</v>
      </c>
      <c r="V100" s="7">
        <f t="shared" si="22"/>
        <v>39965</v>
      </c>
      <c r="W100" s="7">
        <v>39964</v>
      </c>
      <c r="X100">
        <v>1.3</v>
      </c>
      <c r="Z100" s="7">
        <f t="shared" si="23"/>
        <v>39965</v>
      </c>
      <c r="AA100" s="7">
        <v>39962</v>
      </c>
      <c r="AB100">
        <v>1.631</v>
      </c>
      <c r="AL100" s="7">
        <f t="shared" si="25"/>
        <v>39934</v>
      </c>
      <c r="AM100" s="7">
        <v>39933</v>
      </c>
      <c r="AN100">
        <v>-1.9</v>
      </c>
    </row>
    <row r="101" spans="1:40" x14ac:dyDescent="0.25">
      <c r="A101" s="7">
        <v>39933</v>
      </c>
      <c r="B101" s="7">
        <v>39934</v>
      </c>
      <c r="C101" s="7"/>
      <c r="D101" s="7">
        <v>39933</v>
      </c>
      <c r="E101" s="7">
        <f t="shared" si="17"/>
        <v>39964</v>
      </c>
      <c r="F101" s="7">
        <f t="shared" si="18"/>
        <v>39934</v>
      </c>
      <c r="G101" s="7"/>
      <c r="H101" s="7"/>
      <c r="I101" s="7">
        <f t="shared" si="19"/>
        <v>39934</v>
      </c>
      <c r="J101" s="7">
        <v>39933</v>
      </c>
      <c r="K101">
        <v>1.75</v>
      </c>
      <c r="M101" s="7">
        <f t="shared" si="20"/>
        <v>39934</v>
      </c>
      <c r="N101" s="7">
        <v>39933</v>
      </c>
      <c r="O101">
        <v>2.7800000000000002</v>
      </c>
      <c r="P101">
        <v>2.7800000000000002</v>
      </c>
      <c r="R101" s="7">
        <f t="shared" si="21"/>
        <v>39934</v>
      </c>
      <c r="S101" s="7">
        <v>39933</v>
      </c>
      <c r="T101">
        <v>26.748000000000001</v>
      </c>
      <c r="V101" s="7">
        <f t="shared" si="22"/>
        <v>39934</v>
      </c>
      <c r="W101" s="7">
        <v>39933</v>
      </c>
      <c r="X101">
        <v>1.8</v>
      </c>
      <c r="Z101" s="7">
        <f t="shared" si="23"/>
        <v>39934</v>
      </c>
      <c r="AA101" s="7">
        <v>39933</v>
      </c>
      <c r="AB101">
        <v>1.728</v>
      </c>
      <c r="AL101" s="7">
        <f t="shared" si="25"/>
        <v>39904</v>
      </c>
      <c r="AM101" s="7">
        <v>39903</v>
      </c>
      <c r="AN101">
        <v>0.8</v>
      </c>
    </row>
    <row r="102" spans="1:40" x14ac:dyDescent="0.25">
      <c r="A102" s="7">
        <v>39903</v>
      </c>
      <c r="B102" s="7">
        <v>39904</v>
      </c>
      <c r="C102" s="7"/>
      <c r="D102" s="7">
        <v>39903</v>
      </c>
      <c r="E102" s="7">
        <f t="shared" si="17"/>
        <v>39933</v>
      </c>
      <c r="F102" s="7">
        <f t="shared" si="18"/>
        <v>39904</v>
      </c>
      <c r="G102" s="7"/>
      <c r="H102" s="7"/>
      <c r="I102" s="7">
        <f t="shared" si="19"/>
        <v>39904</v>
      </c>
      <c r="J102" s="7">
        <v>39903</v>
      </c>
      <c r="K102">
        <v>1.75</v>
      </c>
      <c r="M102" s="7">
        <f t="shared" si="20"/>
        <v>39904</v>
      </c>
      <c r="N102" s="7">
        <v>39903</v>
      </c>
      <c r="O102">
        <v>2.8</v>
      </c>
      <c r="P102">
        <v>2.8</v>
      </c>
      <c r="R102" s="7">
        <f t="shared" si="21"/>
        <v>39904</v>
      </c>
      <c r="S102" s="7">
        <v>39903</v>
      </c>
      <c r="T102">
        <v>27.361000000000001</v>
      </c>
      <c r="V102" s="7">
        <f t="shared" si="22"/>
        <v>39904</v>
      </c>
      <c r="W102" s="7">
        <v>39903</v>
      </c>
      <c r="X102">
        <v>2.2999999999999998</v>
      </c>
      <c r="Z102" s="7">
        <f t="shared" si="23"/>
        <v>39904</v>
      </c>
      <c r="AA102" s="7">
        <v>39903</v>
      </c>
      <c r="AB102">
        <v>1.8120000000000001</v>
      </c>
      <c r="AL102" s="7">
        <f t="shared" si="25"/>
        <v>39873</v>
      </c>
      <c r="AM102" s="7">
        <v>39872</v>
      </c>
      <c r="AN102">
        <v>0.8</v>
      </c>
    </row>
    <row r="103" spans="1:40" x14ac:dyDescent="0.25">
      <c r="A103" s="7">
        <v>39871</v>
      </c>
      <c r="B103" s="7">
        <v>39873</v>
      </c>
      <c r="C103" s="7"/>
      <c r="D103" s="7">
        <v>39872</v>
      </c>
      <c r="E103" s="7">
        <f t="shared" si="17"/>
        <v>39903</v>
      </c>
      <c r="F103" s="7">
        <f t="shared" si="18"/>
        <v>39873</v>
      </c>
      <c r="G103" s="7"/>
      <c r="H103" s="7"/>
      <c r="I103" s="7">
        <f t="shared" si="19"/>
        <v>39873</v>
      </c>
      <c r="J103" s="7">
        <v>39871</v>
      </c>
      <c r="K103">
        <v>1.75</v>
      </c>
      <c r="M103" s="7">
        <f t="shared" si="20"/>
        <v>39873</v>
      </c>
      <c r="N103" s="7">
        <v>39871</v>
      </c>
      <c r="O103">
        <v>2.7</v>
      </c>
      <c r="P103">
        <v>2.7</v>
      </c>
      <c r="R103" s="7">
        <f t="shared" si="21"/>
        <v>39873</v>
      </c>
      <c r="S103" s="7">
        <v>39871</v>
      </c>
      <c r="T103">
        <v>28.111999999999998</v>
      </c>
      <c r="V103" s="7">
        <f t="shared" si="22"/>
        <v>39873</v>
      </c>
      <c r="W103" s="7">
        <v>39872</v>
      </c>
      <c r="X103">
        <v>2</v>
      </c>
      <c r="Z103" s="7">
        <f t="shared" si="23"/>
        <v>39873</v>
      </c>
      <c r="AA103" s="7">
        <v>39871</v>
      </c>
      <c r="AB103">
        <v>2.0329999999999999</v>
      </c>
      <c r="AL103" s="7">
        <f t="shared" si="25"/>
        <v>39845</v>
      </c>
      <c r="AM103" s="7">
        <v>39844</v>
      </c>
      <c r="AN103">
        <v>-3.2</v>
      </c>
    </row>
    <row r="104" spans="1:40" x14ac:dyDescent="0.25">
      <c r="A104" s="7">
        <v>39843</v>
      </c>
      <c r="B104" s="7">
        <v>39845</v>
      </c>
      <c r="C104" s="7"/>
      <c r="D104" s="7">
        <v>39844</v>
      </c>
      <c r="E104" s="7">
        <f t="shared" si="17"/>
        <v>39872</v>
      </c>
      <c r="F104" s="7">
        <f t="shared" si="18"/>
        <v>39845</v>
      </c>
      <c r="G104" s="7"/>
      <c r="H104" s="7"/>
      <c r="I104" s="7">
        <f t="shared" si="19"/>
        <v>39845</v>
      </c>
      <c r="J104" s="7">
        <v>39843</v>
      </c>
      <c r="K104">
        <v>2.25</v>
      </c>
      <c r="M104" s="7">
        <f t="shared" si="20"/>
        <v>39845</v>
      </c>
      <c r="N104" s="7">
        <v>39843</v>
      </c>
      <c r="O104">
        <v>2.8</v>
      </c>
      <c r="P104">
        <v>2.8</v>
      </c>
      <c r="R104" s="7">
        <f t="shared" si="21"/>
        <v>39845</v>
      </c>
      <c r="S104" s="7">
        <v>39843</v>
      </c>
      <c r="T104">
        <v>27.917000000000002</v>
      </c>
      <c r="V104" s="7">
        <f t="shared" si="22"/>
        <v>39845</v>
      </c>
      <c r="W104" s="7">
        <v>39844</v>
      </c>
      <c r="X104">
        <v>2.2000000000000002</v>
      </c>
      <c r="Z104" s="7">
        <f t="shared" si="23"/>
        <v>39845</v>
      </c>
      <c r="AA104" s="7">
        <v>39843</v>
      </c>
      <c r="AB104">
        <v>2.2730000000000001</v>
      </c>
      <c r="AL104" s="7">
        <f t="shared" si="25"/>
        <v>39814</v>
      </c>
      <c r="AM104" s="7">
        <v>39813</v>
      </c>
      <c r="AN104">
        <v>-3.3</v>
      </c>
    </row>
    <row r="105" spans="1:40" x14ac:dyDescent="0.25">
      <c r="A105" s="7">
        <v>39813</v>
      </c>
      <c r="B105" s="7">
        <v>39814</v>
      </c>
      <c r="C105" s="7"/>
      <c r="D105" s="7">
        <v>39813</v>
      </c>
      <c r="E105" s="7">
        <f t="shared" si="17"/>
        <v>39844</v>
      </c>
      <c r="F105" s="7">
        <f t="shared" si="18"/>
        <v>39814</v>
      </c>
      <c r="G105" s="7"/>
      <c r="H105" s="7"/>
      <c r="I105" s="7">
        <f t="shared" si="19"/>
        <v>39814</v>
      </c>
      <c r="J105" s="7">
        <v>39813</v>
      </c>
      <c r="K105">
        <v>2.25</v>
      </c>
      <c r="M105" s="7">
        <f t="shared" si="20"/>
        <v>39814</v>
      </c>
      <c r="N105" s="7">
        <v>39813</v>
      </c>
      <c r="O105">
        <v>3.9</v>
      </c>
      <c r="P105">
        <v>3.9</v>
      </c>
      <c r="R105" s="7">
        <f t="shared" si="21"/>
        <v>39814</v>
      </c>
      <c r="S105" s="7">
        <v>39813</v>
      </c>
      <c r="T105">
        <v>26.85</v>
      </c>
      <c r="V105" s="7">
        <f t="shared" si="22"/>
        <v>39814</v>
      </c>
      <c r="W105" s="7">
        <v>39813</v>
      </c>
      <c r="X105">
        <v>3.6</v>
      </c>
      <c r="Z105" s="7">
        <f t="shared" si="23"/>
        <v>39814</v>
      </c>
      <c r="AA105" s="7">
        <v>39813</v>
      </c>
      <c r="AB105">
        <v>3.0489999999999999</v>
      </c>
      <c r="AL105" s="7">
        <f t="shared" si="25"/>
        <v>39783</v>
      </c>
      <c r="AM105" s="7">
        <v>39782</v>
      </c>
      <c r="AN105">
        <v>-3.6</v>
      </c>
    </row>
    <row r="106" spans="1:40" x14ac:dyDescent="0.25">
      <c r="A106" s="7">
        <v>39780</v>
      </c>
      <c r="B106" s="7">
        <v>39783</v>
      </c>
      <c r="C106" s="7"/>
      <c r="D106" s="7">
        <v>39782</v>
      </c>
      <c r="E106" s="7">
        <f t="shared" si="17"/>
        <v>39813</v>
      </c>
      <c r="F106" s="7">
        <f t="shared" si="18"/>
        <v>39783</v>
      </c>
      <c r="G106" s="7"/>
      <c r="H106" s="7"/>
      <c r="I106" s="7">
        <f t="shared" si="19"/>
        <v>39783</v>
      </c>
      <c r="J106" s="7">
        <v>39780</v>
      </c>
      <c r="K106">
        <v>2.75</v>
      </c>
      <c r="M106" s="7">
        <f t="shared" si="20"/>
        <v>39783</v>
      </c>
      <c r="N106" s="7">
        <v>39780</v>
      </c>
      <c r="O106">
        <v>4.3499999999999996</v>
      </c>
      <c r="P106">
        <v>4.3499999999999996</v>
      </c>
      <c r="R106" s="7">
        <f t="shared" si="21"/>
        <v>39783</v>
      </c>
      <c r="S106" s="7">
        <v>39780</v>
      </c>
      <c r="T106">
        <v>25.370999999999999</v>
      </c>
      <c r="V106" s="7">
        <f t="shared" si="22"/>
        <v>39783</v>
      </c>
      <c r="W106" s="7">
        <v>39782</v>
      </c>
      <c r="X106">
        <v>4.4000000000000004</v>
      </c>
      <c r="Z106" s="7">
        <f t="shared" si="23"/>
        <v>39783</v>
      </c>
      <c r="AA106" s="7">
        <v>39780</v>
      </c>
      <c r="AB106">
        <v>3.9510000000000001</v>
      </c>
      <c r="AL106" s="7">
        <f t="shared" si="25"/>
        <v>39753</v>
      </c>
      <c r="AM106" s="7">
        <v>39752</v>
      </c>
      <c r="AN106">
        <v>-3.9</v>
      </c>
    </row>
    <row r="107" spans="1:40" x14ac:dyDescent="0.25">
      <c r="A107" s="7">
        <v>39752</v>
      </c>
      <c r="B107" s="7">
        <v>39753</v>
      </c>
      <c r="C107" s="7"/>
      <c r="D107" s="7">
        <v>39752</v>
      </c>
      <c r="E107" s="7">
        <f t="shared" si="17"/>
        <v>39782</v>
      </c>
      <c r="F107" s="7">
        <f t="shared" si="18"/>
        <v>39753</v>
      </c>
      <c r="G107" s="7"/>
      <c r="H107" s="7"/>
      <c r="I107" s="7">
        <f t="shared" si="19"/>
        <v>39753</v>
      </c>
      <c r="J107" s="7">
        <v>39752</v>
      </c>
      <c r="K107">
        <v>3.5</v>
      </c>
      <c r="M107" s="7">
        <f t="shared" si="20"/>
        <v>39753</v>
      </c>
      <c r="N107" s="7">
        <v>39752</v>
      </c>
      <c r="O107">
        <v>4.1500000000000004</v>
      </c>
      <c r="P107">
        <v>4.1500000000000004</v>
      </c>
      <c r="R107" s="7">
        <f t="shared" si="21"/>
        <v>39753</v>
      </c>
      <c r="S107" s="7">
        <v>39752</v>
      </c>
      <c r="T107">
        <v>24.026</v>
      </c>
      <c r="V107" s="7">
        <f t="shared" si="22"/>
        <v>39753</v>
      </c>
      <c r="W107" s="7">
        <v>39752</v>
      </c>
      <c r="X107">
        <v>6</v>
      </c>
      <c r="Z107" s="7">
        <f t="shared" si="23"/>
        <v>39753</v>
      </c>
      <c r="AA107" s="7">
        <v>39752</v>
      </c>
      <c r="AB107">
        <v>4.8650000000000002</v>
      </c>
      <c r="AL107" s="7">
        <f t="shared" si="25"/>
        <v>39722</v>
      </c>
      <c r="AM107" s="7">
        <v>39721</v>
      </c>
      <c r="AN107">
        <v>1</v>
      </c>
    </row>
    <row r="108" spans="1:40" x14ac:dyDescent="0.25">
      <c r="A108" s="7">
        <v>39721</v>
      </c>
      <c r="B108" s="7">
        <v>39722</v>
      </c>
      <c r="C108" s="7"/>
      <c r="D108" s="7">
        <v>39721</v>
      </c>
      <c r="E108" s="7">
        <f t="shared" si="17"/>
        <v>39752</v>
      </c>
      <c r="F108" s="7">
        <f t="shared" si="18"/>
        <v>39722</v>
      </c>
      <c r="G108" s="7"/>
      <c r="H108" s="7"/>
      <c r="I108" s="7">
        <f t="shared" si="19"/>
        <v>39722</v>
      </c>
      <c r="J108" s="7">
        <v>39721</v>
      </c>
      <c r="K108">
        <v>3.5</v>
      </c>
      <c r="M108" s="7">
        <f t="shared" si="20"/>
        <v>39722</v>
      </c>
      <c r="N108" s="7">
        <v>39721</v>
      </c>
      <c r="O108">
        <v>3.84</v>
      </c>
      <c r="P108">
        <v>3.84</v>
      </c>
      <c r="R108" s="7">
        <f t="shared" si="21"/>
        <v>39722</v>
      </c>
      <c r="S108" s="7">
        <v>39721</v>
      </c>
      <c r="T108">
        <v>24.5</v>
      </c>
      <c r="V108" s="7">
        <f t="shared" si="22"/>
        <v>39722</v>
      </c>
      <c r="W108" s="7">
        <v>39721</v>
      </c>
      <c r="X108">
        <v>6.6</v>
      </c>
      <c r="Z108" s="7">
        <f t="shared" si="23"/>
        <v>39722</v>
      </c>
      <c r="AA108" s="7">
        <v>39721</v>
      </c>
      <c r="AB108">
        <v>5.4950000000000001</v>
      </c>
      <c r="AL108" s="7">
        <f t="shared" si="25"/>
        <v>39692</v>
      </c>
      <c r="AM108" s="7">
        <v>39691</v>
      </c>
      <c r="AN108">
        <v>-3</v>
      </c>
    </row>
    <row r="109" spans="1:40" x14ac:dyDescent="0.25">
      <c r="A109" s="7">
        <v>39689</v>
      </c>
      <c r="B109" s="7">
        <v>39692</v>
      </c>
      <c r="C109" s="7"/>
      <c r="D109" s="7">
        <v>39691</v>
      </c>
      <c r="E109" s="7">
        <f t="shared" si="17"/>
        <v>39721</v>
      </c>
      <c r="F109" s="7">
        <f t="shared" si="18"/>
        <v>39692</v>
      </c>
      <c r="G109" s="7"/>
      <c r="H109" s="7"/>
      <c r="I109" s="7">
        <f t="shared" si="19"/>
        <v>39692</v>
      </c>
      <c r="J109" s="7">
        <v>39689</v>
      </c>
      <c r="K109">
        <v>3.5</v>
      </c>
      <c r="M109" s="7">
        <f t="shared" si="20"/>
        <v>39692</v>
      </c>
      <c r="N109" s="7">
        <v>39689</v>
      </c>
      <c r="O109">
        <v>3.8</v>
      </c>
      <c r="P109">
        <v>3.8</v>
      </c>
      <c r="R109" s="7">
        <f t="shared" si="21"/>
        <v>39692</v>
      </c>
      <c r="S109" s="7">
        <v>39689</v>
      </c>
      <c r="T109">
        <v>24.795000000000002</v>
      </c>
      <c r="V109" s="7">
        <f t="shared" si="22"/>
        <v>39692</v>
      </c>
      <c r="W109" s="7">
        <v>39691</v>
      </c>
      <c r="X109">
        <v>6.5</v>
      </c>
      <c r="Z109" s="7">
        <f t="shared" si="23"/>
        <v>39692</v>
      </c>
      <c r="AA109" s="7">
        <v>39689</v>
      </c>
      <c r="AB109">
        <v>5.335</v>
      </c>
      <c r="AL109" s="7">
        <f t="shared" si="25"/>
        <v>39661</v>
      </c>
      <c r="AM109" s="7">
        <v>39660</v>
      </c>
      <c r="AN109">
        <v>-2.5</v>
      </c>
    </row>
    <row r="110" spans="1:40" x14ac:dyDescent="0.25">
      <c r="A110" s="7">
        <v>39660</v>
      </c>
      <c r="B110" s="7">
        <v>39661</v>
      </c>
      <c r="C110" s="7"/>
      <c r="D110" s="7">
        <v>39660</v>
      </c>
      <c r="E110" s="7">
        <f t="shared" si="17"/>
        <v>39691</v>
      </c>
      <c r="F110" s="7">
        <f t="shared" si="18"/>
        <v>39661</v>
      </c>
      <c r="G110" s="7"/>
      <c r="H110" s="7"/>
      <c r="I110" s="7">
        <f t="shared" si="19"/>
        <v>39661</v>
      </c>
      <c r="J110" s="7">
        <v>39660</v>
      </c>
      <c r="K110">
        <v>3.75</v>
      </c>
      <c r="M110" s="7">
        <f t="shared" si="20"/>
        <v>39661</v>
      </c>
      <c r="N110" s="7">
        <v>39660</v>
      </c>
      <c r="O110">
        <v>4</v>
      </c>
      <c r="P110">
        <v>4</v>
      </c>
      <c r="R110" s="7">
        <f t="shared" si="21"/>
        <v>39661</v>
      </c>
      <c r="S110" s="7">
        <v>39660</v>
      </c>
      <c r="T110">
        <v>23.957000000000001</v>
      </c>
      <c r="V110" s="7">
        <f t="shared" si="22"/>
        <v>39661</v>
      </c>
      <c r="W110" s="7">
        <v>39660</v>
      </c>
      <c r="X110">
        <v>6.9</v>
      </c>
      <c r="Z110" s="7">
        <f t="shared" si="23"/>
        <v>39661</v>
      </c>
      <c r="AA110" s="7">
        <v>39660</v>
      </c>
      <c r="AB110">
        <v>5.3659999999999997</v>
      </c>
      <c r="AL110" s="7">
        <f t="shared" si="25"/>
        <v>39630</v>
      </c>
      <c r="AM110" s="7">
        <v>39629</v>
      </c>
      <c r="AN110">
        <v>-1.1000000000000001</v>
      </c>
    </row>
    <row r="111" spans="1:40" x14ac:dyDescent="0.25">
      <c r="A111" s="7">
        <v>39629</v>
      </c>
      <c r="B111" s="7">
        <v>39630</v>
      </c>
      <c r="C111" s="7"/>
      <c r="D111" s="7">
        <v>39629</v>
      </c>
      <c r="E111" s="7">
        <f t="shared" si="17"/>
        <v>39660</v>
      </c>
      <c r="F111" s="7">
        <f t="shared" si="18"/>
        <v>39630</v>
      </c>
      <c r="G111" s="7"/>
      <c r="H111" s="7"/>
      <c r="I111" s="7">
        <f t="shared" si="19"/>
        <v>39630</v>
      </c>
      <c r="J111" s="7">
        <v>39629</v>
      </c>
      <c r="K111">
        <v>3.75</v>
      </c>
      <c r="M111" s="7">
        <f t="shared" si="20"/>
        <v>39630</v>
      </c>
      <c r="N111" s="7">
        <v>39629</v>
      </c>
      <c r="O111">
        <v>4.46</v>
      </c>
      <c r="P111">
        <v>4.46</v>
      </c>
      <c r="R111" s="7">
        <f t="shared" si="21"/>
        <v>39630</v>
      </c>
      <c r="S111" s="7">
        <v>39629</v>
      </c>
      <c r="T111">
        <v>23.884</v>
      </c>
      <c r="V111" s="7">
        <f t="shared" si="22"/>
        <v>39630</v>
      </c>
      <c r="W111" s="7">
        <v>39629</v>
      </c>
      <c r="X111">
        <v>6.7</v>
      </c>
      <c r="Z111" s="7">
        <f t="shared" si="23"/>
        <v>39630</v>
      </c>
      <c r="AA111" s="7">
        <v>39629</v>
      </c>
      <c r="AB111">
        <v>5.39</v>
      </c>
      <c r="AL111" s="7">
        <f t="shared" si="25"/>
        <v>39600</v>
      </c>
      <c r="AM111" s="7">
        <v>39599</v>
      </c>
      <c r="AN111">
        <v>-0.3</v>
      </c>
    </row>
    <row r="112" spans="1:40" x14ac:dyDescent="0.25">
      <c r="A112" s="7">
        <v>39598</v>
      </c>
      <c r="B112" s="7">
        <v>39600</v>
      </c>
      <c r="C112" s="7"/>
      <c r="D112" s="7">
        <v>39599</v>
      </c>
      <c r="E112" s="7">
        <f t="shared" si="17"/>
        <v>39629</v>
      </c>
      <c r="F112" s="7">
        <f t="shared" si="18"/>
        <v>39600</v>
      </c>
      <c r="G112" s="7"/>
      <c r="H112" s="7"/>
      <c r="I112" s="7">
        <f t="shared" si="19"/>
        <v>39600</v>
      </c>
      <c r="J112" s="7">
        <v>39598</v>
      </c>
      <c r="K112">
        <v>3.75</v>
      </c>
      <c r="M112" s="7">
        <f t="shared" si="20"/>
        <v>39600</v>
      </c>
      <c r="N112" s="7">
        <v>39598</v>
      </c>
      <c r="O112">
        <v>4.25</v>
      </c>
      <c r="P112">
        <v>4.25</v>
      </c>
      <c r="R112" s="7">
        <f t="shared" si="21"/>
        <v>39600</v>
      </c>
      <c r="S112" s="7">
        <v>39598</v>
      </c>
      <c r="T112">
        <v>25.033000000000001</v>
      </c>
      <c r="V112" s="7">
        <f t="shared" si="22"/>
        <v>39600</v>
      </c>
      <c r="W112" s="7">
        <v>39599</v>
      </c>
      <c r="X112">
        <v>6.8</v>
      </c>
      <c r="Z112" s="7">
        <f t="shared" si="23"/>
        <v>39600</v>
      </c>
      <c r="AA112" s="7">
        <v>39598</v>
      </c>
      <c r="AB112">
        <v>5.0970000000000004</v>
      </c>
      <c r="AL112" s="7">
        <f t="shared" si="25"/>
        <v>39569</v>
      </c>
      <c r="AM112" s="7">
        <v>39568</v>
      </c>
      <c r="AN112">
        <v>0.7</v>
      </c>
    </row>
    <row r="113" spans="1:40" x14ac:dyDescent="0.25">
      <c r="A113" s="7">
        <v>39568</v>
      </c>
      <c r="B113" s="7">
        <v>39569</v>
      </c>
      <c r="C113" s="7"/>
      <c r="D113" s="7">
        <v>39568</v>
      </c>
      <c r="E113" s="7">
        <f t="shared" si="17"/>
        <v>39599</v>
      </c>
      <c r="F113" s="7">
        <f t="shared" si="18"/>
        <v>39569</v>
      </c>
      <c r="G113" s="7"/>
      <c r="H113" s="7"/>
      <c r="I113" s="7">
        <f t="shared" si="19"/>
        <v>39569</v>
      </c>
      <c r="J113" s="7">
        <v>39568</v>
      </c>
      <c r="K113">
        <v>3.75</v>
      </c>
      <c r="M113" s="7">
        <f t="shared" si="20"/>
        <v>39569</v>
      </c>
      <c r="N113" s="7">
        <v>39568</v>
      </c>
      <c r="O113">
        <v>4.2699999999999996</v>
      </c>
      <c r="P113">
        <v>4.2699999999999996</v>
      </c>
      <c r="R113" s="7">
        <f t="shared" si="21"/>
        <v>39569</v>
      </c>
      <c r="S113" s="7">
        <v>39568</v>
      </c>
      <c r="T113">
        <v>25.242999999999999</v>
      </c>
      <c r="V113" s="7">
        <f t="shared" si="22"/>
        <v>39569</v>
      </c>
      <c r="W113" s="7">
        <v>39568</v>
      </c>
      <c r="X113">
        <v>6.8</v>
      </c>
      <c r="Z113" s="7">
        <f t="shared" si="23"/>
        <v>39569</v>
      </c>
      <c r="AA113" s="7">
        <v>39568</v>
      </c>
      <c r="AB113">
        <v>4.9550000000000001</v>
      </c>
      <c r="AL113" s="7">
        <f t="shared" si="25"/>
        <v>39539</v>
      </c>
      <c r="AM113" s="7">
        <v>39538</v>
      </c>
      <c r="AN113">
        <v>-1.6</v>
      </c>
    </row>
    <row r="114" spans="1:40" x14ac:dyDescent="0.25">
      <c r="A114" s="7">
        <v>39538</v>
      </c>
      <c r="B114" s="7">
        <v>39539</v>
      </c>
      <c r="C114" s="7"/>
      <c r="D114" s="7">
        <v>39538</v>
      </c>
      <c r="E114" s="7">
        <f t="shared" si="17"/>
        <v>39568</v>
      </c>
      <c r="F114" s="7">
        <f t="shared" si="18"/>
        <v>39539</v>
      </c>
      <c r="G114" s="7"/>
      <c r="H114" s="7"/>
      <c r="I114" s="7">
        <f t="shared" si="19"/>
        <v>39539</v>
      </c>
      <c r="J114" s="7">
        <v>39538</v>
      </c>
      <c r="K114">
        <v>3.75</v>
      </c>
      <c r="M114" s="7">
        <f t="shared" si="20"/>
        <v>39539</v>
      </c>
      <c r="N114" s="7">
        <v>39538</v>
      </c>
      <c r="O114">
        <v>4.32</v>
      </c>
      <c r="P114">
        <v>4.32</v>
      </c>
      <c r="R114" s="7">
        <f t="shared" si="21"/>
        <v>39539</v>
      </c>
      <c r="S114" s="7">
        <v>39538</v>
      </c>
      <c r="T114">
        <v>25.236999999999998</v>
      </c>
      <c r="V114" s="7">
        <f t="shared" si="22"/>
        <v>39539</v>
      </c>
      <c r="W114" s="7">
        <v>39538</v>
      </c>
      <c r="X114">
        <v>7.1</v>
      </c>
      <c r="Z114" s="7">
        <f t="shared" si="23"/>
        <v>39539</v>
      </c>
      <c r="AA114" s="7">
        <v>39538</v>
      </c>
      <c r="AB114">
        <v>4.7249999999999996</v>
      </c>
      <c r="AL114" s="7">
        <f t="shared" si="25"/>
        <v>39508</v>
      </c>
      <c r="AM114" s="7">
        <v>39507</v>
      </c>
      <c r="AN114">
        <v>-0.1</v>
      </c>
    </row>
    <row r="115" spans="1:40" x14ac:dyDescent="0.25">
      <c r="A115" s="7">
        <v>39507</v>
      </c>
      <c r="B115" s="7">
        <v>39508</v>
      </c>
      <c r="C115" s="7"/>
      <c r="D115" s="7">
        <v>39507</v>
      </c>
      <c r="E115" s="7">
        <f t="shared" si="17"/>
        <v>39538</v>
      </c>
      <c r="F115" s="7">
        <f t="shared" si="18"/>
        <v>39508</v>
      </c>
      <c r="G115" s="7"/>
      <c r="H115" s="7"/>
      <c r="I115" s="7">
        <f t="shared" si="19"/>
        <v>39508</v>
      </c>
      <c r="J115" s="7">
        <v>39507</v>
      </c>
      <c r="K115">
        <v>3.75</v>
      </c>
      <c r="M115" s="7">
        <f t="shared" si="20"/>
        <v>39508</v>
      </c>
      <c r="N115" s="7">
        <v>39507</v>
      </c>
      <c r="O115">
        <v>4.13</v>
      </c>
      <c r="P115">
        <v>4.13</v>
      </c>
      <c r="R115" s="7">
        <f t="shared" si="21"/>
        <v>39508</v>
      </c>
      <c r="S115" s="7">
        <v>39507</v>
      </c>
      <c r="T115">
        <v>25.11</v>
      </c>
      <c r="V115" s="7">
        <f t="shared" si="22"/>
        <v>39508</v>
      </c>
      <c r="W115" s="7">
        <v>39507</v>
      </c>
      <c r="X115">
        <v>7.5</v>
      </c>
      <c r="Z115" s="7">
        <f t="shared" si="23"/>
        <v>39508</v>
      </c>
      <c r="AA115" s="7">
        <v>39507</v>
      </c>
      <c r="AB115">
        <v>4.3819999999999997</v>
      </c>
      <c r="AL115" s="7">
        <f t="shared" si="25"/>
        <v>39479</v>
      </c>
      <c r="AM115" s="7">
        <v>39478</v>
      </c>
      <c r="AN115">
        <v>1</v>
      </c>
    </row>
    <row r="116" spans="1:40" x14ac:dyDescent="0.25">
      <c r="A116" s="7">
        <v>39478</v>
      </c>
      <c r="B116" s="7">
        <v>39479</v>
      </c>
      <c r="C116" s="7"/>
      <c r="D116" s="7">
        <v>39478</v>
      </c>
      <c r="E116" s="7">
        <f t="shared" si="17"/>
        <v>39507</v>
      </c>
      <c r="F116" s="7">
        <f t="shared" si="18"/>
        <v>39479</v>
      </c>
      <c r="G116" s="7"/>
      <c r="H116" s="7"/>
      <c r="I116" s="7">
        <f t="shared" si="19"/>
        <v>39479</v>
      </c>
      <c r="J116" s="7">
        <v>39478</v>
      </c>
      <c r="K116">
        <v>3.5</v>
      </c>
      <c r="M116" s="7">
        <f t="shared" si="20"/>
        <v>39479</v>
      </c>
      <c r="N116" s="7">
        <v>39478</v>
      </c>
      <c r="O116">
        <v>4.08</v>
      </c>
      <c r="P116">
        <v>4.08</v>
      </c>
      <c r="R116" s="7">
        <f t="shared" si="21"/>
        <v>39479</v>
      </c>
      <c r="S116" s="7">
        <v>39478</v>
      </c>
      <c r="T116">
        <v>26.021999999999998</v>
      </c>
      <c r="V116" s="7">
        <f t="shared" si="22"/>
        <v>39479</v>
      </c>
      <c r="W116" s="7">
        <v>39478</v>
      </c>
      <c r="X116">
        <v>7.5</v>
      </c>
      <c r="Z116" s="7">
        <f t="shared" si="23"/>
        <v>39479</v>
      </c>
      <c r="AA116" s="7">
        <v>39478</v>
      </c>
      <c r="AB116">
        <v>4.3159999999999998</v>
      </c>
      <c r="AL116" s="7">
        <f t="shared" si="25"/>
        <v>39448</v>
      </c>
      <c r="AM116" s="7">
        <v>39447</v>
      </c>
      <c r="AN116">
        <v>1.7</v>
      </c>
    </row>
    <row r="117" spans="1:40" x14ac:dyDescent="0.25">
      <c r="A117" s="7">
        <v>39447</v>
      </c>
      <c r="B117" s="7">
        <v>39448</v>
      </c>
      <c r="C117" s="7"/>
      <c r="D117" s="7">
        <v>39447</v>
      </c>
      <c r="E117" s="7">
        <f t="shared" si="17"/>
        <v>39478</v>
      </c>
      <c r="F117" s="7">
        <f t="shared" si="18"/>
        <v>39448</v>
      </c>
      <c r="G117" s="7"/>
      <c r="H117" s="7"/>
      <c r="I117" s="7">
        <f t="shared" si="19"/>
        <v>39448</v>
      </c>
      <c r="J117" s="7">
        <v>39447</v>
      </c>
      <c r="K117">
        <v>3.5</v>
      </c>
      <c r="M117" s="7">
        <f t="shared" si="20"/>
        <v>39448</v>
      </c>
      <c r="N117" s="7">
        <v>39447</v>
      </c>
      <c r="O117">
        <v>4.2</v>
      </c>
      <c r="P117">
        <v>4.2</v>
      </c>
      <c r="R117" s="7">
        <f t="shared" si="21"/>
        <v>39448</v>
      </c>
      <c r="S117" s="7">
        <v>39447</v>
      </c>
      <c r="T117">
        <v>26.545000000000002</v>
      </c>
      <c r="V117" s="7">
        <f t="shared" si="22"/>
        <v>39448</v>
      </c>
      <c r="W117" s="7">
        <v>39447</v>
      </c>
      <c r="X117">
        <v>5.4</v>
      </c>
      <c r="Z117" s="7">
        <f t="shared" si="23"/>
        <v>39448</v>
      </c>
      <c r="AA117" s="7">
        <v>39447</v>
      </c>
      <c r="AB117">
        <v>4.7450000000000001</v>
      </c>
      <c r="AL117" s="7">
        <f t="shared" si="25"/>
        <v>39417</v>
      </c>
      <c r="AM117" s="7">
        <v>39416</v>
      </c>
      <c r="AN117">
        <v>0.4</v>
      </c>
    </row>
    <row r="118" spans="1:40" x14ac:dyDescent="0.25">
      <c r="A118" s="7">
        <v>39416</v>
      </c>
      <c r="B118" s="7">
        <v>39417</v>
      </c>
      <c r="C118" s="7"/>
      <c r="D118" s="7">
        <v>39416</v>
      </c>
      <c r="E118" s="7">
        <f t="shared" si="17"/>
        <v>39447</v>
      </c>
      <c r="F118" s="7">
        <f t="shared" si="18"/>
        <v>39417</v>
      </c>
      <c r="G118" s="7"/>
      <c r="H118" s="7"/>
      <c r="I118" s="7">
        <f t="shared" si="19"/>
        <v>39417</v>
      </c>
      <c r="J118" s="7">
        <v>39416</v>
      </c>
      <c r="K118">
        <v>3.5</v>
      </c>
      <c r="M118" s="7">
        <f t="shared" si="20"/>
        <v>39417</v>
      </c>
      <c r="N118" s="7">
        <v>39416</v>
      </c>
      <c r="O118">
        <v>4.2</v>
      </c>
      <c r="P118">
        <v>4.2</v>
      </c>
      <c r="R118" s="7">
        <f t="shared" si="21"/>
        <v>39417</v>
      </c>
      <c r="S118" s="7">
        <v>39416</v>
      </c>
      <c r="T118">
        <v>26.236999999999998</v>
      </c>
      <c r="V118" s="7">
        <f t="shared" si="22"/>
        <v>39417</v>
      </c>
      <c r="W118" s="7">
        <v>39416</v>
      </c>
      <c r="X118">
        <v>5</v>
      </c>
      <c r="Z118" s="7">
        <f t="shared" si="23"/>
        <v>39417</v>
      </c>
      <c r="AA118" s="7">
        <v>39416</v>
      </c>
      <c r="AB118">
        <v>4.6920000000000002</v>
      </c>
      <c r="AL118" s="7">
        <f t="shared" si="25"/>
        <v>39387</v>
      </c>
      <c r="AM118" s="7">
        <v>39386</v>
      </c>
      <c r="AN118">
        <v>0.7</v>
      </c>
    </row>
    <row r="119" spans="1:40" x14ac:dyDescent="0.25">
      <c r="A119" s="7">
        <v>39386</v>
      </c>
      <c r="B119" s="7">
        <v>39387</v>
      </c>
      <c r="C119" s="7"/>
      <c r="D119" s="7">
        <v>39386</v>
      </c>
      <c r="E119" s="7">
        <f t="shared" si="17"/>
        <v>39416</v>
      </c>
      <c r="F119" s="7">
        <f t="shared" si="18"/>
        <v>39387</v>
      </c>
      <c r="G119" s="7"/>
      <c r="H119" s="7"/>
      <c r="I119" s="7">
        <f t="shared" si="19"/>
        <v>39387</v>
      </c>
      <c r="J119" s="7">
        <v>39386</v>
      </c>
      <c r="K119">
        <v>3.25</v>
      </c>
      <c r="M119" s="7">
        <f t="shared" si="20"/>
        <v>39387</v>
      </c>
      <c r="N119" s="7">
        <v>39386</v>
      </c>
      <c r="O119">
        <v>3.83</v>
      </c>
      <c r="P119">
        <v>3.83</v>
      </c>
      <c r="R119" s="7">
        <f t="shared" si="21"/>
        <v>39387</v>
      </c>
      <c r="S119" s="7">
        <v>39386</v>
      </c>
      <c r="T119">
        <v>26.951999999999998</v>
      </c>
      <c r="V119" s="7">
        <f t="shared" si="22"/>
        <v>39387</v>
      </c>
      <c r="W119" s="7">
        <v>39386</v>
      </c>
      <c r="X119">
        <v>4</v>
      </c>
      <c r="Z119" s="7">
        <f t="shared" si="23"/>
        <v>39387</v>
      </c>
      <c r="AA119" s="7">
        <v>39386</v>
      </c>
      <c r="AB119">
        <v>4.5990000000000002</v>
      </c>
      <c r="AL119" s="7">
        <f t="shared" si="25"/>
        <v>39356</v>
      </c>
      <c r="AM119" s="7">
        <v>39355</v>
      </c>
      <c r="AN119">
        <v>1.4</v>
      </c>
    </row>
    <row r="120" spans="1:40" x14ac:dyDescent="0.25">
      <c r="A120" s="7">
        <v>39353</v>
      </c>
      <c r="B120" s="7">
        <v>39356</v>
      </c>
      <c r="C120" s="7"/>
      <c r="D120" s="7">
        <v>39355</v>
      </c>
      <c r="E120" s="7">
        <f t="shared" si="17"/>
        <v>39386</v>
      </c>
      <c r="F120" s="7">
        <f t="shared" si="18"/>
        <v>39356</v>
      </c>
      <c r="G120" s="7"/>
      <c r="H120" s="7"/>
      <c r="I120" s="7">
        <f t="shared" si="19"/>
        <v>39356</v>
      </c>
      <c r="J120" s="7">
        <v>39353</v>
      </c>
      <c r="K120">
        <v>3.25</v>
      </c>
      <c r="M120" s="7">
        <f t="shared" si="20"/>
        <v>39356</v>
      </c>
      <c r="N120" s="7">
        <v>39353</v>
      </c>
      <c r="O120">
        <v>3.82</v>
      </c>
      <c r="P120">
        <v>3.82</v>
      </c>
      <c r="R120" s="7">
        <f t="shared" si="21"/>
        <v>39356</v>
      </c>
      <c r="S120" s="7">
        <v>39353</v>
      </c>
      <c r="T120">
        <v>27.555</v>
      </c>
      <c r="V120" s="7">
        <f t="shared" si="22"/>
        <v>39356</v>
      </c>
      <c r="W120" s="7">
        <v>39355</v>
      </c>
      <c r="X120">
        <v>2.8</v>
      </c>
      <c r="Z120" s="7">
        <f t="shared" si="23"/>
        <v>39356</v>
      </c>
      <c r="AA120" s="7">
        <v>39353</v>
      </c>
      <c r="AB120">
        <v>4.726</v>
      </c>
      <c r="AL120" s="7">
        <f t="shared" si="25"/>
        <v>39326</v>
      </c>
      <c r="AM120" s="7">
        <v>39325</v>
      </c>
      <c r="AN120">
        <v>-2.6</v>
      </c>
    </row>
    <row r="121" spans="1:40" x14ac:dyDescent="0.25">
      <c r="A121" s="7">
        <v>39325</v>
      </c>
      <c r="B121" s="7">
        <v>39326</v>
      </c>
      <c r="C121" s="7"/>
      <c r="D121" s="7">
        <v>39325</v>
      </c>
      <c r="E121" s="7">
        <f t="shared" si="17"/>
        <v>39355</v>
      </c>
      <c r="F121" s="7">
        <f t="shared" si="18"/>
        <v>39326</v>
      </c>
      <c r="G121" s="7"/>
      <c r="H121" s="7"/>
      <c r="I121" s="7">
        <f t="shared" si="19"/>
        <v>39326</v>
      </c>
      <c r="J121" s="7">
        <v>39325</v>
      </c>
      <c r="K121">
        <v>3.25</v>
      </c>
      <c r="M121" s="7">
        <f t="shared" si="20"/>
        <v>39326</v>
      </c>
      <c r="N121" s="7">
        <v>39325</v>
      </c>
      <c r="O121">
        <v>3.82</v>
      </c>
      <c r="P121">
        <v>3.82</v>
      </c>
      <c r="R121" s="7">
        <f t="shared" si="21"/>
        <v>39326</v>
      </c>
      <c r="S121" s="7">
        <v>39325</v>
      </c>
      <c r="T121">
        <v>27.695</v>
      </c>
      <c r="V121" s="7">
        <f t="shared" si="22"/>
        <v>39326</v>
      </c>
      <c r="W121" s="7">
        <v>39325</v>
      </c>
      <c r="X121">
        <v>2.4</v>
      </c>
      <c r="Z121" s="7">
        <f t="shared" si="23"/>
        <v>39326</v>
      </c>
      <c r="AA121" s="7">
        <v>39325</v>
      </c>
      <c r="AB121">
        <v>4.7809999999999997</v>
      </c>
      <c r="AL121" s="7">
        <f t="shared" si="25"/>
        <v>39295</v>
      </c>
      <c r="AM121" s="7">
        <v>39294</v>
      </c>
      <c r="AN121">
        <v>1.5</v>
      </c>
    </row>
    <row r="122" spans="1:40" x14ac:dyDescent="0.25">
      <c r="A122" s="7">
        <v>39294</v>
      </c>
      <c r="B122" s="7">
        <v>39295</v>
      </c>
      <c r="C122" s="7"/>
      <c r="D122" s="7">
        <v>39294</v>
      </c>
      <c r="E122" s="7">
        <f t="shared" si="17"/>
        <v>39325</v>
      </c>
      <c r="F122" s="7">
        <f t="shared" si="18"/>
        <v>39295</v>
      </c>
      <c r="G122" s="7"/>
      <c r="H122" s="7"/>
      <c r="I122" s="7">
        <f t="shared" si="19"/>
        <v>39295</v>
      </c>
      <c r="J122" s="7">
        <v>39294</v>
      </c>
      <c r="K122">
        <v>3</v>
      </c>
      <c r="M122" s="7">
        <f t="shared" si="20"/>
        <v>39295</v>
      </c>
      <c r="N122" s="7">
        <v>39294</v>
      </c>
      <c r="O122">
        <v>3.7199999999999998</v>
      </c>
      <c r="P122">
        <v>3.7199999999999998</v>
      </c>
      <c r="R122" s="7">
        <f t="shared" si="21"/>
        <v>39295</v>
      </c>
      <c r="S122" s="7">
        <v>39294</v>
      </c>
      <c r="T122">
        <v>28.073</v>
      </c>
      <c r="V122" s="7">
        <f t="shared" si="22"/>
        <v>39295</v>
      </c>
      <c r="W122" s="7">
        <v>39294</v>
      </c>
      <c r="X122">
        <v>2.2999999999999998</v>
      </c>
      <c r="Z122" s="7">
        <f t="shared" si="23"/>
        <v>39295</v>
      </c>
      <c r="AA122" s="7">
        <v>39294</v>
      </c>
      <c r="AB122">
        <v>4.5369999999999999</v>
      </c>
      <c r="AL122" s="7">
        <f t="shared" si="25"/>
        <v>39264</v>
      </c>
      <c r="AM122" s="7">
        <v>39263</v>
      </c>
      <c r="AN122">
        <v>-0.1</v>
      </c>
    </row>
    <row r="123" spans="1:40" x14ac:dyDescent="0.25">
      <c r="A123" s="7">
        <v>39262</v>
      </c>
      <c r="B123" s="7">
        <v>39264</v>
      </c>
      <c r="C123" s="7"/>
      <c r="D123" s="7">
        <v>39263</v>
      </c>
      <c r="E123" s="7">
        <f t="shared" si="17"/>
        <v>39294</v>
      </c>
      <c r="F123" s="7">
        <f t="shared" si="18"/>
        <v>39264</v>
      </c>
      <c r="G123" s="7"/>
      <c r="H123" s="7"/>
      <c r="I123" s="7">
        <f t="shared" si="19"/>
        <v>39264</v>
      </c>
      <c r="J123" s="7">
        <v>39262</v>
      </c>
      <c r="K123">
        <v>2.75</v>
      </c>
      <c r="M123" s="7">
        <f t="shared" si="20"/>
        <v>39264</v>
      </c>
      <c r="N123" s="7">
        <v>39262</v>
      </c>
      <c r="O123">
        <v>3.49</v>
      </c>
      <c r="P123">
        <v>3.49</v>
      </c>
      <c r="R123" s="7">
        <f t="shared" si="21"/>
        <v>39264</v>
      </c>
      <c r="S123" s="7">
        <v>39262</v>
      </c>
      <c r="T123">
        <v>28.728999999999999</v>
      </c>
      <c r="V123" s="7">
        <f t="shared" si="22"/>
        <v>39264</v>
      </c>
      <c r="W123" s="7">
        <v>39263</v>
      </c>
      <c r="X123">
        <v>2.5</v>
      </c>
      <c r="Z123" s="7">
        <f t="shared" si="23"/>
        <v>39264</v>
      </c>
      <c r="AA123" s="7">
        <v>39262</v>
      </c>
      <c r="AB123">
        <v>4.5280000000000005</v>
      </c>
      <c r="AL123" s="7">
        <f t="shared" si="25"/>
        <v>39234</v>
      </c>
      <c r="AM123" s="7">
        <v>39233</v>
      </c>
      <c r="AN123">
        <v>0.8</v>
      </c>
    </row>
    <row r="124" spans="1:40" x14ac:dyDescent="0.25">
      <c r="A124" s="7">
        <v>39233</v>
      </c>
      <c r="B124" s="7">
        <v>39234</v>
      </c>
      <c r="C124" s="7"/>
      <c r="D124" s="7">
        <v>39233</v>
      </c>
      <c r="E124" s="7">
        <f t="shared" si="17"/>
        <v>39263</v>
      </c>
      <c r="F124" s="7">
        <f t="shared" si="18"/>
        <v>39234</v>
      </c>
      <c r="G124" s="7"/>
      <c r="H124" s="7"/>
      <c r="I124" s="7">
        <f t="shared" si="19"/>
        <v>39234</v>
      </c>
      <c r="J124" s="7">
        <v>39233</v>
      </c>
      <c r="K124">
        <v>2.75</v>
      </c>
      <c r="M124" s="7">
        <f t="shared" si="20"/>
        <v>39234</v>
      </c>
      <c r="N124" s="7">
        <v>39233</v>
      </c>
      <c r="O124">
        <v>3.22</v>
      </c>
      <c r="P124">
        <v>3.22</v>
      </c>
      <c r="R124" s="7">
        <f t="shared" si="21"/>
        <v>39234</v>
      </c>
      <c r="S124" s="7">
        <v>39233</v>
      </c>
      <c r="T124">
        <v>28.283000000000001</v>
      </c>
      <c r="V124" s="7">
        <f t="shared" si="22"/>
        <v>39234</v>
      </c>
      <c r="W124" s="7">
        <v>39233</v>
      </c>
      <c r="X124">
        <v>2.4</v>
      </c>
      <c r="Z124" s="7">
        <f t="shared" si="23"/>
        <v>39234</v>
      </c>
      <c r="AA124" s="7">
        <v>39233</v>
      </c>
      <c r="AB124">
        <v>4.4550000000000001</v>
      </c>
      <c r="AL124" s="7">
        <f t="shared" si="25"/>
        <v>39203</v>
      </c>
      <c r="AM124" s="7">
        <v>39202</v>
      </c>
      <c r="AN124">
        <v>-2</v>
      </c>
    </row>
    <row r="125" spans="1:40" x14ac:dyDescent="0.25">
      <c r="A125" s="7">
        <v>39202</v>
      </c>
      <c r="B125" s="7">
        <v>39203</v>
      </c>
      <c r="C125" s="7"/>
      <c r="D125" s="7">
        <v>39202</v>
      </c>
      <c r="E125" s="7">
        <f t="shared" si="17"/>
        <v>39233</v>
      </c>
      <c r="F125" s="7">
        <f t="shared" si="18"/>
        <v>39203</v>
      </c>
      <c r="G125" s="7"/>
      <c r="H125" s="7"/>
      <c r="I125" s="7">
        <f t="shared" si="19"/>
        <v>39203</v>
      </c>
      <c r="J125" s="7">
        <v>39202</v>
      </c>
      <c r="K125">
        <v>2.5</v>
      </c>
      <c r="M125" s="7">
        <f t="shared" si="20"/>
        <v>39203</v>
      </c>
      <c r="N125" s="7">
        <v>39202</v>
      </c>
      <c r="O125">
        <v>3.05</v>
      </c>
      <c r="P125">
        <v>3.05</v>
      </c>
      <c r="R125" s="7">
        <f t="shared" si="21"/>
        <v>39203</v>
      </c>
      <c r="S125" s="7">
        <v>39202</v>
      </c>
      <c r="T125">
        <v>28.192</v>
      </c>
      <c r="V125" s="7">
        <f t="shared" si="22"/>
        <v>39203</v>
      </c>
      <c r="W125" s="7">
        <v>39202</v>
      </c>
      <c r="X125">
        <v>2.5</v>
      </c>
      <c r="Z125" s="7">
        <f t="shared" si="23"/>
        <v>39203</v>
      </c>
      <c r="AA125" s="7">
        <v>39202</v>
      </c>
      <c r="AB125">
        <v>4.298</v>
      </c>
      <c r="AL125" s="7">
        <f t="shared" si="25"/>
        <v>39173</v>
      </c>
      <c r="AM125" s="7">
        <v>39172</v>
      </c>
      <c r="AN125">
        <v>0.8</v>
      </c>
    </row>
    <row r="126" spans="1:40" x14ac:dyDescent="0.25">
      <c r="A126" s="7">
        <v>39171</v>
      </c>
      <c r="B126" s="7">
        <v>39173</v>
      </c>
      <c r="C126" s="7"/>
      <c r="D126" s="7">
        <v>39172</v>
      </c>
      <c r="E126" s="7">
        <f t="shared" si="17"/>
        <v>39202</v>
      </c>
      <c r="F126" s="7">
        <f t="shared" si="18"/>
        <v>39173</v>
      </c>
      <c r="G126" s="7"/>
      <c r="H126" s="7"/>
      <c r="I126" s="7">
        <f t="shared" si="19"/>
        <v>39173</v>
      </c>
      <c r="J126" s="7">
        <v>39171</v>
      </c>
      <c r="K126">
        <v>2.5</v>
      </c>
      <c r="M126" s="7">
        <f t="shared" si="20"/>
        <v>39173</v>
      </c>
      <c r="N126" s="7">
        <v>39171</v>
      </c>
      <c r="O126">
        <v>2.86</v>
      </c>
      <c r="P126">
        <v>2.86</v>
      </c>
      <c r="R126" s="7">
        <f t="shared" si="21"/>
        <v>39173</v>
      </c>
      <c r="S126" s="7">
        <v>39171</v>
      </c>
      <c r="T126">
        <v>28.006</v>
      </c>
      <c r="V126" s="7">
        <f t="shared" si="22"/>
        <v>39173</v>
      </c>
      <c r="W126" s="7">
        <v>39172</v>
      </c>
      <c r="X126">
        <v>1.9</v>
      </c>
      <c r="Z126" s="7">
        <f t="shared" si="23"/>
        <v>39173</v>
      </c>
      <c r="AA126" s="7">
        <v>39171</v>
      </c>
      <c r="AB126">
        <v>4.1769999999999996</v>
      </c>
      <c r="AL126" s="7">
        <f t="shared" si="25"/>
        <v>39142</v>
      </c>
      <c r="AM126" s="7">
        <v>39141</v>
      </c>
      <c r="AN126">
        <v>1.3</v>
      </c>
    </row>
    <row r="127" spans="1:40" x14ac:dyDescent="0.25">
      <c r="A127" s="7">
        <v>39141</v>
      </c>
      <c r="B127" s="7">
        <v>39142</v>
      </c>
      <c r="C127" s="7"/>
      <c r="D127" s="7">
        <v>39141</v>
      </c>
      <c r="E127" s="7">
        <f t="shared" si="17"/>
        <v>39172</v>
      </c>
      <c r="F127" s="7">
        <f t="shared" si="18"/>
        <v>39142</v>
      </c>
      <c r="G127" s="7"/>
      <c r="H127" s="7"/>
      <c r="I127" s="7">
        <f t="shared" si="19"/>
        <v>39142</v>
      </c>
      <c r="J127" s="7">
        <v>39141</v>
      </c>
      <c r="K127">
        <v>2.5</v>
      </c>
      <c r="M127" s="7">
        <f t="shared" si="20"/>
        <v>39142</v>
      </c>
      <c r="N127" s="7">
        <v>39141</v>
      </c>
      <c r="O127">
        <v>2.79</v>
      </c>
      <c r="P127">
        <v>2.79</v>
      </c>
      <c r="R127" s="7">
        <f t="shared" si="21"/>
        <v>39142</v>
      </c>
      <c r="S127" s="7">
        <v>39141</v>
      </c>
      <c r="T127">
        <v>28.23</v>
      </c>
      <c r="V127" s="7">
        <f t="shared" si="22"/>
        <v>39142</v>
      </c>
      <c r="W127" s="7">
        <v>39141</v>
      </c>
      <c r="X127">
        <v>1.5</v>
      </c>
      <c r="Z127" s="7">
        <f t="shared" si="23"/>
        <v>39142</v>
      </c>
      <c r="AA127" s="7">
        <v>39141</v>
      </c>
      <c r="AB127">
        <v>4.0579999999999998</v>
      </c>
      <c r="AL127" s="7">
        <f t="shared" si="25"/>
        <v>39114</v>
      </c>
      <c r="AM127" s="7">
        <v>39113</v>
      </c>
      <c r="AN127">
        <v>3.9</v>
      </c>
    </row>
    <row r="128" spans="1:40" x14ac:dyDescent="0.25">
      <c r="A128" s="7">
        <v>39113</v>
      </c>
      <c r="B128" s="7">
        <v>39114</v>
      </c>
      <c r="C128" s="7"/>
      <c r="D128" s="7">
        <v>39113</v>
      </c>
      <c r="E128" s="7">
        <f t="shared" si="17"/>
        <v>39141</v>
      </c>
      <c r="F128" s="7">
        <f t="shared" si="18"/>
        <v>39114</v>
      </c>
      <c r="G128" s="7"/>
      <c r="H128" s="7"/>
      <c r="I128" s="7">
        <f t="shared" si="19"/>
        <v>39114</v>
      </c>
      <c r="J128" s="7">
        <v>39113</v>
      </c>
      <c r="K128">
        <v>2.5</v>
      </c>
      <c r="M128" s="7">
        <f t="shared" si="20"/>
        <v>39114</v>
      </c>
      <c r="N128" s="7">
        <v>39113</v>
      </c>
      <c r="O128">
        <v>2.93</v>
      </c>
      <c r="P128">
        <v>2.93</v>
      </c>
      <c r="R128" s="7">
        <f t="shared" si="21"/>
        <v>39114</v>
      </c>
      <c r="S128" s="7">
        <v>39113</v>
      </c>
      <c r="T128">
        <v>28.106000000000002</v>
      </c>
      <c r="V128" s="7">
        <f t="shared" si="22"/>
        <v>39114</v>
      </c>
      <c r="W128" s="7">
        <v>39113</v>
      </c>
      <c r="X128">
        <v>1.3</v>
      </c>
      <c r="Z128" s="7">
        <f t="shared" si="23"/>
        <v>39114</v>
      </c>
      <c r="AA128" s="7">
        <v>39113</v>
      </c>
      <c r="AB128">
        <v>4.0970000000000004</v>
      </c>
      <c r="AL128" s="7">
        <f t="shared" si="25"/>
        <v>39083</v>
      </c>
      <c r="AM128" s="7">
        <v>39082</v>
      </c>
      <c r="AN128">
        <v>1.1000000000000001</v>
      </c>
    </row>
    <row r="129" spans="1:40" x14ac:dyDescent="0.25">
      <c r="A129" s="7">
        <v>39080</v>
      </c>
      <c r="B129" s="7">
        <v>39083</v>
      </c>
      <c r="C129" s="7"/>
      <c r="D129" s="7">
        <v>39082</v>
      </c>
      <c r="E129" s="7">
        <f t="shared" si="17"/>
        <v>39113</v>
      </c>
      <c r="F129" s="7">
        <f t="shared" si="18"/>
        <v>39083</v>
      </c>
      <c r="G129" s="7"/>
      <c r="H129" s="7"/>
      <c r="I129" s="7">
        <f t="shared" si="19"/>
        <v>39083</v>
      </c>
      <c r="J129" s="7">
        <v>39080</v>
      </c>
      <c r="K129">
        <v>2.5</v>
      </c>
      <c r="M129" s="7">
        <f t="shared" si="20"/>
        <v>39083</v>
      </c>
      <c r="N129" s="7">
        <v>39080</v>
      </c>
      <c r="O129">
        <v>2.8</v>
      </c>
      <c r="P129">
        <v>2.8</v>
      </c>
      <c r="R129" s="7">
        <f t="shared" si="21"/>
        <v>39083</v>
      </c>
      <c r="S129" s="7">
        <v>39080</v>
      </c>
      <c r="T129">
        <v>27.518000000000001</v>
      </c>
      <c r="V129" s="7">
        <f t="shared" si="22"/>
        <v>39083</v>
      </c>
      <c r="W129" s="7">
        <v>39082</v>
      </c>
      <c r="X129">
        <v>1.7</v>
      </c>
      <c r="Z129" s="7">
        <f t="shared" si="23"/>
        <v>39083</v>
      </c>
      <c r="AA129" s="7">
        <v>39080</v>
      </c>
      <c r="AB129">
        <v>4.0279999999999996</v>
      </c>
      <c r="AL129" s="7">
        <f t="shared" si="25"/>
        <v>39052</v>
      </c>
      <c r="AM129" s="7">
        <v>39051</v>
      </c>
      <c r="AN129">
        <v>2.1</v>
      </c>
    </row>
    <row r="130" spans="1:40" x14ac:dyDescent="0.25">
      <c r="A130" s="7">
        <v>39051</v>
      </c>
      <c r="B130" s="7">
        <v>39052</v>
      </c>
      <c r="C130" s="7"/>
      <c r="D130" s="7">
        <v>39051</v>
      </c>
      <c r="E130" s="7">
        <f t="shared" si="17"/>
        <v>39082</v>
      </c>
      <c r="F130" s="7">
        <f t="shared" si="18"/>
        <v>39052</v>
      </c>
      <c r="G130" s="7"/>
      <c r="H130" s="7"/>
      <c r="I130" s="7">
        <f t="shared" si="19"/>
        <v>39052</v>
      </c>
      <c r="J130" s="7">
        <v>39051</v>
      </c>
      <c r="K130">
        <v>2.5</v>
      </c>
      <c r="M130" s="7">
        <f t="shared" si="20"/>
        <v>39052</v>
      </c>
      <c r="N130" s="7">
        <v>39051</v>
      </c>
      <c r="O130">
        <v>2.98</v>
      </c>
      <c r="P130">
        <v>2.98</v>
      </c>
      <c r="R130" s="7">
        <f t="shared" si="21"/>
        <v>39052</v>
      </c>
      <c r="S130" s="7">
        <v>39051</v>
      </c>
      <c r="T130">
        <v>27.919</v>
      </c>
      <c r="V130" s="7">
        <f t="shared" si="22"/>
        <v>39052</v>
      </c>
      <c r="W130" s="7">
        <v>39051</v>
      </c>
      <c r="X130">
        <v>1.5</v>
      </c>
      <c r="Z130" s="7">
        <f t="shared" si="23"/>
        <v>39052</v>
      </c>
      <c r="AA130" s="7">
        <v>39051</v>
      </c>
      <c r="AB130">
        <v>3.859</v>
      </c>
      <c r="AL130" s="7">
        <f t="shared" si="25"/>
        <v>39022</v>
      </c>
      <c r="AM130" s="7">
        <v>39021</v>
      </c>
      <c r="AN130">
        <v>-0.2</v>
      </c>
    </row>
    <row r="131" spans="1:40" x14ac:dyDescent="0.25">
      <c r="A131" s="7">
        <v>39021</v>
      </c>
      <c r="B131" s="7">
        <v>39022</v>
      </c>
      <c r="C131" s="7"/>
      <c r="D131" s="7">
        <v>39021</v>
      </c>
      <c r="E131" s="7">
        <f t="shared" si="17"/>
        <v>39051</v>
      </c>
      <c r="F131" s="7">
        <f t="shared" si="18"/>
        <v>39022</v>
      </c>
      <c r="G131" s="7"/>
      <c r="H131" s="7"/>
      <c r="I131" s="7">
        <f t="shared" si="19"/>
        <v>39022</v>
      </c>
      <c r="J131" s="7">
        <v>39021</v>
      </c>
      <c r="K131">
        <v>2.5</v>
      </c>
      <c r="M131" s="7">
        <f t="shared" si="20"/>
        <v>39022</v>
      </c>
      <c r="N131" s="7">
        <v>39021</v>
      </c>
      <c r="O131">
        <v>3.09</v>
      </c>
      <c r="P131">
        <v>3.09</v>
      </c>
      <c r="R131" s="7">
        <f t="shared" si="21"/>
        <v>39022</v>
      </c>
      <c r="S131" s="7">
        <v>39021</v>
      </c>
      <c r="T131">
        <v>28.14</v>
      </c>
      <c r="V131" s="7">
        <f t="shared" si="22"/>
        <v>39022</v>
      </c>
      <c r="W131" s="7">
        <v>39021</v>
      </c>
      <c r="X131">
        <v>1.3</v>
      </c>
      <c r="Z131" s="7">
        <f t="shared" si="23"/>
        <v>39022</v>
      </c>
      <c r="AA131" s="7">
        <v>39021</v>
      </c>
      <c r="AB131">
        <v>3.8609999999999998</v>
      </c>
      <c r="AL131" s="7">
        <f t="shared" si="25"/>
        <v>38991</v>
      </c>
      <c r="AM131" s="7">
        <v>38990</v>
      </c>
      <c r="AN131">
        <v>2.8</v>
      </c>
    </row>
    <row r="132" spans="1:40" x14ac:dyDescent="0.25">
      <c r="A132" s="7">
        <v>38989</v>
      </c>
      <c r="B132" s="7">
        <v>38991</v>
      </c>
      <c r="C132" s="7"/>
      <c r="D132" s="7">
        <v>38990</v>
      </c>
      <c r="E132" s="7">
        <f t="shared" si="17"/>
        <v>39021</v>
      </c>
      <c r="F132" s="7">
        <f t="shared" si="18"/>
        <v>38991</v>
      </c>
      <c r="G132" s="7"/>
      <c r="H132" s="7"/>
      <c r="I132" s="7">
        <f t="shared" si="19"/>
        <v>38991</v>
      </c>
      <c r="J132" s="7">
        <v>38989</v>
      </c>
      <c r="K132">
        <v>2.5</v>
      </c>
      <c r="M132" s="7">
        <f t="shared" si="20"/>
        <v>38991</v>
      </c>
      <c r="N132" s="7">
        <v>38989</v>
      </c>
      <c r="O132">
        <v>3.15</v>
      </c>
      <c r="P132">
        <v>3.15</v>
      </c>
      <c r="R132" s="7">
        <f t="shared" si="21"/>
        <v>38991</v>
      </c>
      <c r="S132" s="7">
        <v>38989</v>
      </c>
      <c r="T132">
        <v>28.280999999999999</v>
      </c>
      <c r="V132" s="7">
        <f t="shared" si="22"/>
        <v>38991</v>
      </c>
      <c r="W132" s="7">
        <v>38990</v>
      </c>
      <c r="X132">
        <v>2.7</v>
      </c>
      <c r="Z132" s="7">
        <f t="shared" si="23"/>
        <v>38991</v>
      </c>
      <c r="AA132" s="7">
        <v>38989</v>
      </c>
      <c r="AB132">
        <v>3.7160000000000002</v>
      </c>
      <c r="AL132" s="7">
        <f t="shared" si="25"/>
        <v>38961</v>
      </c>
      <c r="AM132" s="7">
        <v>38960</v>
      </c>
      <c r="AN132">
        <v>-1</v>
      </c>
    </row>
    <row r="133" spans="1:40" x14ac:dyDescent="0.25">
      <c r="A133" s="7">
        <v>38960</v>
      </c>
      <c r="B133" s="7">
        <v>38961</v>
      </c>
      <c r="C133" s="7"/>
      <c r="D133" s="7">
        <v>38960</v>
      </c>
      <c r="E133" s="7">
        <f t="shared" si="17"/>
        <v>38990</v>
      </c>
      <c r="F133" s="7">
        <f t="shared" si="18"/>
        <v>38961</v>
      </c>
      <c r="G133" s="7"/>
      <c r="H133" s="7"/>
      <c r="I133" s="7">
        <f t="shared" si="19"/>
        <v>38961</v>
      </c>
      <c r="J133" s="7">
        <v>38960</v>
      </c>
      <c r="K133">
        <v>2.25</v>
      </c>
      <c r="M133" s="7">
        <f t="shared" si="20"/>
        <v>38961</v>
      </c>
      <c r="N133" s="7">
        <v>38960</v>
      </c>
      <c r="O133">
        <v>2.7199999999999998</v>
      </c>
      <c r="P133">
        <v>2.7199999999999998</v>
      </c>
      <c r="R133" s="7">
        <f t="shared" si="21"/>
        <v>38961</v>
      </c>
      <c r="S133" s="7">
        <v>38960</v>
      </c>
      <c r="T133">
        <v>28.241</v>
      </c>
      <c r="V133" s="7">
        <f t="shared" si="22"/>
        <v>38961</v>
      </c>
      <c r="W133" s="7">
        <v>38960</v>
      </c>
      <c r="X133">
        <v>3.1</v>
      </c>
      <c r="Z133" s="7">
        <f t="shared" si="23"/>
        <v>38961</v>
      </c>
      <c r="AA133" s="7">
        <v>38960</v>
      </c>
      <c r="AB133">
        <v>3.625</v>
      </c>
      <c r="AL133" s="7">
        <f t="shared" si="25"/>
        <v>38930</v>
      </c>
      <c r="AM133" s="7">
        <v>38929</v>
      </c>
      <c r="AN133">
        <v>0.3</v>
      </c>
    </row>
    <row r="134" spans="1:40" x14ac:dyDescent="0.25">
      <c r="A134" s="7">
        <v>38929</v>
      </c>
      <c r="B134" s="7">
        <v>38930</v>
      </c>
      <c r="C134" s="7"/>
      <c r="D134" s="7">
        <v>38929</v>
      </c>
      <c r="E134" s="7">
        <f t="shared" si="17"/>
        <v>38960</v>
      </c>
      <c r="F134" s="7">
        <f t="shared" si="18"/>
        <v>38930</v>
      </c>
      <c r="G134" s="7"/>
      <c r="H134" s="7"/>
      <c r="I134" s="7">
        <f t="shared" si="19"/>
        <v>38930</v>
      </c>
      <c r="J134" s="7">
        <v>38929</v>
      </c>
      <c r="K134">
        <v>2.25</v>
      </c>
      <c r="M134" s="7">
        <f t="shared" si="20"/>
        <v>38930</v>
      </c>
      <c r="N134" s="7">
        <v>38929</v>
      </c>
      <c r="O134">
        <v>2.83</v>
      </c>
      <c r="P134">
        <v>2.83</v>
      </c>
      <c r="R134" s="7">
        <f t="shared" si="21"/>
        <v>38930</v>
      </c>
      <c r="S134" s="7">
        <v>38929</v>
      </c>
      <c r="T134">
        <v>28.492000000000001</v>
      </c>
      <c r="V134" s="7">
        <f t="shared" si="22"/>
        <v>38930</v>
      </c>
      <c r="W134" s="7">
        <v>38929</v>
      </c>
      <c r="X134">
        <v>2.9</v>
      </c>
      <c r="Z134" s="7">
        <f t="shared" si="23"/>
        <v>38930</v>
      </c>
      <c r="AA134" s="7">
        <v>38929</v>
      </c>
      <c r="AB134">
        <v>3.5460000000000003</v>
      </c>
      <c r="AL134" s="7">
        <f t="shared" si="25"/>
        <v>38899</v>
      </c>
      <c r="AM134" s="7">
        <v>38898</v>
      </c>
      <c r="AN134">
        <v>-0.9</v>
      </c>
    </row>
    <row r="135" spans="1:40" x14ac:dyDescent="0.25">
      <c r="A135" s="7">
        <v>38898</v>
      </c>
      <c r="B135" s="7">
        <v>38899</v>
      </c>
      <c r="C135" s="7"/>
      <c r="D135" s="7">
        <v>38898</v>
      </c>
      <c r="E135" s="7">
        <f t="shared" si="17"/>
        <v>38929</v>
      </c>
      <c r="F135" s="7">
        <f t="shared" si="18"/>
        <v>38899</v>
      </c>
      <c r="G135" s="7"/>
      <c r="H135" s="7"/>
      <c r="I135" s="7">
        <f t="shared" si="19"/>
        <v>38899</v>
      </c>
      <c r="J135" s="7">
        <v>38898</v>
      </c>
      <c r="K135">
        <v>2</v>
      </c>
      <c r="M135" s="7">
        <f t="shared" si="20"/>
        <v>38899</v>
      </c>
      <c r="N135" s="7">
        <v>38898</v>
      </c>
      <c r="O135">
        <v>2.75</v>
      </c>
      <c r="P135">
        <v>2.75</v>
      </c>
      <c r="R135" s="7">
        <f t="shared" si="21"/>
        <v>38899</v>
      </c>
      <c r="S135" s="7">
        <v>38898</v>
      </c>
      <c r="T135">
        <v>28.507000000000001</v>
      </c>
      <c r="V135" s="7">
        <f t="shared" si="22"/>
        <v>38899</v>
      </c>
      <c r="W135" s="7">
        <v>38898</v>
      </c>
      <c r="X135">
        <v>2.8</v>
      </c>
      <c r="Z135" s="7">
        <f t="shared" si="23"/>
        <v>38899</v>
      </c>
      <c r="AA135" s="7">
        <v>38898</v>
      </c>
      <c r="AB135">
        <v>3.512</v>
      </c>
      <c r="AL135" s="7">
        <f t="shared" si="25"/>
        <v>38869</v>
      </c>
      <c r="AM135" s="7">
        <v>38868</v>
      </c>
      <c r="AN135">
        <v>4.7</v>
      </c>
    </row>
    <row r="136" spans="1:40" x14ac:dyDescent="0.25">
      <c r="A136" s="7">
        <v>38868</v>
      </c>
      <c r="B136" s="7">
        <v>38869</v>
      </c>
      <c r="C136" s="7"/>
      <c r="D136" s="7">
        <v>38868</v>
      </c>
      <c r="E136" s="7">
        <f t="shared" si="17"/>
        <v>38898</v>
      </c>
      <c r="F136" s="7">
        <f t="shared" si="18"/>
        <v>38869</v>
      </c>
      <c r="G136" s="7"/>
      <c r="H136" s="7"/>
      <c r="I136" s="7">
        <f t="shared" si="19"/>
        <v>38869</v>
      </c>
      <c r="J136" s="7">
        <v>38868</v>
      </c>
      <c r="K136">
        <v>2</v>
      </c>
      <c r="M136" s="7">
        <f t="shared" si="20"/>
        <v>38869</v>
      </c>
      <c r="N136" s="7">
        <v>38868</v>
      </c>
      <c r="O136">
        <v>2.36</v>
      </c>
      <c r="P136">
        <v>2.36</v>
      </c>
      <c r="R136" s="7">
        <f t="shared" si="21"/>
        <v>38869</v>
      </c>
      <c r="S136" s="7">
        <v>38868</v>
      </c>
      <c r="T136">
        <v>28.276</v>
      </c>
      <c r="V136" s="7">
        <f t="shared" si="22"/>
        <v>38869</v>
      </c>
      <c r="W136" s="7">
        <v>38868</v>
      </c>
      <c r="X136">
        <v>3.1</v>
      </c>
      <c r="Z136" s="7">
        <f t="shared" si="23"/>
        <v>38869</v>
      </c>
      <c r="AA136" s="7">
        <v>38868</v>
      </c>
      <c r="AB136">
        <v>3.3130000000000002</v>
      </c>
      <c r="AL136" s="7">
        <f t="shared" si="25"/>
        <v>38838</v>
      </c>
      <c r="AM136" s="7">
        <v>38837</v>
      </c>
      <c r="AN136">
        <v>-0.7</v>
      </c>
    </row>
    <row r="137" spans="1:40" x14ac:dyDescent="0.25">
      <c r="A137" s="7">
        <v>38835</v>
      </c>
      <c r="B137" s="7">
        <v>38838</v>
      </c>
      <c r="C137" s="7"/>
      <c r="D137" s="7">
        <v>38837</v>
      </c>
      <c r="E137" s="7">
        <f t="shared" ref="E137:E176" si="27">EOMONTH(D137,(DAY(D137)&gt;15)+0)</f>
        <v>38868</v>
      </c>
      <c r="F137" s="7">
        <f t="shared" ref="F137:F176" si="28">DATE(YEAR(E137),MONTH(E137),1)</f>
        <v>38838</v>
      </c>
      <c r="G137" s="7"/>
      <c r="H137" s="7"/>
      <c r="I137" s="7">
        <f t="shared" ref="I137:I176" si="29">VLOOKUP(J137,$A$8:$B$176,2,0)</f>
        <v>38838</v>
      </c>
      <c r="J137" s="7">
        <v>38835</v>
      </c>
      <c r="K137">
        <v>2</v>
      </c>
      <c r="M137" s="7">
        <f t="shared" ref="M137:M176" si="30">VLOOKUP(N137,$A$8:$B$176,2,0)</f>
        <v>38838</v>
      </c>
      <c r="N137" s="7">
        <v>38835</v>
      </c>
      <c r="O137">
        <v>2.52</v>
      </c>
      <c r="P137">
        <v>2.52</v>
      </c>
      <c r="R137" s="7">
        <f t="shared" ref="R137:R176" si="31">VLOOKUP(S137,$A$8:$B$176,2,0)</f>
        <v>38838</v>
      </c>
      <c r="S137" s="7">
        <v>38835</v>
      </c>
      <c r="T137">
        <v>28.486000000000001</v>
      </c>
      <c r="V137" s="7">
        <f t="shared" ref="V137:V176" si="32">VLOOKUP(W137,$D$8:$F$176,3,0)</f>
        <v>38838</v>
      </c>
      <c r="W137" s="7">
        <v>38837</v>
      </c>
      <c r="X137">
        <v>2.8</v>
      </c>
      <c r="Z137" s="7">
        <f t="shared" ref="Z137:Z177" si="33">VLOOKUP(AA137,$A$8:$B$176,2,0)</f>
        <v>38838</v>
      </c>
      <c r="AA137" s="7">
        <v>38835</v>
      </c>
      <c r="AB137">
        <v>3.3180000000000001</v>
      </c>
      <c r="AL137" s="7">
        <f t="shared" ref="AL137:AL200" si="34">VLOOKUP(AM137,$D$8:$F$176,3,0)</f>
        <v>38808</v>
      </c>
      <c r="AM137" s="7">
        <v>38807</v>
      </c>
      <c r="AN137">
        <v>1.3</v>
      </c>
    </row>
    <row r="138" spans="1:40" x14ac:dyDescent="0.25">
      <c r="A138" s="7">
        <v>38807</v>
      </c>
      <c r="B138" s="7">
        <v>38808</v>
      </c>
      <c r="C138" s="7"/>
      <c r="D138" s="7">
        <v>38807</v>
      </c>
      <c r="E138" s="7">
        <f t="shared" si="27"/>
        <v>38837</v>
      </c>
      <c r="F138" s="7">
        <f t="shared" si="28"/>
        <v>38808</v>
      </c>
      <c r="G138" s="7"/>
      <c r="H138" s="7"/>
      <c r="I138" s="7">
        <f t="shared" si="29"/>
        <v>38808</v>
      </c>
      <c r="J138" s="7">
        <v>38807</v>
      </c>
      <c r="K138">
        <v>2</v>
      </c>
      <c r="M138" s="7">
        <f t="shared" si="30"/>
        <v>38808</v>
      </c>
      <c r="N138" s="7">
        <v>38807</v>
      </c>
      <c r="O138">
        <v>2.35</v>
      </c>
      <c r="P138">
        <v>2.35</v>
      </c>
      <c r="R138" s="7">
        <f t="shared" si="31"/>
        <v>38808</v>
      </c>
      <c r="S138" s="7">
        <v>38807</v>
      </c>
      <c r="T138">
        <v>28.468</v>
      </c>
      <c r="V138" s="7">
        <f t="shared" si="32"/>
        <v>38808</v>
      </c>
      <c r="W138" s="7">
        <v>38807</v>
      </c>
      <c r="X138">
        <v>2.8</v>
      </c>
      <c r="Z138" s="7">
        <f t="shared" si="33"/>
        <v>38808</v>
      </c>
      <c r="AA138" s="7">
        <v>38807</v>
      </c>
      <c r="AB138">
        <v>3.2330000000000001</v>
      </c>
      <c r="AL138" s="7">
        <f t="shared" si="34"/>
        <v>38777</v>
      </c>
      <c r="AM138" s="7">
        <v>38776</v>
      </c>
      <c r="AN138">
        <v>-1.2</v>
      </c>
    </row>
    <row r="139" spans="1:40" x14ac:dyDescent="0.25">
      <c r="A139" s="7">
        <v>38776</v>
      </c>
      <c r="B139" s="7">
        <v>38777</v>
      </c>
      <c r="C139" s="7"/>
      <c r="D139" s="7">
        <v>38776</v>
      </c>
      <c r="E139" s="7">
        <f t="shared" si="27"/>
        <v>38807</v>
      </c>
      <c r="F139" s="7">
        <f t="shared" si="28"/>
        <v>38777</v>
      </c>
      <c r="G139" s="7"/>
      <c r="H139" s="7"/>
      <c r="I139" s="7">
        <f t="shared" si="29"/>
        <v>38777</v>
      </c>
      <c r="J139" s="7">
        <v>38776</v>
      </c>
      <c r="K139">
        <v>2</v>
      </c>
      <c r="M139" s="7">
        <f t="shared" si="30"/>
        <v>38777</v>
      </c>
      <c r="N139" s="7">
        <v>38776</v>
      </c>
      <c r="O139">
        <v>2.16</v>
      </c>
      <c r="P139">
        <v>2.16</v>
      </c>
      <c r="R139" s="7">
        <f t="shared" si="31"/>
        <v>38777</v>
      </c>
      <c r="S139" s="7">
        <v>38776</v>
      </c>
      <c r="T139">
        <v>28.33</v>
      </c>
      <c r="V139" s="7">
        <f t="shared" si="32"/>
        <v>38777</v>
      </c>
      <c r="W139" s="7">
        <v>38776</v>
      </c>
      <c r="X139">
        <v>2.8</v>
      </c>
      <c r="Z139" s="7">
        <f t="shared" si="33"/>
        <v>38777</v>
      </c>
      <c r="AA139" s="7">
        <v>38776</v>
      </c>
      <c r="AB139">
        <v>2.9809999999999999</v>
      </c>
      <c r="AL139" s="7">
        <f t="shared" si="34"/>
        <v>38749</v>
      </c>
      <c r="AM139" s="7">
        <v>38748</v>
      </c>
      <c r="AN139">
        <v>2.1</v>
      </c>
    </row>
    <row r="140" spans="1:40" x14ac:dyDescent="0.25">
      <c r="A140" s="7">
        <v>38748</v>
      </c>
      <c r="B140" s="7">
        <v>38749</v>
      </c>
      <c r="C140" s="7"/>
      <c r="D140" s="7">
        <v>38748</v>
      </c>
      <c r="E140" s="7">
        <f t="shared" si="27"/>
        <v>38776</v>
      </c>
      <c r="F140" s="7">
        <f t="shared" si="28"/>
        <v>38749</v>
      </c>
      <c r="G140" s="7"/>
      <c r="H140" s="7"/>
      <c r="I140" s="7">
        <f t="shared" si="29"/>
        <v>38749</v>
      </c>
      <c r="J140" s="7">
        <v>38748</v>
      </c>
      <c r="K140">
        <v>2</v>
      </c>
      <c r="M140" s="7">
        <f t="shared" si="30"/>
        <v>38749</v>
      </c>
      <c r="N140" s="7">
        <v>38748</v>
      </c>
      <c r="O140">
        <v>2.2200000000000002</v>
      </c>
      <c r="P140">
        <v>2.2200000000000002</v>
      </c>
      <c r="R140" s="7">
        <f t="shared" si="31"/>
        <v>38749</v>
      </c>
      <c r="S140" s="7">
        <v>38748</v>
      </c>
      <c r="T140">
        <v>28.367000000000001</v>
      </c>
      <c r="V140" s="7">
        <f t="shared" si="32"/>
        <v>38749</v>
      </c>
      <c r="W140" s="7">
        <v>38748</v>
      </c>
      <c r="X140">
        <v>2.9</v>
      </c>
      <c r="Z140" s="7">
        <f t="shared" si="33"/>
        <v>38749</v>
      </c>
      <c r="AA140" s="7">
        <v>38748</v>
      </c>
      <c r="AB140">
        <v>2.903</v>
      </c>
      <c r="AL140" s="7">
        <f t="shared" si="34"/>
        <v>38718</v>
      </c>
      <c r="AM140" s="7">
        <v>38717</v>
      </c>
      <c r="AN140">
        <v>-1.6</v>
      </c>
    </row>
    <row r="141" spans="1:40" x14ac:dyDescent="0.25">
      <c r="A141" s="7">
        <v>38716</v>
      </c>
      <c r="B141" s="7">
        <v>38718</v>
      </c>
      <c r="C141" s="7"/>
      <c r="D141" s="7">
        <v>38717</v>
      </c>
      <c r="E141" s="7">
        <f t="shared" si="27"/>
        <v>38748</v>
      </c>
      <c r="F141" s="7">
        <f t="shared" si="28"/>
        <v>38718</v>
      </c>
      <c r="G141" s="7"/>
      <c r="H141" s="7"/>
      <c r="I141" s="7">
        <f t="shared" si="29"/>
        <v>38718</v>
      </c>
      <c r="J141" s="7">
        <v>38716</v>
      </c>
      <c r="K141">
        <v>2</v>
      </c>
      <c r="M141" s="7">
        <f t="shared" si="30"/>
        <v>38718</v>
      </c>
      <c r="N141" s="7">
        <v>38716</v>
      </c>
      <c r="O141">
        <v>2.5499999999999998</v>
      </c>
      <c r="P141">
        <v>2.5499999999999998</v>
      </c>
      <c r="R141" s="7">
        <f t="shared" si="31"/>
        <v>38718</v>
      </c>
      <c r="S141" s="7">
        <v>38716</v>
      </c>
      <c r="T141">
        <v>29.091999999999999</v>
      </c>
      <c r="V141" s="7">
        <f t="shared" si="32"/>
        <v>38718</v>
      </c>
      <c r="W141" s="7">
        <v>38717</v>
      </c>
      <c r="X141">
        <v>2.2000000000000002</v>
      </c>
      <c r="Z141" s="7">
        <f t="shared" si="33"/>
        <v>38718</v>
      </c>
      <c r="AA141" s="7">
        <v>38716</v>
      </c>
      <c r="AB141">
        <v>2.8439999999999999</v>
      </c>
      <c r="AL141" s="7">
        <f t="shared" si="34"/>
        <v>38687</v>
      </c>
      <c r="AM141" s="7">
        <v>38686</v>
      </c>
      <c r="AN141">
        <v>1.6</v>
      </c>
    </row>
    <row r="142" spans="1:40" x14ac:dyDescent="0.25">
      <c r="A142" s="7">
        <v>38686</v>
      </c>
      <c r="B142" s="7">
        <v>38687</v>
      </c>
      <c r="C142" s="7"/>
      <c r="D142" s="7">
        <v>38686</v>
      </c>
      <c r="E142" s="7">
        <f t="shared" si="27"/>
        <v>38717</v>
      </c>
      <c r="F142" s="7">
        <f t="shared" si="28"/>
        <v>38687</v>
      </c>
      <c r="G142" s="7"/>
      <c r="H142" s="7"/>
      <c r="I142" s="7">
        <f t="shared" si="29"/>
        <v>38687</v>
      </c>
      <c r="J142" s="7">
        <v>38686</v>
      </c>
      <c r="K142">
        <v>2</v>
      </c>
      <c r="M142" s="7">
        <f t="shared" si="30"/>
        <v>38687</v>
      </c>
      <c r="N142" s="7">
        <v>38686</v>
      </c>
      <c r="O142">
        <v>2.68</v>
      </c>
      <c r="P142">
        <v>2.68</v>
      </c>
      <c r="R142" s="7">
        <f t="shared" si="31"/>
        <v>38687</v>
      </c>
      <c r="S142" s="7">
        <v>38686</v>
      </c>
      <c r="T142">
        <v>28.936</v>
      </c>
      <c r="V142" s="7">
        <f t="shared" si="32"/>
        <v>38687</v>
      </c>
      <c r="W142" s="7">
        <v>38686</v>
      </c>
      <c r="X142">
        <v>2.4</v>
      </c>
      <c r="Z142" s="7">
        <f t="shared" si="33"/>
        <v>38687</v>
      </c>
      <c r="AA142" s="7">
        <v>38686</v>
      </c>
      <c r="AB142">
        <v>2.7650000000000001</v>
      </c>
      <c r="AL142" s="7">
        <f t="shared" si="34"/>
        <v>38657</v>
      </c>
      <c r="AM142" s="7">
        <v>38656</v>
      </c>
      <c r="AN142">
        <v>1.4</v>
      </c>
    </row>
    <row r="143" spans="1:40" x14ac:dyDescent="0.25">
      <c r="A143" s="7">
        <v>38656</v>
      </c>
      <c r="B143" s="7">
        <v>38657</v>
      </c>
      <c r="C143" s="7"/>
      <c r="D143" s="7">
        <v>38656</v>
      </c>
      <c r="E143" s="7">
        <f t="shared" si="27"/>
        <v>38686</v>
      </c>
      <c r="F143" s="7">
        <f t="shared" si="28"/>
        <v>38657</v>
      </c>
      <c r="G143" s="7"/>
      <c r="H143" s="7"/>
      <c r="I143" s="7">
        <f t="shared" si="29"/>
        <v>38657</v>
      </c>
      <c r="J143" s="7">
        <v>38656</v>
      </c>
      <c r="K143">
        <v>2</v>
      </c>
      <c r="M143" s="7">
        <f t="shared" si="30"/>
        <v>38657</v>
      </c>
      <c r="N143" s="7">
        <v>38656</v>
      </c>
      <c r="O143">
        <v>2.59</v>
      </c>
      <c r="P143">
        <v>2.59</v>
      </c>
      <c r="R143" s="7">
        <f t="shared" si="31"/>
        <v>38657</v>
      </c>
      <c r="S143" s="7">
        <v>38656</v>
      </c>
      <c r="T143">
        <v>29.643999999999998</v>
      </c>
      <c r="V143" s="7">
        <f t="shared" si="32"/>
        <v>38657</v>
      </c>
      <c r="W143" s="7">
        <v>38656</v>
      </c>
      <c r="X143">
        <v>2.6</v>
      </c>
      <c r="Z143" s="7">
        <f t="shared" si="33"/>
        <v>38657</v>
      </c>
      <c r="AA143" s="7">
        <v>38656</v>
      </c>
      <c r="AB143">
        <v>2.552</v>
      </c>
      <c r="AL143" s="7">
        <f t="shared" si="34"/>
        <v>38626</v>
      </c>
      <c r="AM143" s="7">
        <v>38625</v>
      </c>
      <c r="AN143">
        <v>0.7</v>
      </c>
    </row>
    <row r="144" spans="1:40" x14ac:dyDescent="0.25">
      <c r="A144" s="7">
        <v>38625</v>
      </c>
      <c r="B144" s="7">
        <v>38626</v>
      </c>
      <c r="C144" s="7"/>
      <c r="D144" s="7">
        <v>38625</v>
      </c>
      <c r="E144" s="7">
        <f t="shared" si="27"/>
        <v>38656</v>
      </c>
      <c r="F144" s="7">
        <f t="shared" si="28"/>
        <v>38626</v>
      </c>
      <c r="G144" s="7"/>
      <c r="H144" s="7"/>
      <c r="I144" s="7">
        <f t="shared" si="29"/>
        <v>38626</v>
      </c>
      <c r="J144" s="7">
        <v>38625</v>
      </c>
      <c r="K144">
        <v>1.75</v>
      </c>
      <c r="M144" s="7">
        <f t="shared" si="30"/>
        <v>38626</v>
      </c>
      <c r="N144" s="7">
        <v>38625</v>
      </c>
      <c r="O144">
        <v>1.95</v>
      </c>
      <c r="P144">
        <v>1.95</v>
      </c>
      <c r="R144" s="7">
        <f t="shared" si="31"/>
        <v>38626</v>
      </c>
      <c r="S144" s="7">
        <v>38625</v>
      </c>
      <c r="T144">
        <v>29.609000000000002</v>
      </c>
      <c r="V144" s="7">
        <f t="shared" si="32"/>
        <v>38626</v>
      </c>
      <c r="W144" s="7">
        <v>38625</v>
      </c>
      <c r="X144">
        <v>2.2000000000000002</v>
      </c>
      <c r="Z144" s="7">
        <f t="shared" si="33"/>
        <v>38626</v>
      </c>
      <c r="AA144" s="7">
        <v>38625</v>
      </c>
      <c r="AB144">
        <v>2.3220000000000001</v>
      </c>
      <c r="AL144" s="7">
        <f t="shared" si="34"/>
        <v>38596</v>
      </c>
      <c r="AM144" s="7">
        <v>38595</v>
      </c>
      <c r="AN144">
        <v>0.9</v>
      </c>
    </row>
    <row r="145" spans="1:40" x14ac:dyDescent="0.25">
      <c r="A145" s="7">
        <v>38595</v>
      </c>
      <c r="B145" s="7">
        <v>38596</v>
      </c>
      <c r="C145" s="7"/>
      <c r="D145" s="7">
        <v>38595</v>
      </c>
      <c r="E145" s="7">
        <f t="shared" si="27"/>
        <v>38625</v>
      </c>
      <c r="F145" s="7">
        <f t="shared" si="28"/>
        <v>38596</v>
      </c>
      <c r="G145" s="7"/>
      <c r="H145" s="7"/>
      <c r="I145" s="7">
        <f t="shared" si="29"/>
        <v>38596</v>
      </c>
      <c r="J145" s="7">
        <v>38595</v>
      </c>
      <c r="K145">
        <v>1.75</v>
      </c>
      <c r="M145" s="7">
        <f t="shared" si="30"/>
        <v>38596</v>
      </c>
      <c r="N145" s="7">
        <v>38595</v>
      </c>
      <c r="O145">
        <v>1.85</v>
      </c>
      <c r="P145">
        <v>1.85</v>
      </c>
      <c r="R145" s="7">
        <f t="shared" si="31"/>
        <v>38596</v>
      </c>
      <c r="S145" s="7">
        <v>38595</v>
      </c>
      <c r="T145">
        <v>29.385999999999999</v>
      </c>
      <c r="V145" s="7">
        <f t="shared" si="32"/>
        <v>38596</v>
      </c>
      <c r="W145" s="7">
        <v>38595</v>
      </c>
      <c r="X145">
        <v>1.7</v>
      </c>
      <c r="Z145" s="7">
        <f t="shared" si="33"/>
        <v>38596</v>
      </c>
      <c r="AA145" s="7">
        <v>38595</v>
      </c>
      <c r="AB145">
        <v>2.2090000000000001</v>
      </c>
      <c r="AL145" s="7">
        <f t="shared" si="34"/>
        <v>38565</v>
      </c>
      <c r="AM145" s="7">
        <v>38564</v>
      </c>
      <c r="AN145">
        <v>0.2</v>
      </c>
    </row>
    <row r="146" spans="1:40" x14ac:dyDescent="0.25">
      <c r="A146" s="7">
        <v>38562</v>
      </c>
      <c r="B146" s="7">
        <v>38565</v>
      </c>
      <c r="C146" s="7"/>
      <c r="D146" s="7">
        <v>38564</v>
      </c>
      <c r="E146" s="7">
        <f t="shared" si="27"/>
        <v>38595</v>
      </c>
      <c r="F146" s="7">
        <f t="shared" si="28"/>
        <v>38565</v>
      </c>
      <c r="G146" s="7"/>
      <c r="H146" s="7"/>
      <c r="I146" s="7">
        <f t="shared" si="29"/>
        <v>38565</v>
      </c>
      <c r="J146" s="7">
        <v>38562</v>
      </c>
      <c r="K146">
        <v>1.75</v>
      </c>
      <c r="M146" s="7">
        <f t="shared" si="30"/>
        <v>38565</v>
      </c>
      <c r="N146" s="7">
        <v>38562</v>
      </c>
      <c r="O146">
        <v>1.94</v>
      </c>
      <c r="P146">
        <v>1.94</v>
      </c>
      <c r="R146" s="7">
        <f t="shared" si="31"/>
        <v>38565</v>
      </c>
      <c r="S146" s="7">
        <v>38562</v>
      </c>
      <c r="T146">
        <v>30.175000000000001</v>
      </c>
      <c r="V146" s="7">
        <f t="shared" si="32"/>
        <v>38565</v>
      </c>
      <c r="W146" s="7">
        <v>38564</v>
      </c>
      <c r="X146">
        <v>1.7</v>
      </c>
      <c r="Z146" s="7">
        <f t="shared" si="33"/>
        <v>38565</v>
      </c>
      <c r="AA146" s="7">
        <v>38562</v>
      </c>
      <c r="AB146">
        <v>2.1949999999999998</v>
      </c>
      <c r="AL146" s="7">
        <f t="shared" si="34"/>
        <v>38534</v>
      </c>
      <c r="AM146" s="7">
        <v>38533</v>
      </c>
      <c r="AN146">
        <v>2.6</v>
      </c>
    </row>
    <row r="147" spans="1:40" x14ac:dyDescent="0.25">
      <c r="A147" s="7">
        <v>38533</v>
      </c>
      <c r="B147" s="7">
        <v>38534</v>
      </c>
      <c r="C147" s="7"/>
      <c r="D147" s="7">
        <v>38533</v>
      </c>
      <c r="E147" s="7">
        <f t="shared" si="27"/>
        <v>38564</v>
      </c>
      <c r="F147" s="7">
        <f t="shared" si="28"/>
        <v>38534</v>
      </c>
      <c r="G147" s="7"/>
      <c r="H147" s="7"/>
      <c r="I147" s="7">
        <f t="shared" si="29"/>
        <v>38534</v>
      </c>
      <c r="J147" s="7">
        <v>38533</v>
      </c>
      <c r="K147">
        <v>1.75</v>
      </c>
      <c r="M147" s="7">
        <f t="shared" si="30"/>
        <v>38534</v>
      </c>
      <c r="N147" s="7">
        <v>38533</v>
      </c>
      <c r="O147">
        <v>1.75</v>
      </c>
      <c r="P147">
        <v>1.75</v>
      </c>
      <c r="R147" s="7">
        <f t="shared" si="31"/>
        <v>38534</v>
      </c>
      <c r="S147" s="7">
        <v>38533</v>
      </c>
      <c r="T147">
        <v>30.096</v>
      </c>
      <c r="V147" s="7">
        <f t="shared" si="32"/>
        <v>38534</v>
      </c>
      <c r="W147" s="7">
        <v>38533</v>
      </c>
      <c r="X147">
        <v>1.8</v>
      </c>
      <c r="Z147" s="7">
        <f t="shared" si="33"/>
        <v>38534</v>
      </c>
      <c r="AA147" s="7">
        <v>38533</v>
      </c>
      <c r="AB147">
        <v>2.0819999999999999</v>
      </c>
      <c r="AL147" s="7">
        <f t="shared" si="34"/>
        <v>38504</v>
      </c>
      <c r="AM147" s="7">
        <v>38503</v>
      </c>
      <c r="AN147">
        <v>-0.8</v>
      </c>
    </row>
    <row r="148" spans="1:40" x14ac:dyDescent="0.25">
      <c r="A148" s="7">
        <v>38503</v>
      </c>
      <c r="B148" s="7">
        <v>38504</v>
      </c>
      <c r="C148" s="7"/>
      <c r="D148" s="7">
        <v>38503</v>
      </c>
      <c r="E148" s="7">
        <f t="shared" si="27"/>
        <v>38533</v>
      </c>
      <c r="F148" s="7">
        <f t="shared" si="28"/>
        <v>38504</v>
      </c>
      <c r="G148" s="7"/>
      <c r="H148" s="7"/>
      <c r="I148" s="7">
        <f t="shared" si="29"/>
        <v>38504</v>
      </c>
      <c r="J148" s="7">
        <v>38503</v>
      </c>
      <c r="K148">
        <v>1.75</v>
      </c>
      <c r="M148" s="7">
        <f t="shared" si="30"/>
        <v>38504</v>
      </c>
      <c r="N148" s="7">
        <v>38503</v>
      </c>
      <c r="O148">
        <v>1.78</v>
      </c>
      <c r="P148">
        <v>1.78</v>
      </c>
      <c r="R148" s="7">
        <f t="shared" si="31"/>
        <v>38504</v>
      </c>
      <c r="S148" s="7">
        <v>38503</v>
      </c>
      <c r="T148">
        <v>30.358000000000001</v>
      </c>
      <c r="V148" s="7">
        <f t="shared" si="32"/>
        <v>38504</v>
      </c>
      <c r="W148" s="7">
        <v>38503</v>
      </c>
      <c r="X148">
        <v>1.3</v>
      </c>
      <c r="Z148" s="7">
        <f t="shared" si="33"/>
        <v>38504</v>
      </c>
      <c r="AA148" s="7">
        <v>38503</v>
      </c>
      <c r="AB148">
        <v>2.173</v>
      </c>
      <c r="AL148" s="7">
        <f t="shared" si="34"/>
        <v>38473</v>
      </c>
      <c r="AM148" s="7">
        <v>38472</v>
      </c>
      <c r="AN148">
        <v>2.2000000000000002</v>
      </c>
    </row>
    <row r="149" spans="1:40" x14ac:dyDescent="0.25">
      <c r="A149" s="7">
        <v>38471</v>
      </c>
      <c r="B149" s="7">
        <v>38473</v>
      </c>
      <c r="C149" s="7"/>
      <c r="D149" s="7">
        <v>38472</v>
      </c>
      <c r="E149" s="7">
        <f t="shared" si="27"/>
        <v>38503</v>
      </c>
      <c r="F149" s="7">
        <f t="shared" si="28"/>
        <v>38473</v>
      </c>
      <c r="G149" s="7"/>
      <c r="H149" s="7"/>
      <c r="I149" s="7">
        <f t="shared" si="29"/>
        <v>38473</v>
      </c>
      <c r="J149" s="7">
        <v>38471</v>
      </c>
      <c r="K149">
        <v>1.75</v>
      </c>
      <c r="M149" s="7">
        <f t="shared" si="30"/>
        <v>38473</v>
      </c>
      <c r="N149" s="7">
        <v>38471</v>
      </c>
      <c r="O149">
        <v>1.85</v>
      </c>
      <c r="P149">
        <v>1.85</v>
      </c>
      <c r="R149" s="7">
        <f t="shared" si="31"/>
        <v>38473</v>
      </c>
      <c r="S149" s="7">
        <v>38471</v>
      </c>
      <c r="T149">
        <v>30.542000000000002</v>
      </c>
      <c r="V149" s="7">
        <f t="shared" si="32"/>
        <v>38473</v>
      </c>
      <c r="W149" s="7">
        <v>38472</v>
      </c>
      <c r="X149">
        <v>1.6</v>
      </c>
      <c r="Z149" s="7">
        <f t="shared" si="33"/>
        <v>38473</v>
      </c>
      <c r="AA149" s="7">
        <v>38471</v>
      </c>
      <c r="AB149">
        <v>2.2050000000000001</v>
      </c>
      <c r="AL149" s="7">
        <f t="shared" si="34"/>
        <v>38443</v>
      </c>
      <c r="AM149" s="7">
        <v>38442</v>
      </c>
      <c r="AN149">
        <v>-0.1</v>
      </c>
    </row>
    <row r="150" spans="1:40" x14ac:dyDescent="0.25">
      <c r="A150" s="7">
        <v>38442</v>
      </c>
      <c r="B150" s="7">
        <v>38443</v>
      </c>
      <c r="C150" s="7"/>
      <c r="D150" s="7">
        <v>38442</v>
      </c>
      <c r="E150" s="7">
        <f t="shared" si="27"/>
        <v>38472</v>
      </c>
      <c r="F150" s="7">
        <f t="shared" si="28"/>
        <v>38443</v>
      </c>
      <c r="G150" s="7"/>
      <c r="H150" s="7"/>
      <c r="I150" s="7">
        <f t="shared" si="29"/>
        <v>38443</v>
      </c>
      <c r="J150" s="7">
        <v>38442</v>
      </c>
      <c r="K150">
        <v>2</v>
      </c>
      <c r="M150" s="7">
        <f t="shared" si="30"/>
        <v>38443</v>
      </c>
      <c r="N150" s="7">
        <v>38442</v>
      </c>
      <c r="O150">
        <v>2.09</v>
      </c>
      <c r="P150">
        <v>2.09</v>
      </c>
      <c r="R150" s="7">
        <f t="shared" si="31"/>
        <v>38443</v>
      </c>
      <c r="S150" s="7">
        <v>38442</v>
      </c>
      <c r="T150">
        <v>30.047000000000001</v>
      </c>
      <c r="V150" s="7">
        <f t="shared" si="32"/>
        <v>38443</v>
      </c>
      <c r="W150" s="7">
        <v>38442</v>
      </c>
      <c r="X150">
        <v>1.5</v>
      </c>
      <c r="Z150" s="7">
        <f t="shared" si="33"/>
        <v>38443</v>
      </c>
      <c r="AA150" s="7">
        <v>38442</v>
      </c>
      <c r="AB150">
        <v>2.359</v>
      </c>
      <c r="AL150" s="7">
        <f t="shared" si="34"/>
        <v>38412</v>
      </c>
      <c r="AM150" s="7">
        <v>38411</v>
      </c>
      <c r="AN150">
        <v>-0.6</v>
      </c>
    </row>
    <row r="151" spans="1:40" x14ac:dyDescent="0.25">
      <c r="A151" s="7">
        <v>38411</v>
      </c>
      <c r="B151" s="7">
        <v>38412</v>
      </c>
      <c r="C151" s="7"/>
      <c r="D151" s="7">
        <v>38411</v>
      </c>
      <c r="E151" s="7">
        <f t="shared" si="27"/>
        <v>38442</v>
      </c>
      <c r="F151" s="7">
        <f t="shared" si="28"/>
        <v>38412</v>
      </c>
      <c r="G151" s="7"/>
      <c r="H151" s="7"/>
      <c r="I151" s="7">
        <f t="shared" si="29"/>
        <v>38412</v>
      </c>
      <c r="J151" s="7">
        <v>38411</v>
      </c>
      <c r="K151">
        <v>2.25</v>
      </c>
      <c r="M151" s="7">
        <f t="shared" si="30"/>
        <v>38412</v>
      </c>
      <c r="N151" s="7">
        <v>38411</v>
      </c>
      <c r="O151">
        <v>2.2400000000000002</v>
      </c>
      <c r="P151">
        <v>2.2400000000000002</v>
      </c>
      <c r="R151" s="7">
        <f t="shared" si="31"/>
        <v>38412</v>
      </c>
      <c r="S151" s="7">
        <v>38411</v>
      </c>
      <c r="T151">
        <v>29.690999999999999</v>
      </c>
      <c r="V151" s="7">
        <f t="shared" si="32"/>
        <v>38412</v>
      </c>
      <c r="W151" s="7">
        <v>38411</v>
      </c>
      <c r="X151">
        <v>1.7</v>
      </c>
      <c r="Z151" s="7">
        <f t="shared" si="33"/>
        <v>38412</v>
      </c>
      <c r="AA151" s="7">
        <v>38411</v>
      </c>
      <c r="AB151">
        <v>2.335</v>
      </c>
      <c r="AL151" s="7">
        <f t="shared" si="34"/>
        <v>38384</v>
      </c>
      <c r="AM151" s="7">
        <v>38383</v>
      </c>
      <c r="AN151">
        <v>0.3</v>
      </c>
    </row>
    <row r="152" spans="1:40" x14ac:dyDescent="0.25">
      <c r="A152" s="7">
        <v>38383</v>
      </c>
      <c r="B152" s="7">
        <v>38384</v>
      </c>
      <c r="C152" s="7"/>
      <c r="D152" s="7">
        <v>38383</v>
      </c>
      <c r="E152" s="7">
        <f t="shared" si="27"/>
        <v>38411</v>
      </c>
      <c r="F152" s="7">
        <f t="shared" si="28"/>
        <v>38384</v>
      </c>
      <c r="G152" s="7"/>
      <c r="H152" s="7"/>
      <c r="I152" s="7">
        <f t="shared" si="29"/>
        <v>38384</v>
      </c>
      <c r="J152" s="7">
        <v>38383</v>
      </c>
      <c r="K152">
        <v>2.25</v>
      </c>
      <c r="M152" s="7">
        <f t="shared" si="30"/>
        <v>38384</v>
      </c>
      <c r="N152" s="7">
        <v>38383</v>
      </c>
      <c r="O152">
        <v>2.37</v>
      </c>
      <c r="P152">
        <v>2.37</v>
      </c>
      <c r="R152" s="7">
        <f t="shared" si="31"/>
        <v>38384</v>
      </c>
      <c r="S152" s="7">
        <v>38383</v>
      </c>
      <c r="T152">
        <v>30.103000000000002</v>
      </c>
      <c r="V152" s="7">
        <f t="shared" si="32"/>
        <v>38384</v>
      </c>
      <c r="W152" s="7">
        <v>38383</v>
      </c>
      <c r="X152">
        <v>1.7</v>
      </c>
      <c r="Z152" s="7">
        <f t="shared" si="33"/>
        <v>38384</v>
      </c>
      <c r="AA152" s="7">
        <v>38383</v>
      </c>
      <c r="AB152">
        <v>2.2869999999999999</v>
      </c>
      <c r="AL152" s="7">
        <f t="shared" si="34"/>
        <v>38353</v>
      </c>
      <c r="AM152" s="7">
        <v>38352</v>
      </c>
      <c r="AN152">
        <v>-1.9</v>
      </c>
    </row>
    <row r="153" spans="1:40" x14ac:dyDescent="0.25">
      <c r="A153" s="7">
        <v>38352</v>
      </c>
      <c r="B153" s="7">
        <v>38353</v>
      </c>
      <c r="C153" s="7"/>
      <c r="D153" s="7">
        <v>38352</v>
      </c>
      <c r="E153" s="7">
        <f t="shared" si="27"/>
        <v>38383</v>
      </c>
      <c r="F153" s="7">
        <f t="shared" si="28"/>
        <v>38353</v>
      </c>
      <c r="G153" s="7"/>
      <c r="H153" s="7"/>
      <c r="I153" s="7">
        <f t="shared" si="29"/>
        <v>38353</v>
      </c>
      <c r="J153" s="7">
        <v>38352</v>
      </c>
      <c r="K153">
        <v>2.5</v>
      </c>
      <c r="M153" s="7">
        <f t="shared" si="30"/>
        <v>38353</v>
      </c>
      <c r="N153" s="7">
        <v>38352</v>
      </c>
      <c r="O153">
        <v>2.79</v>
      </c>
      <c r="P153">
        <v>2.79</v>
      </c>
      <c r="R153" s="7">
        <f t="shared" si="31"/>
        <v>38353</v>
      </c>
      <c r="S153" s="7">
        <v>38352</v>
      </c>
      <c r="T153">
        <v>30.396000000000001</v>
      </c>
      <c r="V153" s="7">
        <f t="shared" si="32"/>
        <v>38353</v>
      </c>
      <c r="W153" s="7">
        <v>38352</v>
      </c>
      <c r="X153">
        <v>2.8</v>
      </c>
      <c r="Z153" s="7">
        <f t="shared" si="33"/>
        <v>38353</v>
      </c>
      <c r="AA153" s="7">
        <v>38352</v>
      </c>
      <c r="AB153">
        <v>2.3559999999999999</v>
      </c>
      <c r="AL153" s="7">
        <f t="shared" si="34"/>
        <v>38322</v>
      </c>
      <c r="AM153" s="7">
        <v>38321</v>
      </c>
      <c r="AN153">
        <v>0.4</v>
      </c>
    </row>
    <row r="154" spans="1:40" x14ac:dyDescent="0.25">
      <c r="A154" s="7">
        <v>38321</v>
      </c>
      <c r="B154" s="7">
        <v>38322</v>
      </c>
      <c r="C154" s="7"/>
      <c r="D154" s="7">
        <v>38321</v>
      </c>
      <c r="E154" s="7">
        <f t="shared" si="27"/>
        <v>38352</v>
      </c>
      <c r="F154" s="7">
        <f t="shared" si="28"/>
        <v>38322</v>
      </c>
      <c r="G154" s="7"/>
      <c r="H154" s="7"/>
      <c r="I154" s="7">
        <f t="shared" si="29"/>
        <v>38322</v>
      </c>
      <c r="J154" s="7">
        <v>38321</v>
      </c>
      <c r="K154">
        <v>2.5</v>
      </c>
      <c r="M154" s="7">
        <f t="shared" si="30"/>
        <v>38322</v>
      </c>
      <c r="N154" s="7">
        <v>38321</v>
      </c>
      <c r="O154">
        <v>2.9</v>
      </c>
      <c r="P154">
        <v>2.9</v>
      </c>
      <c r="R154" s="7">
        <f t="shared" si="31"/>
        <v>38322</v>
      </c>
      <c r="S154" s="7">
        <v>38321</v>
      </c>
      <c r="T154">
        <v>31.01</v>
      </c>
      <c r="V154" s="7">
        <f t="shared" si="32"/>
        <v>38322</v>
      </c>
      <c r="W154" s="7">
        <v>38321</v>
      </c>
      <c r="X154">
        <v>2.9</v>
      </c>
      <c r="Z154" s="7">
        <f t="shared" si="33"/>
        <v>38322</v>
      </c>
      <c r="AA154" s="7">
        <v>38321</v>
      </c>
      <c r="AB154">
        <v>2.302</v>
      </c>
      <c r="AL154" s="7">
        <f t="shared" si="34"/>
        <v>38292</v>
      </c>
      <c r="AM154" s="7">
        <v>38291</v>
      </c>
      <c r="AN154">
        <v>1.1000000000000001</v>
      </c>
    </row>
    <row r="155" spans="1:40" x14ac:dyDescent="0.25">
      <c r="A155" s="7">
        <v>38289</v>
      </c>
      <c r="B155" s="7">
        <v>38292</v>
      </c>
      <c r="C155" s="7"/>
      <c r="D155" s="7">
        <v>38291</v>
      </c>
      <c r="E155" s="7">
        <f t="shared" si="27"/>
        <v>38321</v>
      </c>
      <c r="F155" s="7">
        <f t="shared" si="28"/>
        <v>38292</v>
      </c>
      <c r="G155" s="7"/>
      <c r="H155" s="7"/>
      <c r="I155" s="7">
        <f t="shared" si="29"/>
        <v>38292</v>
      </c>
      <c r="J155" s="7">
        <v>38289</v>
      </c>
      <c r="K155">
        <v>2.5</v>
      </c>
      <c r="M155" s="7">
        <f t="shared" si="30"/>
        <v>38292</v>
      </c>
      <c r="N155" s="7">
        <v>38289</v>
      </c>
      <c r="O155">
        <v>2.92</v>
      </c>
      <c r="P155">
        <v>2.92</v>
      </c>
      <c r="R155" s="7">
        <f t="shared" si="31"/>
        <v>38292</v>
      </c>
      <c r="S155" s="7">
        <v>38289</v>
      </c>
      <c r="T155">
        <v>31.5</v>
      </c>
      <c r="V155" s="7">
        <f t="shared" si="32"/>
        <v>38292</v>
      </c>
      <c r="W155" s="7">
        <v>38291</v>
      </c>
      <c r="X155">
        <v>3.5</v>
      </c>
      <c r="Z155" s="7">
        <f t="shared" si="33"/>
        <v>38292</v>
      </c>
      <c r="AA155" s="7">
        <v>38289</v>
      </c>
      <c r="AB155">
        <v>2.3069999999999999</v>
      </c>
      <c r="AL155" s="7">
        <f t="shared" si="34"/>
        <v>38261</v>
      </c>
      <c r="AM155" s="7">
        <v>38260</v>
      </c>
      <c r="AN155">
        <v>0.1</v>
      </c>
    </row>
    <row r="156" spans="1:40" x14ac:dyDescent="0.25">
      <c r="A156" s="7">
        <v>38260</v>
      </c>
      <c r="B156" s="7">
        <v>38261</v>
      </c>
      <c r="C156" s="7"/>
      <c r="D156" s="7">
        <v>38260</v>
      </c>
      <c r="E156" s="7">
        <f t="shared" si="27"/>
        <v>38291</v>
      </c>
      <c r="F156" s="7">
        <f t="shared" si="28"/>
        <v>38261</v>
      </c>
      <c r="G156" s="7"/>
      <c r="H156" s="7"/>
      <c r="I156" s="7">
        <f t="shared" si="29"/>
        <v>38261</v>
      </c>
      <c r="J156" s="7">
        <v>38260</v>
      </c>
      <c r="K156">
        <v>2.5</v>
      </c>
      <c r="M156" s="7">
        <f t="shared" si="30"/>
        <v>38261</v>
      </c>
      <c r="N156" s="7">
        <v>38260</v>
      </c>
      <c r="O156">
        <v>3.25</v>
      </c>
      <c r="P156">
        <v>3.25</v>
      </c>
      <c r="R156" s="7">
        <f t="shared" si="31"/>
        <v>38261</v>
      </c>
      <c r="S156" s="7">
        <v>38260</v>
      </c>
      <c r="T156">
        <v>31.558</v>
      </c>
      <c r="V156" s="7">
        <f t="shared" si="32"/>
        <v>38261</v>
      </c>
      <c r="W156" s="7">
        <v>38260</v>
      </c>
      <c r="X156">
        <v>3</v>
      </c>
      <c r="Z156" s="7">
        <f t="shared" si="33"/>
        <v>38261</v>
      </c>
      <c r="AA156" s="7">
        <v>38260</v>
      </c>
      <c r="AB156">
        <v>2.3919999999999999</v>
      </c>
      <c r="AL156" s="7">
        <f t="shared" si="34"/>
        <v>38231</v>
      </c>
      <c r="AM156" s="7">
        <v>38230</v>
      </c>
      <c r="AN156">
        <v>-0.4</v>
      </c>
    </row>
    <row r="157" spans="1:40" x14ac:dyDescent="0.25">
      <c r="A157" s="7">
        <v>38230</v>
      </c>
      <c r="B157" s="7">
        <v>38231</v>
      </c>
      <c r="C157" s="7"/>
      <c r="D157" s="7">
        <v>38230</v>
      </c>
      <c r="E157" s="7">
        <f t="shared" si="27"/>
        <v>38260</v>
      </c>
      <c r="F157" s="7">
        <f t="shared" si="28"/>
        <v>38231</v>
      </c>
      <c r="G157" s="7"/>
      <c r="H157" s="7"/>
      <c r="I157" s="7">
        <f t="shared" si="29"/>
        <v>38231</v>
      </c>
      <c r="J157" s="7">
        <v>38230</v>
      </c>
      <c r="K157">
        <v>2.5</v>
      </c>
      <c r="M157" s="7">
        <f t="shared" si="30"/>
        <v>38231</v>
      </c>
      <c r="N157" s="7">
        <v>38230</v>
      </c>
      <c r="O157">
        <v>3.1</v>
      </c>
      <c r="P157">
        <v>3.1</v>
      </c>
      <c r="R157" s="7">
        <f t="shared" si="31"/>
        <v>38231</v>
      </c>
      <c r="S157" s="7">
        <v>38230</v>
      </c>
      <c r="T157">
        <v>31.85</v>
      </c>
      <c r="V157" s="7">
        <f t="shared" si="32"/>
        <v>38231</v>
      </c>
      <c r="W157" s="7">
        <v>38230</v>
      </c>
      <c r="X157">
        <v>3.4</v>
      </c>
      <c r="Z157" s="7">
        <f t="shared" si="33"/>
        <v>38231</v>
      </c>
      <c r="AA157" s="7">
        <v>38230</v>
      </c>
      <c r="AB157">
        <v>2.2959999999999998</v>
      </c>
      <c r="AL157" s="7">
        <f t="shared" si="34"/>
        <v>38200</v>
      </c>
      <c r="AM157" s="7">
        <v>38199</v>
      </c>
      <c r="AN157">
        <v>1.7</v>
      </c>
    </row>
    <row r="158" spans="1:40" x14ac:dyDescent="0.25">
      <c r="A158" s="7">
        <v>38198</v>
      </c>
      <c r="B158" s="7">
        <v>38200</v>
      </c>
      <c r="C158" s="7"/>
      <c r="D158" s="7">
        <v>38199</v>
      </c>
      <c r="E158" s="7">
        <f t="shared" si="27"/>
        <v>38230</v>
      </c>
      <c r="F158" s="7">
        <f t="shared" si="28"/>
        <v>38200</v>
      </c>
      <c r="G158" s="7"/>
      <c r="H158" s="7"/>
      <c r="I158" s="7">
        <f t="shared" si="29"/>
        <v>38200</v>
      </c>
      <c r="J158" s="7">
        <v>38198</v>
      </c>
      <c r="K158">
        <v>2.25</v>
      </c>
      <c r="M158" s="7">
        <f t="shared" si="30"/>
        <v>38200</v>
      </c>
      <c r="N158" s="7">
        <v>38198</v>
      </c>
      <c r="O158">
        <v>2.96</v>
      </c>
      <c r="P158">
        <v>2.96</v>
      </c>
      <c r="R158" s="7">
        <f t="shared" si="31"/>
        <v>38200</v>
      </c>
      <c r="S158" s="7">
        <v>38198</v>
      </c>
      <c r="T158">
        <v>31.667000000000002</v>
      </c>
      <c r="V158" s="7">
        <f t="shared" si="32"/>
        <v>38200</v>
      </c>
      <c r="W158" s="7">
        <v>38199</v>
      </c>
      <c r="X158">
        <v>3.2</v>
      </c>
      <c r="Z158" s="7">
        <f t="shared" si="33"/>
        <v>38200</v>
      </c>
      <c r="AA158" s="7">
        <v>38198</v>
      </c>
      <c r="AB158">
        <v>2.387</v>
      </c>
      <c r="AL158" s="7">
        <f t="shared" si="34"/>
        <v>38169</v>
      </c>
      <c r="AM158" s="7">
        <v>38168</v>
      </c>
      <c r="AN158">
        <v>0.1</v>
      </c>
    </row>
    <row r="159" spans="1:40" x14ac:dyDescent="0.25">
      <c r="A159" s="7">
        <v>38168</v>
      </c>
      <c r="B159" s="7">
        <v>38169</v>
      </c>
      <c r="C159" s="7"/>
      <c r="D159" s="7">
        <v>38168</v>
      </c>
      <c r="E159" s="7">
        <f t="shared" si="27"/>
        <v>38199</v>
      </c>
      <c r="F159" s="7">
        <f t="shared" si="28"/>
        <v>38169</v>
      </c>
      <c r="G159" s="7"/>
      <c r="H159" s="7"/>
      <c r="I159" s="7">
        <f t="shared" si="29"/>
        <v>38169</v>
      </c>
      <c r="J159" s="7">
        <v>38168</v>
      </c>
      <c r="K159">
        <v>2.25</v>
      </c>
      <c r="M159" s="7">
        <f t="shared" si="30"/>
        <v>38169</v>
      </c>
      <c r="N159" s="7">
        <v>38168</v>
      </c>
      <c r="O159">
        <v>3.01</v>
      </c>
      <c r="P159">
        <v>3.01</v>
      </c>
      <c r="R159" s="7">
        <f t="shared" si="31"/>
        <v>38169</v>
      </c>
      <c r="S159" s="7">
        <v>38168</v>
      </c>
      <c r="T159">
        <v>31.92</v>
      </c>
      <c r="V159" s="7">
        <f t="shared" si="32"/>
        <v>38169</v>
      </c>
      <c r="W159" s="7">
        <v>38168</v>
      </c>
      <c r="X159">
        <v>2.9</v>
      </c>
      <c r="Z159" s="7">
        <f t="shared" si="33"/>
        <v>38169</v>
      </c>
      <c r="AA159" s="7">
        <v>38168</v>
      </c>
      <c r="AB159">
        <v>2.4260000000000002</v>
      </c>
      <c r="AL159" s="7">
        <f t="shared" si="34"/>
        <v>38139</v>
      </c>
      <c r="AM159" s="7">
        <v>38138</v>
      </c>
      <c r="AN159">
        <v>-0.8</v>
      </c>
    </row>
    <row r="160" spans="1:40" x14ac:dyDescent="0.25">
      <c r="A160" s="7">
        <v>38138</v>
      </c>
      <c r="B160" s="7">
        <v>38139</v>
      </c>
      <c r="C160" s="7"/>
      <c r="D160" s="7">
        <v>38138</v>
      </c>
      <c r="E160" s="7">
        <f t="shared" si="27"/>
        <v>38168</v>
      </c>
      <c r="F160" s="7">
        <f t="shared" si="28"/>
        <v>38139</v>
      </c>
      <c r="G160" s="7"/>
      <c r="H160" s="7"/>
      <c r="I160" s="7">
        <f t="shared" si="29"/>
        <v>38139</v>
      </c>
      <c r="J160" s="7">
        <v>38138</v>
      </c>
      <c r="K160">
        <v>2</v>
      </c>
      <c r="M160" s="7">
        <f t="shared" si="30"/>
        <v>38139</v>
      </c>
      <c r="N160" s="7">
        <v>38138</v>
      </c>
      <c r="O160">
        <v>2.65</v>
      </c>
      <c r="P160">
        <v>2.65</v>
      </c>
      <c r="R160" s="7">
        <f t="shared" si="31"/>
        <v>38139</v>
      </c>
      <c r="S160" s="7">
        <v>38138</v>
      </c>
      <c r="T160">
        <v>31.675000000000001</v>
      </c>
      <c r="V160" s="7">
        <f t="shared" si="32"/>
        <v>38139</v>
      </c>
      <c r="W160" s="7">
        <v>38138</v>
      </c>
      <c r="X160">
        <v>2.7</v>
      </c>
      <c r="Z160" s="7">
        <f t="shared" si="33"/>
        <v>38139</v>
      </c>
      <c r="AA160" s="7">
        <v>38138</v>
      </c>
      <c r="AB160">
        <v>2.3069999999999999</v>
      </c>
      <c r="AL160" s="7">
        <f t="shared" si="34"/>
        <v>38108</v>
      </c>
      <c r="AM160" s="7">
        <v>38107</v>
      </c>
      <c r="AN160">
        <v>2.1</v>
      </c>
    </row>
    <row r="161" spans="1:40" x14ac:dyDescent="0.25">
      <c r="A161" s="7">
        <v>38107</v>
      </c>
      <c r="B161" s="7">
        <v>38108</v>
      </c>
      <c r="C161" s="7"/>
      <c r="D161" s="7">
        <v>38107</v>
      </c>
      <c r="E161" s="7">
        <f t="shared" si="27"/>
        <v>38138</v>
      </c>
      <c r="F161" s="7">
        <f t="shared" si="28"/>
        <v>38108</v>
      </c>
      <c r="G161" s="7"/>
      <c r="H161" s="7"/>
      <c r="I161" s="7">
        <f t="shared" si="29"/>
        <v>38108</v>
      </c>
      <c r="J161" s="7">
        <v>38107</v>
      </c>
      <c r="K161">
        <v>2</v>
      </c>
      <c r="M161" s="7">
        <f t="shared" si="30"/>
        <v>38108</v>
      </c>
      <c r="N161" s="7">
        <v>38107</v>
      </c>
      <c r="O161">
        <v>2.46</v>
      </c>
      <c r="P161">
        <v>2.46</v>
      </c>
      <c r="R161" s="7">
        <f t="shared" si="31"/>
        <v>38108</v>
      </c>
      <c r="S161" s="7">
        <v>38107</v>
      </c>
      <c r="T161">
        <v>32.546999999999997</v>
      </c>
      <c r="V161" s="7">
        <f t="shared" si="32"/>
        <v>38108</v>
      </c>
      <c r="W161" s="7">
        <v>38107</v>
      </c>
      <c r="X161">
        <v>2.2999999999999998</v>
      </c>
      <c r="Z161" s="7">
        <f t="shared" si="33"/>
        <v>38108</v>
      </c>
      <c r="AA161" s="7">
        <v>38107</v>
      </c>
      <c r="AB161">
        <v>2.2389999999999999</v>
      </c>
      <c r="AL161" s="7">
        <f t="shared" si="34"/>
        <v>38078</v>
      </c>
      <c r="AM161" s="7">
        <v>38077</v>
      </c>
      <c r="AN161">
        <v>1.2</v>
      </c>
    </row>
    <row r="162" spans="1:40" x14ac:dyDescent="0.25">
      <c r="A162" s="7">
        <v>38077</v>
      </c>
      <c r="B162" s="7">
        <v>38078</v>
      </c>
      <c r="C162" s="7"/>
      <c r="D162" s="7">
        <v>38077</v>
      </c>
      <c r="E162" s="7">
        <f t="shared" si="27"/>
        <v>38107</v>
      </c>
      <c r="F162" s="7">
        <f t="shared" si="28"/>
        <v>38078</v>
      </c>
      <c r="G162" s="7"/>
      <c r="H162" s="7"/>
      <c r="I162" s="7">
        <f t="shared" si="29"/>
        <v>38078</v>
      </c>
      <c r="J162" s="7">
        <v>38077</v>
      </c>
      <c r="K162">
        <v>2</v>
      </c>
      <c r="M162" s="7">
        <f t="shared" si="30"/>
        <v>38078</v>
      </c>
      <c r="N162" s="7">
        <v>38077</v>
      </c>
      <c r="O162">
        <v>2.2800000000000002</v>
      </c>
      <c r="P162">
        <v>2.2800000000000002</v>
      </c>
      <c r="R162" s="7">
        <f t="shared" si="31"/>
        <v>38078</v>
      </c>
      <c r="S162" s="7">
        <v>38077</v>
      </c>
      <c r="T162">
        <v>32.83</v>
      </c>
      <c r="V162" s="7">
        <f t="shared" si="32"/>
        <v>38078</v>
      </c>
      <c r="W162" s="7">
        <v>38077</v>
      </c>
      <c r="X162">
        <v>2.5</v>
      </c>
      <c r="Z162" s="7">
        <f t="shared" si="33"/>
        <v>38078</v>
      </c>
      <c r="AA162" s="7">
        <v>38077</v>
      </c>
      <c r="AB162">
        <v>1.9830000000000001</v>
      </c>
      <c r="AL162" s="7">
        <f t="shared" si="34"/>
        <v>38047</v>
      </c>
      <c r="AM162" s="7">
        <v>38046</v>
      </c>
      <c r="AN162">
        <v>0.7</v>
      </c>
    </row>
    <row r="163" spans="1:40" x14ac:dyDescent="0.25">
      <c r="A163" s="7">
        <v>38044</v>
      </c>
      <c r="B163" s="7">
        <v>38047</v>
      </c>
      <c r="C163" s="7"/>
      <c r="D163" s="7">
        <v>38046</v>
      </c>
      <c r="E163" s="7">
        <f t="shared" si="27"/>
        <v>38077</v>
      </c>
      <c r="F163" s="7">
        <f t="shared" si="28"/>
        <v>38047</v>
      </c>
      <c r="G163" s="7"/>
      <c r="H163" s="7"/>
      <c r="I163" s="7">
        <f t="shared" si="29"/>
        <v>38047</v>
      </c>
      <c r="J163" s="7">
        <v>38044</v>
      </c>
      <c r="K163">
        <v>2</v>
      </c>
      <c r="M163" s="7">
        <f t="shared" si="30"/>
        <v>38047</v>
      </c>
      <c r="N163" s="7">
        <v>38044</v>
      </c>
      <c r="O163">
        <v>2.33</v>
      </c>
      <c r="P163">
        <v>2.33</v>
      </c>
      <c r="R163" s="7">
        <f t="shared" si="31"/>
        <v>38047</v>
      </c>
      <c r="S163" s="7">
        <v>38044</v>
      </c>
      <c r="T163">
        <v>32.578000000000003</v>
      </c>
      <c r="V163" s="7">
        <f t="shared" si="32"/>
        <v>38047</v>
      </c>
      <c r="W163" s="7">
        <v>38046</v>
      </c>
      <c r="X163">
        <v>2.2999999999999998</v>
      </c>
      <c r="Z163" s="7">
        <f t="shared" si="33"/>
        <v>38047</v>
      </c>
      <c r="AA163" s="7">
        <v>38044</v>
      </c>
      <c r="AB163">
        <v>2.0859999999999999</v>
      </c>
      <c r="AL163" s="7">
        <f t="shared" si="34"/>
        <v>38018</v>
      </c>
      <c r="AM163" s="7">
        <v>38017</v>
      </c>
      <c r="AN163">
        <v>-0.7</v>
      </c>
    </row>
    <row r="164" spans="1:40" x14ac:dyDescent="0.25">
      <c r="A164" s="7">
        <v>38016</v>
      </c>
      <c r="B164" s="7">
        <v>38018</v>
      </c>
      <c r="C164" s="7"/>
      <c r="D164" s="7">
        <v>38017</v>
      </c>
      <c r="E164" s="7">
        <f t="shared" si="27"/>
        <v>38046</v>
      </c>
      <c r="F164" s="7">
        <f t="shared" si="28"/>
        <v>38018</v>
      </c>
      <c r="G164" s="7"/>
      <c r="H164" s="7"/>
      <c r="I164" s="7">
        <f t="shared" si="29"/>
        <v>38018</v>
      </c>
      <c r="J164" s="7">
        <v>38016</v>
      </c>
      <c r="K164">
        <v>2</v>
      </c>
      <c r="M164" s="7">
        <f t="shared" si="30"/>
        <v>38018</v>
      </c>
      <c r="N164" s="7">
        <v>38016</v>
      </c>
      <c r="O164">
        <v>2.2999999999999998</v>
      </c>
      <c r="P164">
        <v>2.2999999999999998</v>
      </c>
      <c r="R164" s="7">
        <f t="shared" si="31"/>
        <v>38018</v>
      </c>
      <c r="S164" s="7">
        <v>38016</v>
      </c>
      <c r="T164">
        <v>33.341000000000001</v>
      </c>
      <c r="V164" s="7">
        <f t="shared" si="32"/>
        <v>38018</v>
      </c>
      <c r="W164" s="7">
        <v>38017</v>
      </c>
      <c r="X164">
        <v>2.2999999999999998</v>
      </c>
      <c r="Z164" s="7">
        <f t="shared" si="33"/>
        <v>38018</v>
      </c>
      <c r="AA164" s="7">
        <v>38016</v>
      </c>
      <c r="AB164">
        <v>2.2629999999999999</v>
      </c>
      <c r="AL164" s="7">
        <f t="shared" si="34"/>
        <v>37987</v>
      </c>
      <c r="AM164" s="7">
        <v>37986</v>
      </c>
      <c r="AN164">
        <v>2.2000000000000002</v>
      </c>
    </row>
    <row r="165" spans="1:40" x14ac:dyDescent="0.25">
      <c r="A165" s="7">
        <v>37986</v>
      </c>
      <c r="B165" s="7">
        <v>37987</v>
      </c>
      <c r="C165" s="7"/>
      <c r="D165" s="7">
        <v>37986</v>
      </c>
      <c r="E165" s="7">
        <f t="shared" si="27"/>
        <v>38017</v>
      </c>
      <c r="F165" s="7">
        <f t="shared" si="28"/>
        <v>37987</v>
      </c>
      <c r="G165" s="7"/>
      <c r="H165" s="7"/>
      <c r="I165" s="7">
        <f t="shared" si="29"/>
        <v>37987</v>
      </c>
      <c r="J165" s="7">
        <v>37986</v>
      </c>
      <c r="K165">
        <v>2</v>
      </c>
      <c r="M165" s="7">
        <f t="shared" si="30"/>
        <v>37987</v>
      </c>
      <c r="N165" s="7">
        <v>37986</v>
      </c>
      <c r="O165">
        <v>2.36</v>
      </c>
      <c r="P165">
        <v>2.36</v>
      </c>
      <c r="R165" s="7">
        <f t="shared" si="31"/>
        <v>37987</v>
      </c>
      <c r="S165" s="7">
        <v>37986</v>
      </c>
      <c r="T165">
        <v>32.393000000000001</v>
      </c>
      <c r="V165" s="7">
        <f t="shared" si="32"/>
        <v>37987</v>
      </c>
      <c r="W165" s="7">
        <v>37986</v>
      </c>
      <c r="X165">
        <v>1</v>
      </c>
      <c r="Z165" s="7">
        <f t="shared" si="33"/>
        <v>37987</v>
      </c>
      <c r="AA165" s="7">
        <v>37986</v>
      </c>
      <c r="AB165">
        <v>2.3050000000000002</v>
      </c>
      <c r="AL165" s="7">
        <f t="shared" si="34"/>
        <v>37956</v>
      </c>
      <c r="AM165" s="7">
        <v>37955</v>
      </c>
      <c r="AN165">
        <v>3</v>
      </c>
    </row>
    <row r="166" spans="1:40" x14ac:dyDescent="0.25">
      <c r="A166" s="7">
        <v>37953</v>
      </c>
      <c r="B166" s="7">
        <v>37956</v>
      </c>
      <c r="C166" s="7"/>
      <c r="D166" s="7">
        <v>37955</v>
      </c>
      <c r="E166" s="7">
        <f t="shared" si="27"/>
        <v>37986</v>
      </c>
      <c r="F166" s="7">
        <f t="shared" si="28"/>
        <v>37956</v>
      </c>
      <c r="G166" s="7"/>
      <c r="H166" s="7"/>
      <c r="I166" s="7">
        <f t="shared" si="29"/>
        <v>37956</v>
      </c>
      <c r="J166" s="7">
        <v>37953</v>
      </c>
      <c r="K166">
        <v>2</v>
      </c>
      <c r="M166" s="7">
        <f t="shared" si="30"/>
        <v>37956</v>
      </c>
      <c r="N166" s="7">
        <v>37953</v>
      </c>
      <c r="O166">
        <v>2.27</v>
      </c>
      <c r="P166">
        <v>2.27</v>
      </c>
      <c r="R166" s="7">
        <f t="shared" si="31"/>
        <v>37956</v>
      </c>
      <c r="S166" s="7">
        <v>37953</v>
      </c>
      <c r="T166">
        <v>32.018000000000001</v>
      </c>
      <c r="V166" s="7">
        <f t="shared" si="32"/>
        <v>37956</v>
      </c>
      <c r="W166" s="7">
        <v>37955</v>
      </c>
      <c r="X166">
        <v>1</v>
      </c>
      <c r="Z166" s="7">
        <f t="shared" si="33"/>
        <v>37956</v>
      </c>
      <c r="AA166" s="7">
        <v>37953</v>
      </c>
      <c r="AB166">
        <v>2.4699999999999998</v>
      </c>
      <c r="AL166" s="7">
        <f t="shared" si="34"/>
        <v>37926</v>
      </c>
      <c r="AM166" s="7">
        <v>37925</v>
      </c>
      <c r="AN166">
        <v>-0.1</v>
      </c>
    </row>
    <row r="167" spans="1:40" x14ac:dyDescent="0.25">
      <c r="A167" s="7">
        <v>37925</v>
      </c>
      <c r="B167" s="7">
        <v>37926</v>
      </c>
      <c r="C167" s="7"/>
      <c r="D167" s="7">
        <v>37925</v>
      </c>
      <c r="E167" s="7">
        <f t="shared" si="27"/>
        <v>37955</v>
      </c>
      <c r="F167" s="7">
        <f t="shared" si="28"/>
        <v>37926</v>
      </c>
      <c r="G167" s="7"/>
      <c r="H167" s="7"/>
      <c r="I167" s="7">
        <f t="shared" si="29"/>
        <v>37926</v>
      </c>
      <c r="J167" s="7">
        <v>37925</v>
      </c>
      <c r="K167">
        <v>2</v>
      </c>
      <c r="M167" s="7">
        <f t="shared" si="30"/>
        <v>37926</v>
      </c>
      <c r="N167" s="7">
        <v>37925</v>
      </c>
      <c r="O167">
        <v>2.2000000000000002</v>
      </c>
      <c r="P167">
        <v>2.2000000000000002</v>
      </c>
      <c r="R167" s="7">
        <f t="shared" si="31"/>
        <v>37926</v>
      </c>
      <c r="S167" s="7">
        <v>37925</v>
      </c>
      <c r="T167">
        <v>32.027999999999999</v>
      </c>
      <c r="V167" s="7">
        <f t="shared" si="32"/>
        <v>37926</v>
      </c>
      <c r="W167" s="7">
        <v>37925</v>
      </c>
      <c r="X167">
        <v>0.4</v>
      </c>
      <c r="Z167" s="7">
        <f t="shared" si="33"/>
        <v>37926</v>
      </c>
      <c r="AA167" s="7">
        <v>37925</v>
      </c>
      <c r="AB167">
        <v>2.3860000000000001</v>
      </c>
      <c r="AL167" s="7">
        <f t="shared" si="34"/>
        <v>37895</v>
      </c>
      <c r="AM167" s="7">
        <v>37894</v>
      </c>
      <c r="AN167">
        <v>1</v>
      </c>
    </row>
    <row r="168" spans="1:40" x14ac:dyDescent="0.25">
      <c r="A168" s="7">
        <v>37894</v>
      </c>
      <c r="B168" s="7">
        <v>37895</v>
      </c>
      <c r="C168" s="7"/>
      <c r="D168" s="7">
        <v>37894</v>
      </c>
      <c r="E168" s="7">
        <f t="shared" si="27"/>
        <v>37925</v>
      </c>
      <c r="F168" s="7">
        <f t="shared" si="28"/>
        <v>37895</v>
      </c>
      <c r="G168" s="7"/>
      <c r="H168" s="7"/>
      <c r="I168" s="7">
        <f t="shared" si="29"/>
        <v>37895</v>
      </c>
      <c r="J168" s="7">
        <v>37894</v>
      </c>
      <c r="K168">
        <v>2</v>
      </c>
      <c r="M168" s="7">
        <f t="shared" si="30"/>
        <v>37895</v>
      </c>
      <c r="N168" s="7">
        <v>37894</v>
      </c>
      <c r="O168">
        <v>2.19</v>
      </c>
      <c r="P168">
        <v>2.19</v>
      </c>
      <c r="R168" s="7">
        <f t="shared" si="31"/>
        <v>37895</v>
      </c>
      <c r="S168" s="7">
        <v>37894</v>
      </c>
      <c r="T168">
        <v>31.898</v>
      </c>
      <c r="V168" s="7">
        <f t="shared" si="32"/>
        <v>37895</v>
      </c>
      <c r="W168" s="7">
        <v>37894</v>
      </c>
      <c r="X168">
        <v>0</v>
      </c>
      <c r="Z168" s="7">
        <f t="shared" si="33"/>
        <v>37895</v>
      </c>
      <c r="AA168" s="7">
        <v>37894</v>
      </c>
      <c r="AB168">
        <v>2.13</v>
      </c>
      <c r="AL168" s="7">
        <f t="shared" si="34"/>
        <v>37865</v>
      </c>
      <c r="AM168" s="7">
        <v>37864</v>
      </c>
      <c r="AN168">
        <v>2.4</v>
      </c>
    </row>
    <row r="169" spans="1:40" x14ac:dyDescent="0.25">
      <c r="A169" s="7">
        <v>37862</v>
      </c>
      <c r="B169" s="7">
        <v>37865</v>
      </c>
      <c r="C169" s="7"/>
      <c r="D169" s="7">
        <v>37864</v>
      </c>
      <c r="E169" s="7">
        <f t="shared" si="27"/>
        <v>37894</v>
      </c>
      <c r="F169" s="7">
        <f t="shared" si="28"/>
        <v>37865</v>
      </c>
      <c r="G169" s="7"/>
      <c r="H169" s="7"/>
      <c r="I169" s="7">
        <f t="shared" si="29"/>
        <v>37865</v>
      </c>
      <c r="J169" s="7">
        <v>37862</v>
      </c>
      <c r="K169">
        <v>2</v>
      </c>
      <c r="M169" s="7">
        <f t="shared" si="30"/>
        <v>37865</v>
      </c>
      <c r="N169" s="7">
        <v>37862</v>
      </c>
      <c r="O169">
        <v>2.13</v>
      </c>
      <c r="P169">
        <v>2.13</v>
      </c>
      <c r="R169" s="7">
        <f t="shared" si="31"/>
        <v>37865</v>
      </c>
      <c r="S169" s="7">
        <v>37862</v>
      </c>
      <c r="T169">
        <v>32.47</v>
      </c>
      <c r="V169" s="7">
        <f t="shared" si="32"/>
        <v>37865</v>
      </c>
      <c r="W169" s="7">
        <v>37864</v>
      </c>
      <c r="X169">
        <v>-0.1</v>
      </c>
      <c r="Z169" s="7">
        <f t="shared" si="33"/>
        <v>37865</v>
      </c>
      <c r="AA169" s="7">
        <v>37862</v>
      </c>
      <c r="AB169">
        <v>2.3149999999999999</v>
      </c>
      <c r="AL169" s="7">
        <f t="shared" si="34"/>
        <v>37834</v>
      </c>
      <c r="AM169" s="7">
        <v>37833</v>
      </c>
      <c r="AN169">
        <v>-0.4</v>
      </c>
    </row>
    <row r="170" spans="1:40" x14ac:dyDescent="0.25">
      <c r="A170" s="7">
        <v>37833</v>
      </c>
      <c r="B170" s="7">
        <v>37834</v>
      </c>
      <c r="C170" s="7"/>
      <c r="D170" s="7">
        <v>37833</v>
      </c>
      <c r="E170" s="7">
        <f t="shared" si="27"/>
        <v>37864</v>
      </c>
      <c r="F170" s="7">
        <f t="shared" si="28"/>
        <v>37834</v>
      </c>
      <c r="G170" s="7"/>
      <c r="H170" s="7"/>
      <c r="I170" s="7">
        <f t="shared" si="29"/>
        <v>37834</v>
      </c>
      <c r="J170" s="7">
        <v>37833</v>
      </c>
      <c r="K170">
        <v>2</v>
      </c>
      <c r="M170" s="7">
        <f t="shared" si="30"/>
        <v>37834</v>
      </c>
      <c r="N170" s="7">
        <v>37833</v>
      </c>
      <c r="O170">
        <v>2.27</v>
      </c>
      <c r="P170">
        <v>2.27</v>
      </c>
      <c r="R170" s="7">
        <f t="shared" si="31"/>
        <v>37834</v>
      </c>
      <c r="S170" s="7">
        <v>37833</v>
      </c>
      <c r="T170">
        <v>32.341999999999999</v>
      </c>
      <c r="V170" s="7">
        <f t="shared" si="32"/>
        <v>37834</v>
      </c>
      <c r="W170" s="7">
        <v>37833</v>
      </c>
      <c r="X170">
        <v>-0.1</v>
      </c>
      <c r="Z170" s="7">
        <f t="shared" si="33"/>
        <v>37834</v>
      </c>
      <c r="AA170" s="7">
        <v>37833</v>
      </c>
      <c r="AB170">
        <v>2.1120000000000001</v>
      </c>
      <c r="AL170" s="7">
        <f t="shared" si="34"/>
        <v>37803</v>
      </c>
      <c r="AM170" s="7">
        <v>37802</v>
      </c>
      <c r="AN170">
        <v>1.1000000000000001</v>
      </c>
    </row>
    <row r="171" spans="1:40" x14ac:dyDescent="0.25">
      <c r="A171" s="7">
        <v>37802</v>
      </c>
      <c r="B171" s="7">
        <v>37803</v>
      </c>
      <c r="C171" s="7"/>
      <c r="D171" s="7">
        <v>37802</v>
      </c>
      <c r="E171" s="7">
        <f t="shared" si="27"/>
        <v>37833</v>
      </c>
      <c r="F171" s="7">
        <f t="shared" si="28"/>
        <v>37803</v>
      </c>
      <c r="G171" s="7"/>
      <c r="H171" s="7"/>
      <c r="I171" s="7">
        <f t="shared" si="29"/>
        <v>37803</v>
      </c>
      <c r="J171" s="7">
        <v>37802</v>
      </c>
      <c r="K171">
        <v>2.25</v>
      </c>
      <c r="M171" s="7">
        <f t="shared" si="30"/>
        <v>37803</v>
      </c>
      <c r="N171" s="7">
        <v>37802</v>
      </c>
      <c r="O171">
        <v>2.21</v>
      </c>
      <c r="P171">
        <v>2.21</v>
      </c>
      <c r="R171" s="7">
        <f t="shared" si="31"/>
        <v>37803</v>
      </c>
      <c r="S171" s="7">
        <v>37802</v>
      </c>
      <c r="T171">
        <v>31.61</v>
      </c>
      <c r="V171" s="7">
        <f t="shared" si="32"/>
        <v>37803</v>
      </c>
      <c r="W171" s="7">
        <v>37802</v>
      </c>
      <c r="X171">
        <v>0.3</v>
      </c>
      <c r="Z171" s="7">
        <f t="shared" si="33"/>
        <v>37803</v>
      </c>
      <c r="AA171" s="7">
        <v>37802</v>
      </c>
      <c r="AB171">
        <v>2.06</v>
      </c>
      <c r="AL171" s="7">
        <f t="shared" si="34"/>
        <v>37773</v>
      </c>
      <c r="AM171" s="7">
        <v>37772</v>
      </c>
      <c r="AN171">
        <v>-1.9</v>
      </c>
    </row>
    <row r="172" spans="1:40" x14ac:dyDescent="0.25">
      <c r="A172" s="7">
        <v>37771</v>
      </c>
      <c r="B172" s="7">
        <v>37773</v>
      </c>
      <c r="C172" s="7"/>
      <c r="D172" s="7">
        <v>37772</v>
      </c>
      <c r="E172" s="7">
        <f t="shared" si="27"/>
        <v>37802</v>
      </c>
      <c r="F172" s="7">
        <f t="shared" si="28"/>
        <v>37773</v>
      </c>
      <c r="G172" s="7"/>
      <c r="H172" s="7"/>
      <c r="I172" s="7">
        <f t="shared" si="29"/>
        <v>37773</v>
      </c>
      <c r="J172" s="7">
        <v>37771</v>
      </c>
      <c r="K172">
        <v>2.5</v>
      </c>
      <c r="M172" s="7">
        <f t="shared" si="30"/>
        <v>37773</v>
      </c>
      <c r="N172" s="7">
        <v>37771</v>
      </c>
      <c r="O172">
        <v>2.38</v>
      </c>
      <c r="P172">
        <v>2.38</v>
      </c>
      <c r="R172" s="7">
        <f t="shared" si="31"/>
        <v>37773</v>
      </c>
      <c r="S172" s="7">
        <v>37771</v>
      </c>
      <c r="T172">
        <v>31.373000000000001</v>
      </c>
      <c r="V172" s="7">
        <f t="shared" si="32"/>
        <v>37773</v>
      </c>
      <c r="W172" s="7">
        <v>37772</v>
      </c>
      <c r="X172">
        <v>0</v>
      </c>
      <c r="Z172" s="7">
        <f t="shared" si="33"/>
        <v>37773</v>
      </c>
      <c r="AA172" s="7">
        <v>37771</v>
      </c>
      <c r="AB172">
        <v>2.1419999999999999</v>
      </c>
      <c r="AL172" s="7">
        <f t="shared" si="34"/>
        <v>37742</v>
      </c>
      <c r="AM172" s="7">
        <v>37741</v>
      </c>
      <c r="AN172">
        <v>2.1</v>
      </c>
    </row>
    <row r="173" spans="1:40" x14ac:dyDescent="0.25">
      <c r="A173" s="7">
        <v>37741</v>
      </c>
      <c r="B173" s="7">
        <v>37742</v>
      </c>
      <c r="C173" s="7"/>
      <c r="D173" s="7">
        <v>37741</v>
      </c>
      <c r="E173" s="7">
        <f t="shared" si="27"/>
        <v>37772</v>
      </c>
      <c r="F173" s="7">
        <f t="shared" si="28"/>
        <v>37742</v>
      </c>
      <c r="G173" s="7"/>
      <c r="H173" s="7"/>
      <c r="I173" s="7">
        <f t="shared" si="29"/>
        <v>37742</v>
      </c>
      <c r="J173" s="7">
        <v>37741</v>
      </c>
      <c r="K173">
        <v>2.5</v>
      </c>
      <c r="M173" s="7">
        <f t="shared" si="30"/>
        <v>37742</v>
      </c>
      <c r="N173" s="7">
        <v>37741</v>
      </c>
      <c r="O173">
        <v>2.48</v>
      </c>
      <c r="P173">
        <v>2.48</v>
      </c>
      <c r="R173" s="7">
        <f t="shared" si="31"/>
        <v>37742</v>
      </c>
      <c r="S173" s="7">
        <v>37741</v>
      </c>
      <c r="T173">
        <v>31.486999999999998</v>
      </c>
      <c r="V173" s="7">
        <f t="shared" si="32"/>
        <v>37742</v>
      </c>
      <c r="W173" s="7">
        <v>37741</v>
      </c>
      <c r="X173">
        <v>-0.1</v>
      </c>
      <c r="Z173" s="7">
        <f t="shared" si="33"/>
        <v>37742</v>
      </c>
      <c r="AA173" s="7">
        <v>37741</v>
      </c>
      <c r="AB173">
        <v>2.423</v>
      </c>
      <c r="AL173" s="7">
        <f t="shared" si="34"/>
        <v>37712</v>
      </c>
      <c r="AM173" s="7">
        <v>37711</v>
      </c>
      <c r="AN173">
        <v>0</v>
      </c>
    </row>
    <row r="174" spans="1:40" x14ac:dyDescent="0.25">
      <c r="A174" s="7">
        <v>37711</v>
      </c>
      <c r="B174" s="7">
        <v>37712</v>
      </c>
      <c r="C174" s="7"/>
      <c r="D174" s="7">
        <v>37711</v>
      </c>
      <c r="E174" s="7">
        <f t="shared" si="27"/>
        <v>37741</v>
      </c>
      <c r="F174" s="7">
        <f t="shared" si="28"/>
        <v>37712</v>
      </c>
      <c r="G174" s="7"/>
      <c r="H174" s="7"/>
      <c r="I174" s="7">
        <f t="shared" si="29"/>
        <v>37712</v>
      </c>
      <c r="J174" s="7">
        <v>37711</v>
      </c>
      <c r="K174">
        <v>2.5</v>
      </c>
      <c r="M174" s="7">
        <f t="shared" si="30"/>
        <v>37712</v>
      </c>
      <c r="N174" s="7">
        <v>37711</v>
      </c>
      <c r="O174">
        <v>2.4</v>
      </c>
      <c r="P174">
        <v>2.4</v>
      </c>
      <c r="R174" s="7">
        <f t="shared" si="31"/>
        <v>37712</v>
      </c>
      <c r="S174" s="7">
        <v>37711</v>
      </c>
      <c r="T174">
        <v>32.052</v>
      </c>
      <c r="V174" s="7">
        <f t="shared" si="32"/>
        <v>37712</v>
      </c>
      <c r="W174" s="7">
        <v>37711</v>
      </c>
      <c r="X174">
        <v>-0.4</v>
      </c>
      <c r="Z174" s="7">
        <f t="shared" si="33"/>
        <v>37712</v>
      </c>
      <c r="AA174" s="7">
        <v>37711</v>
      </c>
      <c r="AB174">
        <v>2.3940000000000001</v>
      </c>
      <c r="AL174" s="7">
        <f t="shared" si="34"/>
        <v>37681</v>
      </c>
      <c r="AM174" s="7">
        <v>37680</v>
      </c>
      <c r="AN174">
        <v>-1.1000000000000001</v>
      </c>
    </row>
    <row r="175" spans="1:40" x14ac:dyDescent="0.25">
      <c r="A175" s="7">
        <v>37680</v>
      </c>
      <c r="B175" s="7">
        <v>37681</v>
      </c>
      <c r="C175" s="7"/>
      <c r="D175" s="7">
        <v>37680</v>
      </c>
      <c r="E175" s="7">
        <f t="shared" si="27"/>
        <v>37711</v>
      </c>
      <c r="F175" s="7">
        <f t="shared" si="28"/>
        <v>37681</v>
      </c>
      <c r="G175" s="7"/>
      <c r="H175" s="7"/>
      <c r="I175" s="7">
        <f t="shared" si="29"/>
        <v>37681</v>
      </c>
      <c r="J175" s="7">
        <v>37680</v>
      </c>
      <c r="K175">
        <v>2.5</v>
      </c>
      <c r="M175" s="7">
        <f t="shared" si="30"/>
        <v>37681</v>
      </c>
      <c r="N175" s="7">
        <v>37680</v>
      </c>
      <c r="O175">
        <v>2.35</v>
      </c>
      <c r="P175">
        <v>2.35</v>
      </c>
      <c r="R175" s="7">
        <f t="shared" si="31"/>
        <v>37681</v>
      </c>
      <c r="S175" s="7">
        <v>37680</v>
      </c>
      <c r="T175">
        <v>31.824999999999999</v>
      </c>
      <c r="V175" s="7">
        <f t="shared" si="32"/>
        <v>37681</v>
      </c>
      <c r="W175" s="7">
        <v>37680</v>
      </c>
      <c r="X175">
        <v>-0.4</v>
      </c>
      <c r="Z175" s="7">
        <f t="shared" si="33"/>
        <v>37681</v>
      </c>
      <c r="AA175" s="7">
        <v>37680</v>
      </c>
      <c r="AB175">
        <v>2.4119999999999999</v>
      </c>
      <c r="AL175" s="7">
        <f t="shared" si="34"/>
        <v>37653</v>
      </c>
      <c r="AM175" s="7">
        <v>37652</v>
      </c>
      <c r="AN175">
        <v>-2.6</v>
      </c>
    </row>
    <row r="176" spans="1:40" x14ac:dyDescent="0.25">
      <c r="A176" s="7">
        <v>37652</v>
      </c>
      <c r="B176" s="7">
        <v>37653</v>
      </c>
      <c r="C176" s="7"/>
      <c r="D176" s="7">
        <v>37652</v>
      </c>
      <c r="E176" s="7">
        <f t="shared" si="27"/>
        <v>37680</v>
      </c>
      <c r="F176" s="7">
        <f t="shared" si="28"/>
        <v>37653</v>
      </c>
      <c r="G176" s="7"/>
      <c r="H176" s="7"/>
      <c r="I176" s="7">
        <f t="shared" si="29"/>
        <v>37653</v>
      </c>
      <c r="J176" s="7">
        <v>37652</v>
      </c>
      <c r="K176">
        <v>2.5</v>
      </c>
      <c r="M176" s="7">
        <f t="shared" si="30"/>
        <v>37653</v>
      </c>
      <c r="N176" s="7">
        <v>37652</v>
      </c>
      <c r="O176">
        <v>2.58</v>
      </c>
      <c r="P176">
        <v>2.58</v>
      </c>
      <c r="R176" s="7">
        <f t="shared" si="31"/>
        <v>37653</v>
      </c>
      <c r="S176" s="7">
        <v>37652</v>
      </c>
      <c r="T176">
        <v>31.495999999999999</v>
      </c>
      <c r="V176" s="7">
        <f t="shared" si="32"/>
        <v>37653</v>
      </c>
      <c r="W176" s="7">
        <v>37652</v>
      </c>
      <c r="X176">
        <v>-0.4</v>
      </c>
      <c r="Z176" s="7">
        <f t="shared" si="33"/>
        <v>37653</v>
      </c>
      <c r="AA176" s="7">
        <v>37652</v>
      </c>
      <c r="AB176">
        <v>2.6360000000000001</v>
      </c>
      <c r="AL176" s="7" t="e">
        <f t="shared" si="34"/>
        <v>#N/A</v>
      </c>
      <c r="AM176" s="7">
        <v>37621</v>
      </c>
      <c r="AN176">
        <v>-0.1</v>
      </c>
    </row>
    <row r="177" spans="26:40" x14ac:dyDescent="0.25">
      <c r="Z177" s="7" t="e">
        <f t="shared" si="33"/>
        <v>#N/A</v>
      </c>
      <c r="AA177" s="7">
        <v>37621</v>
      </c>
      <c r="AB177">
        <v>2.7490000000000001</v>
      </c>
      <c r="AL177" s="7" t="e">
        <f t="shared" si="34"/>
        <v>#N/A</v>
      </c>
      <c r="AM177" s="7">
        <v>37590</v>
      </c>
      <c r="AN177">
        <v>2.6</v>
      </c>
    </row>
    <row r="178" spans="26:40" x14ac:dyDescent="0.25">
      <c r="AL178" s="7" t="e">
        <f t="shared" si="34"/>
        <v>#N/A</v>
      </c>
      <c r="AM178" s="7">
        <v>37560</v>
      </c>
      <c r="AN178">
        <v>1.3</v>
      </c>
    </row>
    <row r="179" spans="26:40" x14ac:dyDescent="0.25">
      <c r="AL179" s="7" t="e">
        <f t="shared" si="34"/>
        <v>#N/A</v>
      </c>
      <c r="AM179" s="7">
        <v>37529</v>
      </c>
      <c r="AN179">
        <v>4.4000000000000004</v>
      </c>
    </row>
    <row r="180" spans="26:40" x14ac:dyDescent="0.25">
      <c r="AL180" s="7" t="e">
        <f t="shared" si="34"/>
        <v>#N/A</v>
      </c>
      <c r="AM180" s="7">
        <v>37499</v>
      </c>
      <c r="AN180">
        <v>-5.2</v>
      </c>
    </row>
    <row r="181" spans="26:40" x14ac:dyDescent="0.25">
      <c r="AL181" s="7" t="e">
        <f t="shared" si="34"/>
        <v>#N/A</v>
      </c>
      <c r="AM181" s="7">
        <v>37468</v>
      </c>
      <c r="AN181">
        <v>2.9</v>
      </c>
    </row>
    <row r="182" spans="26:40" x14ac:dyDescent="0.25">
      <c r="AL182" s="7" t="e">
        <f t="shared" si="34"/>
        <v>#N/A</v>
      </c>
      <c r="AM182" s="7">
        <v>37437</v>
      </c>
      <c r="AN182">
        <v>-0.1</v>
      </c>
    </row>
    <row r="183" spans="26:40" x14ac:dyDescent="0.25">
      <c r="AL183" s="7" t="e">
        <f t="shared" si="34"/>
        <v>#N/A</v>
      </c>
      <c r="AM183" s="7">
        <v>37407</v>
      </c>
      <c r="AN183">
        <v>0.7</v>
      </c>
    </row>
    <row r="184" spans="26:40" x14ac:dyDescent="0.25">
      <c r="AL184" s="7" t="e">
        <f t="shared" si="34"/>
        <v>#N/A</v>
      </c>
      <c r="AM184" s="7">
        <v>37376</v>
      </c>
      <c r="AN184">
        <v>-0.6</v>
      </c>
    </row>
    <row r="185" spans="26:40" x14ac:dyDescent="0.25">
      <c r="AL185" s="7" t="e">
        <f t="shared" si="34"/>
        <v>#N/A</v>
      </c>
      <c r="AM185" s="7">
        <v>37346</v>
      </c>
      <c r="AN185">
        <v>0.7</v>
      </c>
    </row>
    <row r="186" spans="26:40" x14ac:dyDescent="0.25">
      <c r="AL186" s="7" t="e">
        <f t="shared" si="34"/>
        <v>#N/A</v>
      </c>
      <c r="AM186" s="7">
        <v>37315</v>
      </c>
      <c r="AN186">
        <v>2.1</v>
      </c>
    </row>
    <row r="187" spans="26:40" x14ac:dyDescent="0.25">
      <c r="AL187" s="7" t="e">
        <f t="shared" si="34"/>
        <v>#N/A</v>
      </c>
      <c r="AM187" s="7">
        <v>37287</v>
      </c>
      <c r="AN187">
        <v>-3.5</v>
      </c>
    </row>
    <row r="188" spans="26:40" x14ac:dyDescent="0.25">
      <c r="AL188" s="7" t="e">
        <f t="shared" si="34"/>
        <v>#N/A</v>
      </c>
      <c r="AM188" s="7">
        <v>37256</v>
      </c>
      <c r="AN188">
        <v>1.9</v>
      </c>
    </row>
    <row r="189" spans="26:40" x14ac:dyDescent="0.25">
      <c r="AL189" s="7" t="e">
        <f t="shared" si="34"/>
        <v>#N/A</v>
      </c>
      <c r="AM189" s="7">
        <v>37225</v>
      </c>
      <c r="AN189">
        <v>0.5</v>
      </c>
    </row>
    <row r="190" spans="26:40" x14ac:dyDescent="0.25">
      <c r="AL190" s="7" t="e">
        <f t="shared" si="34"/>
        <v>#N/A</v>
      </c>
      <c r="AM190" s="7">
        <v>37195</v>
      </c>
      <c r="AN190">
        <v>0.3</v>
      </c>
    </row>
    <row r="191" spans="26:40" x14ac:dyDescent="0.25">
      <c r="AL191" s="7" t="e">
        <f t="shared" si="34"/>
        <v>#N/A</v>
      </c>
      <c r="AM191" s="7">
        <v>37164</v>
      </c>
      <c r="AN191">
        <v>-2</v>
      </c>
    </row>
    <row r="192" spans="26:40" x14ac:dyDescent="0.25">
      <c r="AL192" s="7" t="e">
        <f t="shared" si="34"/>
        <v>#N/A</v>
      </c>
      <c r="AM192" s="7">
        <v>37134</v>
      </c>
      <c r="AN192">
        <v>1.5</v>
      </c>
    </row>
    <row r="193" spans="38:40" x14ac:dyDescent="0.25">
      <c r="AL193" s="7" t="e">
        <f t="shared" si="34"/>
        <v>#N/A</v>
      </c>
      <c r="AM193" s="7">
        <v>37103</v>
      </c>
      <c r="AN193">
        <v>-1.2</v>
      </c>
    </row>
    <row r="194" spans="38:40" x14ac:dyDescent="0.25">
      <c r="AL194" s="7" t="e">
        <f t="shared" si="34"/>
        <v>#N/A</v>
      </c>
      <c r="AM194" s="7">
        <v>37072</v>
      </c>
      <c r="AN194">
        <v>0</v>
      </c>
    </row>
    <row r="195" spans="38:40" x14ac:dyDescent="0.25">
      <c r="AL195" s="7" t="e">
        <f t="shared" si="34"/>
        <v>#N/A</v>
      </c>
      <c r="AM195" s="7">
        <v>37042</v>
      </c>
      <c r="AN195">
        <v>0.5</v>
      </c>
    </row>
    <row r="196" spans="38:40" x14ac:dyDescent="0.25">
      <c r="AL196" s="7" t="e">
        <f t="shared" si="34"/>
        <v>#N/A</v>
      </c>
      <c r="AM196" s="7">
        <v>37011</v>
      </c>
      <c r="AN196">
        <v>0.4</v>
      </c>
    </row>
    <row r="197" spans="38:40" x14ac:dyDescent="0.25">
      <c r="AL197" s="7" t="e">
        <f t="shared" si="34"/>
        <v>#N/A</v>
      </c>
      <c r="AM197" s="7">
        <v>36981</v>
      </c>
      <c r="AN197">
        <v>-0.5</v>
      </c>
    </row>
    <row r="198" spans="38:40" x14ac:dyDescent="0.25">
      <c r="AL198" s="7" t="e">
        <f t="shared" si="34"/>
        <v>#N/A</v>
      </c>
      <c r="AM198" s="7">
        <v>36950</v>
      </c>
      <c r="AN198">
        <v>0.1</v>
      </c>
    </row>
    <row r="199" spans="38:40" x14ac:dyDescent="0.25">
      <c r="AL199" s="7" t="e">
        <f t="shared" si="34"/>
        <v>#N/A</v>
      </c>
      <c r="AM199" s="7">
        <v>36922</v>
      </c>
      <c r="AN199">
        <v>0.7</v>
      </c>
    </row>
    <row r="200" spans="38:40" x14ac:dyDescent="0.25">
      <c r="AL200" s="7" t="e">
        <f t="shared" si="34"/>
        <v>#N/A</v>
      </c>
      <c r="AM200" s="7">
        <v>36891</v>
      </c>
      <c r="AN200">
        <v>2.8</v>
      </c>
    </row>
    <row r="201" spans="38:40" x14ac:dyDescent="0.25">
      <c r="AL201" s="7" t="e">
        <f t="shared" ref="AL201:AL210" si="35">VLOOKUP(AM201,$D$8:$F$176,3,0)</f>
        <v>#N/A</v>
      </c>
      <c r="AM201" s="7">
        <v>36860</v>
      </c>
      <c r="AN201">
        <v>-0.2</v>
      </c>
    </row>
    <row r="202" spans="38:40" x14ac:dyDescent="0.25">
      <c r="AL202" s="7" t="e">
        <f t="shared" si="35"/>
        <v>#N/A</v>
      </c>
      <c r="AM202" s="7">
        <v>36830</v>
      </c>
      <c r="AN202">
        <v>0.8</v>
      </c>
    </row>
    <row r="203" spans="38:40" x14ac:dyDescent="0.25">
      <c r="AL203" s="7" t="e">
        <f t="shared" si="35"/>
        <v>#N/A</v>
      </c>
      <c r="AM203" s="7">
        <v>36799</v>
      </c>
      <c r="AN203">
        <v>0.1</v>
      </c>
    </row>
    <row r="204" spans="38:40" x14ac:dyDescent="0.25">
      <c r="AL204" s="7" t="e">
        <f t="shared" si="35"/>
        <v>#N/A</v>
      </c>
      <c r="AM204" s="7">
        <v>36769</v>
      </c>
      <c r="AN204">
        <v>3.8</v>
      </c>
    </row>
    <row r="205" spans="38:40" x14ac:dyDescent="0.25">
      <c r="AL205" s="7" t="e">
        <f t="shared" si="35"/>
        <v>#N/A</v>
      </c>
      <c r="AM205" s="7">
        <v>36738</v>
      </c>
      <c r="AN205">
        <v>0.7</v>
      </c>
    </row>
    <row r="206" spans="38:40" x14ac:dyDescent="0.25">
      <c r="AL206" s="7" t="e">
        <f t="shared" si="35"/>
        <v>#N/A</v>
      </c>
      <c r="AM206" s="7">
        <v>36707</v>
      </c>
      <c r="AN206">
        <v>-0.5</v>
      </c>
    </row>
    <row r="207" spans="38:40" x14ac:dyDescent="0.25">
      <c r="AL207" s="7" t="e">
        <f t="shared" si="35"/>
        <v>#N/A</v>
      </c>
      <c r="AM207" s="7">
        <v>36677</v>
      </c>
      <c r="AN207">
        <v>2.6</v>
      </c>
    </row>
    <row r="208" spans="38:40" x14ac:dyDescent="0.25">
      <c r="AL208" s="7" t="e">
        <f t="shared" si="35"/>
        <v>#N/A</v>
      </c>
      <c r="AM208" s="7">
        <v>36646</v>
      </c>
      <c r="AN208">
        <v>0.8</v>
      </c>
    </row>
    <row r="209" spans="38:40" x14ac:dyDescent="0.25">
      <c r="AL209" s="7" t="e">
        <f t="shared" si="35"/>
        <v>#N/A</v>
      </c>
      <c r="AM209" s="7">
        <v>36616</v>
      </c>
      <c r="AN209">
        <v>0.8</v>
      </c>
    </row>
    <row r="210" spans="38:40" x14ac:dyDescent="0.25">
      <c r="AL210" s="7" t="e">
        <f t="shared" si="35"/>
        <v>#N/A</v>
      </c>
      <c r="AM210" s="7">
        <v>36585</v>
      </c>
      <c r="AN210">
        <v>2.7</v>
      </c>
    </row>
  </sheetData>
  <mergeCells count="3">
    <mergeCell ref="AU1:AZ1"/>
    <mergeCell ref="BB1:BG1"/>
    <mergeCell ref="BI1:BN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5</vt:i4>
      </vt:variant>
    </vt:vector>
  </HeadingPairs>
  <TitlesOfParts>
    <vt:vector size="8" baseType="lpstr">
      <vt:lpstr>List1</vt:lpstr>
      <vt:lpstr>List2</vt:lpstr>
      <vt:lpstr>List3</vt:lpstr>
      <vt:lpstr>rngCNBrepo</vt:lpstr>
      <vt:lpstr>rngCPI</vt:lpstr>
      <vt:lpstr>rngEURCZK</vt:lpstr>
      <vt:lpstr>rngEURIBOR</vt:lpstr>
      <vt:lpstr>rngPribor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EGateA_Kiosk</dc:creator>
  <cp:lastModifiedBy>EGateA_Kiosk</cp:lastModifiedBy>
  <dcterms:created xsi:type="dcterms:W3CDTF">2017-02-23T15:31:34Z</dcterms:created>
  <dcterms:modified xsi:type="dcterms:W3CDTF">2017-02-24T14:56:31Z</dcterms:modified>
</cp:coreProperties>
</file>