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thushankuhan/Desktop/UofT SCS Data Analytics Bootcamp/Module 1/Crowdfunding Analysis/"/>
    </mc:Choice>
  </mc:AlternateContent>
  <xr:revisionPtr revIDLastSave="0" documentId="13_ncr:1_{5800ABEA-6951-F54A-B752-D2D2CD12EB17}" xr6:coauthVersionLast="46" xr6:coauthVersionMax="46" xr10:uidLastSave="{00000000-0000-0000-0000-000000000000}"/>
  <bookViews>
    <workbookView xWindow="0" yWindow="460" windowWidth="28800" windowHeight="12640" xr2:uid="{00000000-000D-0000-FFFF-FFFF00000000}"/>
  </bookViews>
  <sheets>
    <sheet name="Kickstarter" sheetId="1" r:id="rId1"/>
    <sheet name="GB Musicals Boxplot" sheetId="11" r:id="rId2"/>
    <sheet name="Primary Category Statistics" sheetId="2" r:id="rId3"/>
    <sheet name="Subcategory Statistics" sheetId="4" r:id="rId4"/>
    <sheet name="Outcomes Based on Launch Date" sheetId="6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C7" i="10"/>
  <c r="C6" i="10"/>
  <c r="C5" i="10"/>
  <c r="C4" i="10"/>
  <c r="B7" i="10"/>
  <c r="B6" i="10"/>
  <c r="B5" i="10"/>
  <c r="B4" i="10"/>
  <c r="B3" i="10"/>
  <c r="B9" i="10"/>
  <c r="B10" i="10"/>
  <c r="C3" i="10"/>
  <c r="C9" i="10"/>
  <c r="C10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<sst xmlns="http://schemas.openxmlformats.org/spreadsheetml/2006/main" count="38390" uniqueCount="8400">
  <si>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</si>
  <si>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</si>
  <si>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</si>
  <si>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</si>
  <si>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</si>
  <si>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</si>
  <si>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</si>
  <si>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</si>
  <si>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</si>
  <si>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</si>
  <si>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</si>
  <si>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</si>
  <si>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</si>
  <si>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</si>
  <si>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</si>
  <si>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</si>
  <si>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</si>
  <si>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</si>
  <si>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</si>
  <si>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</si>
  <si>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</si>
  <si>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</si>
  <si>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</si>
  <si>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</si>
  <si>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</si>
  <si>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</si>
  <si>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</si>
  <si>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</si>
  <si>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</si>
  <si>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</si>
  <si>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</si>
  <si>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</si>
  <si>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</si>
  <si>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</si>
  <si>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</si>
  <si>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</si>
  <si>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</si>
  <si>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</si>
  <si>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</si>
  <si>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</si>
  <si>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</si>
  <si>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</si>
  <si>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</si>
  <si>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</si>
  <si>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</si>
  <si>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</si>
  <si>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</si>
  <si>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</si>
  <si>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</si>
  <si>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</si>
  <si>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</si>
  <si>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</si>
  <si>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</si>
  <si>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</si>
  <si>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</si>
  <si>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</si>
  <si>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</si>
  <si>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</si>
  <si>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</si>
  <si>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</si>
  <si>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</si>
  <si>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</si>
  <si>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</si>
  <si>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</si>
  <si>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</si>
  <si>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</si>
  <si>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</si>
  <si>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</si>
  <si>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</si>
  <si>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</si>
  <si>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</si>
  <si>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</si>
  <si>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</si>
  <si>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</si>
  <si>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</si>
  <si>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</si>
  <si>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</si>
  <si>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</si>
  <si>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</si>
  <si>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</si>
  <si>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</si>
  <si>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</si>
  <si>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</si>
  <si>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</si>
  <si>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</si>
  <si>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</si>
  <si>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</si>
  <si>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</si>
  <si>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</si>
  <si>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</si>
  <si>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</si>
  <si>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</si>
  <si>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</si>
  <si>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</si>
  <si>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</si>
  <si>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</si>
  <si>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</si>
  <si>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</si>
  <si>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</si>
  <si>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</si>
  <si>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</si>
  <si>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</si>
  <si>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</si>
  <si>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</si>
  <si>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</si>
  <si>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</si>
  <si>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</si>
  <si>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</si>
  <si>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</si>
  <si>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</si>
  <si>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</si>
  <si>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</si>
  <si>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</si>
  <si>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</si>
  <si>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</si>
  <si>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</si>
  <si>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</si>
  <si>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</si>
  <si>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</si>
  <si>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</si>
  <si>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</si>
  <si>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</si>
  <si>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</si>
  <si>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</si>
  <si>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</si>
  <si>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</si>
  <si>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</si>
  <si>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</si>
  <si>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</si>
  <si>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</si>
  <si>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</si>
  <si>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</si>
  <si>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</si>
  <si>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</si>
  <si>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</si>
  <si>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</si>
  <si>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</si>
  <si>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</si>
  <si>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</si>
  <si>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</si>
  <si>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</si>
  <si>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</si>
  <si>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</si>
  <si>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</si>
  <si>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</si>
  <si>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</si>
  <si>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</si>
  <si>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</si>
  <si>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</si>
  <si>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</si>
  <si>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</si>
  <si>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</si>
  <si>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</si>
  <si>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</si>
  <si>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</si>
  <si>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</si>
  <si>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</si>
  <si>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</si>
  <si>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</si>
  <si>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</si>
  <si>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</si>
  <si>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</si>
  <si>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</si>
  <si>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</si>
  <si>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</si>
  <si>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</si>
  <si>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</si>
  <si>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</si>
  <si>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</si>
  <si>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</si>
  <si>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</si>
  <si>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</si>
  <si>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</si>
  <si>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</si>
  <si>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</si>
  <si>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</si>
  <si>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</si>
  <si>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</si>
  <si>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</si>
  <si>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</si>
  <si>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</si>
  <si>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</si>
  <si>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</si>
  <si>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</si>
  <si>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</si>
  <si>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</si>
  <si>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</si>
  <si>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</si>
  <si>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</si>
  <si>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</si>
  <si>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</si>
  <si>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</si>
  <si>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</si>
  <si>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</si>
  <si>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</si>
  <si>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</si>
  <si>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</si>
  <si>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</si>
  <si>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</si>
  <si>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</si>
  <si>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</si>
  <si>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</si>
  <si>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</si>
  <si>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</si>
  <si>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</si>
  <si>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</si>
  <si>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</si>
  <si>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</si>
  <si>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</si>
  <si>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</si>
  <si>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</si>
  <si>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</si>
  <si>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</si>
  <si>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</si>
  <si>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</si>
  <si>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</si>
  <si>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</si>
  <si>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</si>
  <si>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</si>
  <si>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</si>
  <si>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</si>
  <si>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</si>
  <si>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</si>
  <si>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</si>
  <si>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</si>
  <si>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</si>
  <si>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</si>
  <si>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</si>
  <si>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</si>
  <si>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</si>
  <si>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</si>
  <si>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</si>
  <si>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</si>
  <si>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</si>
  <si>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</si>
  <si>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</si>
  <si>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</si>
  <si>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</si>
  <si>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</si>
  <si>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</si>
  <si>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</si>
  <si>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</si>
  <si>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</si>
  <si>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</si>
  <si>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</si>
  <si>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</si>
  <si>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</si>
  <si>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</si>
  <si>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</si>
  <si>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</si>
  <si>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</si>
  <si>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</si>
  <si>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</si>
  <si>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</si>
  <si>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</si>
  <si>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</si>
  <si>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</si>
  <si>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</si>
  <si>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</si>
  <si>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</si>
  <si>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</si>
  <si>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</si>
  <si>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</si>
  <si>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</si>
  <si>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</si>
  <si>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</si>
  <si>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</si>
  <si>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</si>
  <si>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</si>
  <si>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</si>
  <si>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</si>
  <si>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</si>
  <si>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</si>
  <si>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</si>
  <si>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</si>
  <si>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</si>
  <si>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</si>
  <si>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</si>
  <si>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</si>
  <si>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</si>
  <si>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</si>
  <si>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</si>
  <si>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</si>
  <si>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</si>
  <si>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</si>
  <si>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</si>
  <si>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</si>
  <si>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</si>
  <si>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</si>
  <si>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</si>
  <si>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</si>
  <si>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</si>
  <si>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</si>
  <si>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</si>
  <si>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</si>
  <si>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</si>
  <si>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</si>
  <si>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</si>
  <si>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</si>
  <si>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</si>
  <si>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</si>
  <si>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</si>
  <si>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</si>
  <si>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</si>
  <si>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</si>
  <si>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</si>
  <si>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</si>
  <si>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</si>
  <si>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</si>
  <si>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</si>
  <si>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</si>
  <si>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</si>
  <si>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</si>
  <si>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</si>
  <si>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</si>
  <si>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</si>
  <si>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</si>
  <si>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</si>
  <si>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</si>
  <si>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</si>
  <si>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</si>
  <si>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</si>
  <si>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</si>
  <si>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</si>
  <si>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</si>
  <si>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</si>
  <si>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</si>
  <si>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</si>
  <si>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</si>
  <si>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</si>
  <si>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</si>
  <si>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</si>
  <si>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</si>
  <si>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</si>
  <si>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</si>
  <si>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</si>
  <si>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</si>
  <si>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</si>
  <si>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</si>
  <si>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</si>
  <si>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</si>
  <si>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</si>
  <si>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</si>
  <si>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</si>
  <si>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</si>
  <si>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</si>
  <si>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</si>
  <si>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</si>
  <si>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</si>
  <si>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</si>
  <si>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</si>
  <si>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</si>
  <si>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</si>
  <si>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</si>
  <si>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</si>
  <si>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</si>
  <si>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</si>
  <si>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</si>
  <si>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</si>
  <si>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</si>
  <si>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</si>
  <si>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</si>
  <si>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</si>
  <si>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</si>
  <si>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</si>
  <si>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</si>
  <si>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</si>
  <si>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</si>
  <si>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</si>
  <si>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</si>
  <si>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</si>
  <si>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</si>
  <si>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</si>
  <si>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</si>
  <si>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</si>
  <si>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</si>
  <si>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</si>
  <si>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</si>
  <si>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</si>
  <si>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</si>
  <si>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</si>
  <si>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</si>
  <si>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</si>
  <si>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</si>
  <si>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</si>
  <si>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</si>
  <si>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</si>
  <si>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</si>
  <si>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</si>
  <si>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</si>
  <si>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</si>
  <si>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</si>
  <si>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</si>
  <si>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</si>
  <si>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</si>
  <si>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</si>
  <si>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</si>
  <si>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</si>
  <si>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</si>
  <si>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</si>
  <si>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</si>
  <si>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</si>
  <si>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</si>
  <si>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</si>
  <si>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</si>
  <si>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</si>
  <si>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</si>
  <si>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</si>
  <si>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</si>
  <si>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</si>
  <si>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</si>
  <si>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</si>
  <si>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</si>
  <si>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</si>
  <si>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</si>
  <si>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</si>
  <si>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</si>
  <si>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</si>
  <si>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</si>
  <si>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</si>
  <si>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</si>
  <si>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</si>
  <si>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</si>
  <si>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</si>
  <si>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</si>
  <si>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</si>
  <si>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</si>
  <si>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</si>
  <si>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</si>
  <si>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</si>
  <si>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</si>
  <si>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</si>
  <si>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</si>
  <si>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</si>
  <si>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</si>
  <si>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</si>
  <si>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</si>
  <si>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</si>
  <si>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</si>
  <si>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</si>
  <si>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</si>
  <si>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</si>
  <si>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</si>
  <si>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</si>
  <si>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</si>
  <si>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</si>
  <si>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</si>
  <si>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</si>
  <si>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</si>
  <si>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</si>
  <si>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</si>
  <si>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</si>
  <si>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</si>
  <si>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</si>
  <si>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</si>
  <si>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</si>
  <si>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</si>
  <si>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</si>
  <si>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</si>
  <si>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</si>
  <si>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</si>
  <si>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</si>
  <si>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</si>
  <si>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</si>
  <si>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</si>
  <si>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</si>
  <si>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</si>
  <si>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</si>
  <si>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</si>
  <si>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</si>
  <si>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</si>
  <si>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</si>
  <si>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</si>
  <si>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</si>
  <si>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</si>
  <si>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</si>
  <si>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</si>
  <si>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</si>
  <si>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</si>
  <si>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</si>
  <si>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</si>
  <si>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</si>
  <si>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</si>
  <si>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</si>
  <si>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</si>
  <si>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</si>
  <si>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</si>
  <si>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</si>
  <si>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</si>
  <si>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</si>
  <si>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</si>
  <si>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</si>
  <si>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</si>
  <si>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</si>
  <si>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</si>
  <si>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</si>
  <si>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</si>
  <si>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</si>
  <si>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</si>
  <si>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</si>
  <si>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</si>
  <si>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</si>
  <si>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</si>
  <si>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</si>
  <si>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</si>
  <si>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</si>
  <si>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</si>
  <si>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</si>
  <si>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</si>
  <si>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</si>
  <si>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</si>
  <si>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</si>
  <si>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</si>
  <si>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</si>
  <si>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</si>
  <si>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</si>
  <si>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</si>
  <si>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</si>
  <si>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</si>
  <si>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</si>
  <si>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</si>
  <si>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</si>
  <si>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</si>
  <si>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</si>
  <si>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</si>
  <si>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</si>
  <si>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</si>
  <si>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</si>
  <si>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</si>
  <si>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</si>
  <si>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</si>
  <si>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</si>
  <si>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</si>
  <si>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</si>
  <si>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</si>
  <si>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</si>
  <si>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</si>
  <si>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</si>
  <si>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</si>
  <si>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</si>
  <si>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</si>
  <si>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</si>
  <si>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</si>
  <si>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</si>
  <si>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</si>
  <si>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</si>
  <si>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</si>
  <si>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</si>
  <si>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</si>
  <si>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</si>
  <si>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</si>
  <si>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</si>
  <si>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</si>
  <si>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</si>
  <si>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</si>
  <si>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</si>
  <si>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</si>
  <si>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</si>
  <si>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</si>
  <si>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</si>
  <si>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</si>
  <si>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</si>
  <si>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</si>
  <si>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</si>
  <si>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</si>
  <si>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</si>
  <si>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</si>
  <si>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</si>
  <si>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</si>
  <si>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</si>
  <si>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</si>
  <si>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</si>
  <si>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</si>
  <si>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</si>
  <si>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</si>
  <si>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</si>
  <si>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</si>
  <si>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</si>
  <si>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</si>
  <si>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</si>
  <si>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</si>
  <si>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</si>
  <si>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</si>
  <si>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</si>
  <si>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</si>
  <si>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</si>
  <si>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</si>
  <si>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</si>
  <si>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</si>
  <si>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</si>
  <si>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</si>
  <si>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</si>
  <si>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</si>
  <si>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</si>
  <si>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</si>
  <si>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</si>
  <si>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</si>
  <si>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</si>
  <si>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</si>
  <si>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</si>
  <si>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</si>
  <si>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</si>
  <si>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</si>
  <si>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</si>
  <si>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</si>
  <si>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</si>
  <si>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</si>
  <si>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</si>
  <si>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</si>
  <si>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</si>
  <si>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</si>
  <si>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</si>
  <si>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</si>
  <si>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</si>
  <si>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</si>
  <si>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</si>
  <si>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</si>
  <si>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</si>
  <si>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</si>
  <si>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</si>
  <si>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</si>
  <si>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</si>
  <si>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</si>
  <si>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</si>
  <si>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</si>
  <si>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</si>
  <si>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</si>
  <si>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</si>
  <si>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</si>
  <si>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</si>
  <si>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</si>
  <si>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</si>
  <si>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</si>
  <si>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</si>
  <si>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</si>
  <si>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</si>
  <si>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</si>
  <si>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</si>
  <si>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</si>
  <si>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</si>
  <si>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</si>
  <si>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</si>
  <si>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</si>
  <si>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</si>
  <si>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</si>
  <si>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</si>
  <si>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</si>
  <si>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</si>
  <si>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</si>
  <si>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</si>
  <si>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</si>
  <si>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</si>
  <si>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</si>
  <si>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</si>
  <si>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</si>
  <si>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</si>
  <si>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</si>
  <si>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</si>
  <si>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</si>
  <si>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</si>
  <si>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</si>
  <si>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</si>
  <si>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</si>
  <si>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</si>
  <si>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</si>
  <si>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</si>
  <si>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</si>
  <si>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</si>
  <si>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</si>
  <si>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</si>
  <si>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</si>
  <si>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</si>
  <si>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</si>
  <si>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</si>
  <si>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</si>
  <si>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</si>
  <si>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</si>
  <si>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</si>
  <si>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</si>
  <si>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</si>
  <si>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</si>
  <si>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</si>
  <si>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</si>
  <si>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</si>
  <si>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</si>
  <si>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</si>
  <si>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</si>
  <si>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</si>
  <si>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</si>
  <si>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</si>
  <si>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</si>
  <si>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</si>
  <si>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</si>
  <si>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</si>
  <si>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</si>
  <si>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</si>
  <si>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</si>
  <si>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</si>
  <si>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</si>
  <si>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</si>
  <si>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</si>
  <si>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</si>
  <si>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</si>
  <si>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</si>
  <si>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</si>
  <si>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</si>
  <si>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</si>
  <si>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</si>
  <si>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</si>
  <si>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</si>
  <si>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</si>
  <si>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</si>
  <si>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</si>
  <si>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</si>
  <si>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</si>
  <si>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</si>
  <si>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</si>
  <si>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</si>
  <si>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</si>
  <si>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</si>
  <si>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</si>
  <si>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</si>
  <si>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</si>
  <si>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</si>
  <si>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</si>
  <si>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</si>
  <si>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</si>
  <si>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</si>
  <si>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</si>
  <si>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</si>
  <si>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</si>
  <si>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</si>
  <si>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</si>
  <si>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</si>
  <si>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</si>
  <si>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</si>
  <si>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</si>
  <si>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</si>
  <si>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</si>
  <si>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</si>
  <si>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</si>
  <si>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</si>
  <si>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</si>
  <si>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</si>
  <si>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</si>
  <si>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</si>
  <si>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</si>
  <si>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</si>
  <si>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</si>
  <si>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</si>
  <si>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</si>
  <si>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</si>
  <si>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</si>
  <si>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</si>
  <si>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</si>
  <si>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</si>
  <si>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</si>
  <si>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</si>
  <si>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</si>
  <si>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</si>
  <si>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</si>
  <si>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</si>
  <si>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</si>
  <si>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</si>
  <si>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</si>
  <si>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</si>
  <si>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</si>
  <si>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</si>
  <si>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</si>
  <si>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</si>
  <si>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</si>
  <si>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</si>
  <si>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</si>
  <si>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</si>
  <si>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</si>
  <si>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</si>
  <si>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</si>
  <si>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</si>
  <si>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</si>
  <si>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</si>
  <si>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</si>
  <si>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</si>
  <si>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</si>
  <si>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</si>
  <si>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</si>
  <si>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</si>
  <si>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</si>
  <si>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</si>
  <si>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</si>
  <si>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</si>
  <si>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</si>
  <si>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</si>
  <si>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</si>
  <si>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</si>
  <si>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</si>
  <si>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</si>
  <si>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</si>
  <si>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</si>
  <si>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</si>
  <si>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</si>
  <si>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</si>
  <si>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</si>
  <si>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</si>
  <si>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</si>
  <si>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</si>
  <si>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</si>
  <si>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</si>
  <si>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</si>
  <si>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</si>
  <si>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</si>
  <si>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</si>
  <si>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</si>
  <si>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</si>
  <si>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</si>
  <si>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</si>
  <si>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</si>
  <si>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</si>
  <si>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</si>
  <si>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</si>
  <si>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</si>
  <si>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</si>
  <si>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</si>
  <si>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</si>
  <si>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</si>
  <si>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</si>
  <si>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</si>
  <si>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</si>
  <si>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</si>
  <si>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</si>
  <si>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</si>
  <si>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</si>
  <si>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</si>
  <si>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</si>
  <si>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</si>
  <si>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</si>
  <si>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</si>
  <si>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</si>
  <si>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</si>
  <si>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</si>
  <si>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</si>
  <si>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</si>
  <si>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</si>
  <si>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</si>
  <si>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</si>
  <si>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</si>
  <si>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</si>
  <si>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</si>
  <si>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</si>
  <si>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</si>
  <si>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</si>
  <si>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</si>
  <si>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</si>
  <si>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</si>
  <si>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</si>
  <si>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</si>
  <si>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</si>
  <si>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</si>
  <si>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</si>
  <si>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</si>
  <si>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</si>
  <si>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</si>
  <si>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</si>
  <si>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</si>
  <si>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</si>
  <si>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</si>
  <si>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</si>
  <si>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</si>
  <si>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</si>
  <si>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</si>
  <si>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</si>
  <si>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</si>
  <si>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</si>
  <si>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</si>
  <si>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</si>
  <si>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</si>
  <si>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</si>
  <si>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</si>
  <si>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</si>
  <si>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</si>
  <si>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</si>
  <si>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</si>
  <si>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</si>
  <si>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</si>
  <si>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</si>
  <si>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</si>
  <si>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</si>
  <si>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</si>
  <si>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</si>
  <si>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</si>
  <si>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</si>
  <si>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</si>
  <si>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</si>
  <si>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</si>
  <si>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</si>
  <si>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</si>
  <si>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</si>
  <si>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</si>
  <si>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</si>
  <si>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</si>
  <si>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</si>
  <si>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</si>
  <si>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</si>
  <si>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</si>
  <si>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</si>
  <si>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</si>
  <si>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</si>
  <si>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</si>
  <si>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</si>
  <si>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</si>
  <si>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</si>
  <si>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</si>
  <si>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</si>
  <si>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</si>
  <si>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</si>
  <si>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</si>
  <si>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</si>
  <si>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</si>
  <si>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</si>
  <si>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</si>
  <si>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</si>
  <si>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</si>
  <si>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</si>
  <si>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</si>
  <si>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</si>
  <si>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</si>
  <si>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</si>
  <si>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</si>
  <si>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</si>
  <si>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</si>
  <si>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</si>
  <si>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</si>
  <si>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</si>
  <si>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</si>
  <si>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</si>
  <si>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</si>
  <si>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</si>
  <si>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</si>
  <si>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</si>
  <si>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</si>
  <si>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</si>
  <si>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</si>
  <si>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</si>
  <si>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</si>
  <si>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</si>
  <si>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</si>
  <si>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</si>
  <si>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</si>
  <si>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</si>
  <si>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</si>
  <si>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</si>
  <si>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</si>
  <si>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</si>
  <si>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</si>
  <si>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</si>
  <si>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</si>
  <si>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</si>
  <si>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</si>
  <si>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</si>
  <si>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</si>
  <si>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</si>
  <si>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</si>
  <si>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</si>
  <si>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</si>
  <si>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</si>
  <si>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</si>
  <si>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</si>
  <si>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</si>
  <si>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</si>
  <si>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</si>
  <si>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</si>
  <si>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</si>
  <si>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</si>
  <si>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</si>
  <si>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</si>
  <si>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</si>
  <si>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</si>
  <si>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</si>
  <si>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</si>
  <si>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</si>
  <si>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</si>
  <si>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</si>
  <si>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</si>
  <si>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</si>
  <si>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</si>
  <si>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</si>
  <si>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</si>
  <si>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</si>
  <si>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</si>
  <si>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</si>
  <si>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</si>
  <si>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</si>
  <si>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</si>
  <si>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</si>
  <si>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</si>
  <si>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</si>
  <si>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</si>
  <si>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</si>
  <si>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</si>
  <si>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</si>
  <si>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</si>
  <si>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</si>
  <si>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</si>
  <si>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</si>
  <si>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</si>
  <si>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</si>
  <si>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</si>
  <si>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</si>
  <si>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</si>
  <si>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</si>
  <si>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</si>
  <si>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</si>
  <si>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</si>
  <si>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</si>
  <si>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</si>
  <si>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</si>
  <si>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</si>
  <si>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</si>
  <si>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</si>
  <si>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</si>
  <si>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</si>
  <si>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</si>
  <si>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</si>
  <si>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</si>
  <si>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</si>
  <si>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</si>
  <si>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</si>
  <si>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</si>
  <si>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</si>
  <si>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</si>
  <si>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</si>
  <si>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</si>
  <si>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</si>
  <si>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</si>
  <si>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</si>
  <si>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</si>
  <si>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</si>
  <si>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</si>
  <si>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</si>
  <si>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</si>
  <si>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</si>
  <si>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</si>
  <si>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</si>
  <si>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</si>
  <si>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</si>
  <si>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</si>
  <si>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</si>
  <si>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</si>
  <si>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</si>
  <si>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</si>
  <si>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</si>
  <si>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</si>
  <si>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</si>
  <si>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</si>
  <si>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</si>
  <si>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</si>
  <si>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</si>
  <si>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</si>
  <si>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</si>
  <si>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</si>
  <si>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</si>
  <si>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</si>
  <si>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</si>
  <si>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</si>
  <si>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</si>
  <si>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</si>
  <si>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</si>
  <si>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</si>
  <si>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</si>
  <si>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</si>
  <si>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</si>
  <si>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</si>
  <si>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</si>
  <si>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</si>
  <si>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</si>
  <si>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</si>
  <si>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</si>
  <si>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</si>
  <si>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</si>
  <si>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</si>
  <si>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</si>
  <si>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</si>
  <si>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</si>
  <si>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</si>
  <si>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</si>
  <si>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</si>
  <si>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</si>
  <si>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</si>
  <si>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</si>
  <si>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</si>
  <si>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</si>
  <si>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</si>
  <si>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</si>
  <si>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</si>
  <si>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</si>
  <si>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</si>
  <si>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</si>
  <si>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</si>
  <si>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</si>
  <si>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</si>
  <si>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</si>
  <si>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</si>
  <si>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</si>
  <si>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</si>
  <si>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</si>
  <si>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</si>
  <si>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</si>
  <si>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</si>
  <si>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</si>
  <si>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</si>
  <si>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</si>
  <si>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</si>
  <si>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</si>
  <si>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</si>
  <si>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</si>
  <si>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</si>
  <si>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</si>
  <si>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</si>
  <si>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</si>
  <si>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</si>
  <si>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</si>
  <si>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</si>
  <si>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</si>
  <si>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</si>
  <si>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</si>
  <si>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</si>
  <si>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</si>
  <si>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</si>
  <si>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</si>
  <si>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</si>
  <si>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</si>
  <si>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</si>
  <si>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</si>
  <si>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</si>
  <si>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</si>
  <si>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</si>
  <si>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</si>
  <si>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</si>
  <si>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</si>
  <si>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</si>
  <si>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</si>
  <si>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</si>
  <si>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</si>
  <si>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</si>
  <si>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</si>
  <si>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</si>
  <si>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</si>
  <si>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</si>
  <si>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</si>
  <si>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</si>
  <si>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</si>
  <si>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</si>
  <si>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</si>
  <si>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</si>
  <si>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</si>
  <si>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</si>
  <si>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</si>
  <si>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</si>
  <si>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</si>
  <si>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</si>
  <si>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</si>
  <si>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</si>
  <si>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</si>
  <si>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</si>
  <si>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</si>
  <si>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</si>
  <si>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</si>
  <si>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</si>
  <si>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</si>
  <si>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</si>
  <si>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</si>
  <si>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</si>
  <si>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</si>
  <si>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</si>
  <si>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</si>
  <si>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</si>
  <si>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</si>
  <si>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</si>
  <si>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</si>
  <si>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</si>
  <si>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</si>
  <si>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</si>
  <si>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</si>
  <si>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</si>
  <si>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</si>
  <si>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</si>
  <si>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</si>
  <si>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</si>
  <si>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</si>
  <si>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</si>
  <si>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</si>
  <si>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</si>
  <si>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</si>
  <si>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</si>
  <si>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</si>
  <si>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</si>
  <si>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</si>
  <si>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</si>
  <si>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</si>
  <si>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</si>
  <si>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</si>
  <si>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</si>
  <si>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</si>
  <si>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</si>
  <si>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</si>
  <si>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</si>
  <si>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</si>
  <si>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</si>
  <si>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</si>
  <si>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</si>
  <si>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</si>
  <si>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</si>
  <si>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</si>
  <si>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</si>
  <si>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</si>
  <si>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</si>
  <si>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</si>
  <si>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</si>
  <si>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</si>
  <si>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</si>
  <si>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</si>
  <si>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</si>
  <si>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</si>
  <si>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</si>
  <si>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</si>
  <si>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</si>
  <si>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</si>
  <si>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</si>
  <si>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</si>
  <si>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</si>
  <si>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</si>
  <si>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</si>
  <si>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</si>
  <si>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</si>
  <si>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</si>
  <si>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</si>
  <si>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</si>
  <si>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</si>
  <si>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</si>
  <si>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</si>
  <si>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</si>
  <si>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</si>
  <si>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</si>
  <si>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</si>
  <si>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</si>
  <si>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</si>
  <si>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</si>
  <si>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</si>
  <si>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</si>
  <si>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</si>
  <si>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</si>
  <si>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</si>
  <si>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</si>
  <si>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</si>
  <si>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</si>
  <si>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</si>
  <si>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</si>
  <si>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</si>
  <si>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</si>
  <si>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</si>
  <si>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</si>
  <si>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</si>
  <si>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</si>
  <si>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</si>
  <si>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</si>
  <si>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</si>
  <si>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</si>
  <si>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</si>
  <si>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</si>
  <si>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</si>
  <si>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</si>
  <si>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</si>
  <si>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</si>
  <si>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</si>
  <si>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</si>
  <si>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</si>
  <si>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</si>
  <si>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</si>
  <si>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</si>
  <si>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</si>
  <si>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</si>
  <si>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</si>
  <si>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</si>
  <si>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</si>
  <si>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</si>
  <si>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</si>
  <si>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</si>
  <si>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</si>
  <si>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</si>
  <si>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</si>
  <si>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</si>
  <si>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</si>
  <si>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</si>
  <si>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</si>
  <si>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</si>
  <si>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</si>
  <si>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</si>
  <si>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</si>
  <si>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</si>
  <si>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</si>
  <si>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</si>
  <si>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</si>
  <si>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</si>
  <si>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</si>
  <si>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</si>
  <si>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</si>
  <si>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</si>
  <si>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</si>
  <si>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</si>
  <si>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</si>
  <si>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</si>
  <si>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</si>
  <si>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</si>
  <si>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</si>
  <si>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</si>
  <si>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</si>
  <si>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</si>
  <si>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</si>
  <si>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</si>
  <si>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</si>
  <si>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</si>
  <si>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</si>
  <si>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</si>
  <si>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</si>
  <si>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</si>
  <si>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</si>
  <si>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</si>
  <si>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</si>
  <si>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</si>
  <si>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</si>
  <si>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</si>
  <si>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</si>
  <si>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</si>
  <si>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</si>
  <si>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</si>
  <si>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</si>
  <si>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</si>
  <si>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</si>
  <si>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</si>
  <si>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</si>
  <si>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</si>
  <si>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</si>
  <si>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</si>
  <si>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</si>
  <si>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</si>
  <si>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</si>
  <si>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</si>
  <si>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</si>
  <si>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</si>
  <si>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</si>
  <si>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</si>
  <si>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</si>
  <si>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</si>
  <si>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</si>
  <si>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</si>
  <si>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</si>
  <si>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</si>
  <si>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</si>
  <si>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</si>
  <si>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</si>
  <si>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</si>
  <si>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</si>
  <si>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</si>
  <si>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</si>
  <si>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</si>
  <si>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</si>
  <si>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</si>
  <si>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</si>
  <si>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</si>
  <si>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</si>
  <si>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</si>
  <si>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</si>
  <si>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</si>
  <si>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</si>
  <si>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</si>
  <si>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</si>
  <si>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</si>
  <si>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</si>
  <si>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</si>
  <si>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</si>
  <si>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</si>
  <si>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</si>
  <si>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</si>
  <si>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</si>
  <si>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</si>
  <si>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</si>
  <si>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</si>
  <si>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</si>
  <si>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</si>
  <si>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</si>
  <si>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</si>
  <si>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</si>
  <si>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</si>
  <si>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</si>
  <si>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</si>
  <si>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</si>
  <si>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</si>
  <si>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</si>
  <si>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</si>
  <si>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</si>
  <si>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</si>
  <si>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</si>
  <si>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</si>
  <si>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</si>
  <si>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</si>
  <si>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</si>
  <si>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</si>
  <si>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</si>
  <si>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</si>
  <si>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</si>
  <si>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</si>
  <si>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</si>
  <si>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</si>
  <si>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</si>
  <si>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</si>
  <si>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</si>
  <si>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</si>
  <si>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</si>
  <si>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</si>
  <si>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</si>
  <si>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</si>
  <si>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</si>
  <si>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</si>
  <si>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</si>
  <si>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</si>
  <si>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</si>
  <si>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</si>
  <si>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</si>
  <si>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</si>
  <si>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</si>
  <si>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</si>
  <si>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</si>
  <si>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</si>
  <si>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</si>
  <si>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</si>
  <si>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</si>
  <si>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</si>
  <si>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</si>
  <si>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</si>
  <si>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</si>
  <si>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</si>
  <si>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</si>
  <si>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</si>
  <si>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</si>
  <si>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</si>
  <si>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</si>
  <si>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</si>
  <si>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</si>
  <si>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</si>
  <si>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</si>
  <si>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</si>
  <si>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</si>
  <si>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</si>
  <si>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</si>
  <si>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</si>
  <si>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</si>
  <si>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</si>
  <si>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</si>
  <si>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</si>
  <si>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</si>
  <si>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</si>
  <si>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</si>
  <si>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</si>
  <si>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</si>
  <si>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</si>
  <si>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</si>
  <si>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</si>
  <si>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</si>
  <si>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</si>
  <si>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</si>
  <si>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</si>
  <si>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</si>
  <si>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</si>
  <si>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</si>
  <si>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</si>
  <si>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</si>
  <si>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</si>
  <si>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</si>
  <si>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</si>
  <si>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</si>
  <si>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</si>
  <si>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</si>
  <si>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</si>
  <si>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</si>
  <si>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</si>
  <si>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</si>
  <si>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</si>
  <si>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</si>
  <si>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</si>
  <si>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</si>
  <si>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</si>
  <si>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</si>
  <si>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</si>
  <si>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</si>
  <si>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</si>
  <si>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</si>
  <si>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</si>
  <si>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</si>
  <si>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</si>
  <si>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</si>
  <si>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</si>
  <si>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</si>
  <si>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</si>
  <si>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</si>
  <si>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</si>
  <si>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</si>
  <si>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</si>
  <si>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</si>
  <si>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</si>
  <si>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</si>
  <si>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</si>
  <si>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</si>
  <si>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</si>
  <si>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</si>
  <si>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</si>
  <si>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</si>
  <si>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</si>
  <si>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</si>
  <si>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</si>
  <si>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</si>
  <si>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</si>
  <si>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</si>
  <si>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</si>
  <si>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</si>
  <si>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</si>
  <si>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</si>
  <si>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</si>
  <si>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</si>
  <si>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</si>
  <si>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</si>
  <si>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</si>
  <si>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</si>
  <si>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</si>
  <si>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</si>
  <si>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</si>
  <si>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</si>
  <si>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</si>
  <si>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</si>
  <si>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</si>
  <si>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</si>
  <si>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</si>
  <si>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</si>
  <si>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</si>
  <si>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</si>
  <si>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</si>
  <si>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</si>
  <si>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</si>
  <si>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</si>
  <si>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</si>
  <si>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</si>
  <si>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</si>
  <si>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</si>
  <si>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</si>
  <si>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</si>
  <si>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</si>
  <si>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</si>
  <si>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</si>
  <si>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</si>
  <si>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</si>
  <si>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</si>
  <si>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</si>
  <si>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</si>
  <si>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</si>
  <si>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</si>
  <si>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</si>
  <si>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</si>
  <si>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</si>
  <si>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</si>
  <si>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</si>
  <si>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</si>
  <si>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</si>
  <si>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</si>
  <si>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</si>
  <si>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</si>
  <si>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</si>
  <si>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</si>
  <si>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</si>
  <si>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</si>
  <si>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</si>
  <si>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</si>
  <si>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</si>
  <si>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</si>
  <si>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</si>
  <si>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</si>
  <si>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</si>
  <si>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</si>
  <si>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</si>
  <si>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</si>
  <si>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</si>
  <si>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</si>
  <si>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</si>
  <si>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</si>
  <si>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</si>
  <si>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</si>
  <si>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</si>
  <si>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</si>
  <si>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</si>
  <si>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</si>
  <si>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</si>
  <si>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</si>
  <si>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</si>
  <si>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</si>
  <si>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</si>
  <si>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</si>
  <si>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</si>
  <si>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</si>
  <si>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</si>
  <si>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</si>
  <si>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</si>
  <si>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</si>
  <si>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</si>
  <si>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</si>
  <si>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</si>
  <si>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</si>
  <si>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</si>
  <si>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</si>
  <si>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</si>
  <si>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</si>
  <si>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</si>
  <si>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</si>
  <si>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</si>
  <si>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</si>
  <si>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</si>
  <si>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</si>
  <si>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</si>
  <si>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</si>
  <si>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</si>
  <si>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</si>
  <si>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</si>
  <si>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</si>
  <si>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</si>
  <si>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</si>
  <si>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</si>
  <si>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</si>
  <si>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</si>
  <si>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</si>
  <si>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</si>
  <si>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</si>
  <si>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</si>
  <si>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</si>
  <si>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</si>
  <si>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</si>
  <si>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</si>
  <si>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</si>
  <si>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</si>
  <si>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</si>
  <si>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</si>
  <si>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</si>
  <si>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</si>
  <si>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</si>
  <si>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</si>
  <si>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</si>
  <si>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</si>
  <si>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</si>
  <si>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</si>
  <si>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</si>
  <si>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</si>
  <si>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</si>
  <si>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</si>
  <si>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</si>
  <si>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</si>
  <si>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</si>
  <si>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</si>
  <si>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</si>
  <si>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</si>
  <si>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</si>
  <si>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</si>
  <si>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</si>
  <si>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</si>
  <si>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</si>
  <si>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</si>
  <si>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</si>
  <si>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</si>
  <si>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</si>
  <si>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</si>
  <si>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</si>
  <si>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</si>
  <si>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</si>
  <si>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</si>
  <si>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</si>
  <si>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</si>
  <si>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</si>
  <si>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</si>
  <si>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</si>
  <si>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</si>
  <si>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</si>
  <si>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</si>
  <si>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</si>
  <si>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</si>
  <si>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</si>
  <si>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</si>
  <si>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</si>
  <si>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</si>
  <si>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</si>
  <si>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</si>
  <si>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</si>
  <si>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</si>
  <si>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</si>
  <si>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</si>
  <si>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</si>
  <si>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</si>
  <si>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</si>
  <si>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</si>
  <si>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</si>
  <si>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</si>
  <si>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</si>
  <si>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</si>
  <si>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</si>
  <si>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</si>
  <si>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</si>
  <si>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</si>
  <si>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</si>
  <si>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</si>
  <si>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</si>
  <si>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</si>
  <si>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</si>
  <si>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</si>
  <si>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</si>
  <si>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</si>
  <si>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</si>
  <si>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</si>
  <si>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</si>
  <si>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</si>
  <si>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</si>
  <si>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</si>
  <si>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</si>
  <si>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</si>
  <si>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</si>
  <si>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</si>
  <si>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</si>
  <si>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</si>
  <si>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</si>
  <si>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</si>
  <si>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</si>
  <si>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</si>
  <si>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</si>
  <si>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</si>
  <si>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</si>
  <si>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</si>
  <si>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</si>
  <si>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</si>
  <si>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</si>
  <si>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</si>
  <si>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</si>
  <si>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</si>
  <si>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</si>
  <si>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</si>
  <si>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</si>
  <si>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</si>
  <si>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</si>
  <si>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</si>
  <si>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</si>
  <si>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</si>
  <si>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</si>
  <si>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</si>
  <si>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</si>
  <si>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</si>
  <si>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</si>
  <si>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</si>
  <si>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</si>
  <si>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</si>
  <si>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</si>
  <si>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</si>
  <si>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</si>
  <si>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</si>
  <si>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</si>
  <si>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</si>
  <si>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</si>
  <si>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</si>
  <si>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</si>
  <si>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</si>
  <si>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</si>
  <si>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</si>
  <si>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</si>
  <si>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</si>
  <si>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</si>
  <si>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</si>
  <si>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</si>
  <si>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</si>
  <si>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</si>
  <si>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</si>
  <si>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</si>
  <si>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</si>
  <si>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</si>
  <si>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</si>
  <si>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</si>
  <si>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</si>
  <si>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</si>
  <si>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</si>
  <si>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</si>
  <si>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</si>
  <si>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</si>
  <si>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</si>
  <si>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</si>
  <si>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</si>
  <si>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</si>
  <si>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</si>
  <si>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</si>
  <si>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</si>
  <si>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</si>
  <si>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</si>
  <si>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</si>
  <si>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</si>
  <si>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</si>
  <si>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</si>
  <si>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</si>
  <si>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</si>
  <si>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</si>
  <si>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</si>
  <si>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</si>
  <si>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</si>
  <si>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</si>
  <si>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</si>
  <si>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</si>
  <si>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</si>
  <si>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</si>
  <si>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</si>
  <si>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</si>
  <si>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</si>
  <si>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</si>
  <si>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</si>
  <si>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</si>
  <si>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</si>
  <si>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</si>
  <si>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</si>
  <si>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</si>
  <si>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</si>
  <si>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</si>
  <si>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</si>
  <si>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</si>
  <si>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</si>
  <si>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</si>
  <si>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</si>
  <si>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</si>
  <si>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</si>
  <si>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</si>
  <si>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</si>
  <si>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</si>
  <si>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</si>
  <si>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</si>
  <si>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</si>
  <si>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</si>
  <si>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</si>
  <si>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</si>
  <si>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</si>
  <si>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</si>
  <si>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</si>
  <si>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</si>
  <si>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</si>
  <si>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</si>
  <si>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</si>
  <si>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</si>
  <si>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</si>
  <si>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</si>
  <si>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</si>
  <si>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</si>
  <si>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</si>
  <si>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</si>
  <si>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</si>
  <si>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</si>
  <si>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</si>
  <si>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</si>
  <si>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</si>
  <si>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</si>
  <si>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</si>
  <si>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</si>
  <si>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</si>
  <si>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</si>
  <si>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</si>
  <si>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</si>
  <si>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</si>
  <si>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</si>
  <si>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</si>
  <si>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</si>
  <si>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</si>
  <si>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</si>
  <si>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</si>
  <si>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</si>
  <si>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</si>
  <si>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</si>
  <si>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</si>
  <si>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</si>
  <si>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</si>
  <si>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</si>
  <si>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</si>
  <si>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</si>
  <si>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</si>
  <si>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</si>
  <si>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</si>
  <si>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</si>
  <si>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</si>
  <si>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</si>
  <si>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</si>
  <si>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</si>
  <si>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</si>
  <si>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</si>
  <si>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</si>
  <si>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</si>
  <si>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</si>
  <si>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</si>
  <si>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</si>
  <si>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</si>
  <si>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</si>
  <si>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</si>
  <si>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</si>
  <si>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</si>
  <si>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</si>
  <si>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</si>
  <si>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</si>
  <si>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</si>
  <si>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</si>
  <si>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</si>
  <si>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</si>
  <si>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</si>
  <si>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</si>
  <si>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</si>
  <si>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</si>
  <si>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</si>
  <si>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</si>
  <si>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</si>
  <si>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</si>
  <si>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</si>
  <si>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</si>
  <si>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</si>
  <si>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</si>
  <si>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</si>
  <si>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</si>
  <si>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</si>
  <si>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</si>
  <si>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</si>
  <si>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</si>
  <si>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</si>
  <si>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</si>
  <si>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</si>
  <si>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</si>
  <si>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</si>
  <si>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</si>
  <si>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</si>
  <si>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</si>
  <si>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</si>
  <si>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</si>
  <si>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</si>
  <si>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</si>
  <si>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</si>
  <si>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</si>
  <si>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</si>
  <si>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</si>
  <si>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</si>
  <si>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</si>
  <si>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</si>
  <si>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</si>
  <si>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</si>
  <si>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</si>
  <si>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</si>
  <si>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</si>
  <si>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</si>
  <si>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</si>
  <si>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</si>
  <si>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</si>
  <si>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</si>
  <si>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</si>
  <si>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</si>
  <si>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</si>
  <si>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</si>
  <si>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</si>
  <si>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</si>
  <si>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</si>
  <si>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</si>
  <si>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</si>
  <si>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</si>
  <si>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</si>
  <si>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</si>
  <si>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</si>
  <si>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</si>
  <si>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</si>
  <si>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</si>
  <si>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</si>
  <si>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</si>
  <si>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</si>
  <si>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</si>
  <si>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</si>
  <si>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</si>
  <si>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</si>
  <si>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</si>
  <si>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</si>
  <si>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</si>
  <si>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</si>
  <si>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</si>
  <si>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</si>
  <si>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</si>
  <si>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</si>
  <si>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</si>
  <si>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</si>
  <si>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</si>
  <si>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</si>
  <si>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</si>
  <si>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</si>
  <si>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</si>
  <si>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</si>
  <si>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</si>
  <si>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</si>
  <si>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</si>
  <si>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</si>
  <si>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</si>
  <si>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</si>
  <si>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</si>
  <si>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</si>
  <si>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</si>
  <si>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</si>
  <si>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</si>
  <si>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</si>
  <si>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</si>
  <si>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</si>
  <si>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</si>
  <si>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</si>
  <si>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</si>
  <si>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</si>
  <si>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</si>
  <si>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</si>
  <si>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</si>
  <si>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</si>
  <si>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</si>
  <si>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</si>
  <si>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</si>
  <si>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</si>
  <si>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</si>
  <si>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</si>
  <si>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</si>
  <si>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</si>
  <si>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</si>
  <si>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</si>
  <si>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</si>
  <si>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</si>
  <si>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</si>
  <si>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</si>
  <si>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</si>
  <si>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</si>
  <si>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</si>
  <si>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</si>
  <si>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</si>
  <si>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</si>
  <si>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</si>
  <si>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</si>
  <si>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</si>
  <si>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</si>
  <si>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</si>
  <si>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</si>
  <si>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</si>
  <si>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</si>
  <si>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</si>
  <si>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</si>
  <si>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</si>
  <si>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</si>
  <si>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</si>
  <si>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</si>
  <si>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</si>
  <si>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</si>
  <si>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</si>
  <si>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</si>
  <si>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</si>
  <si>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</si>
  <si>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</si>
  <si>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</si>
  <si>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</si>
  <si>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</si>
  <si>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</si>
  <si>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</si>
  <si>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</si>
  <si>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</si>
  <si>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</si>
  <si>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</si>
  <si>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</si>
  <si>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</si>
  <si>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</si>
  <si>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</si>
  <si>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</si>
  <si>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</si>
  <si>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</si>
  <si>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</si>
  <si>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</si>
  <si>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</si>
  <si>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</si>
  <si>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</si>
  <si>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</si>
  <si>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</si>
  <si>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</si>
  <si>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</si>
  <si>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</si>
  <si>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</si>
  <si>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</si>
  <si>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</si>
  <si>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</si>
  <si>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</si>
  <si>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</si>
  <si>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</si>
  <si>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</si>
  <si>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</si>
  <si>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</si>
  <si>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</si>
  <si>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</si>
  <si>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</si>
  <si>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</si>
  <si>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</si>
  <si>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</si>
  <si>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</si>
  <si>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</si>
  <si>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</si>
  <si>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</si>
  <si>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</si>
  <si>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</si>
  <si>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</si>
  <si>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</si>
  <si>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</si>
  <si>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</si>
  <si>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</si>
  <si>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</si>
  <si>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</si>
  <si>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</si>
  <si>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</si>
  <si>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</si>
  <si>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</si>
  <si>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</si>
  <si>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</si>
  <si>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</si>
  <si>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</si>
  <si>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</si>
  <si>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</si>
  <si>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</si>
  <si>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</si>
  <si>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</si>
  <si>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</si>
  <si>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</si>
  <si>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</si>
  <si>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</si>
  <si>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</si>
  <si>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</si>
  <si>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</si>
  <si>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</si>
  <si>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</si>
  <si>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</si>
  <si>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</si>
  <si>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</si>
  <si>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</si>
  <si>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</si>
  <si>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</si>
  <si>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</si>
  <si>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</si>
  <si>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</si>
  <si>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</si>
  <si>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</si>
  <si>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</si>
  <si>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</si>
  <si>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</si>
  <si>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</si>
  <si>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</si>
  <si>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</si>
  <si>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</si>
  <si>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</si>
  <si>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</si>
  <si>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</si>
  <si>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</si>
  <si>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</si>
  <si>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</si>
  <si>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</si>
  <si>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</si>
  <si>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</si>
  <si>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</si>
  <si>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</si>
  <si>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</si>
  <si>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</si>
  <si>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</si>
  <si>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</si>
  <si>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</si>
  <si>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</si>
  <si>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</si>
  <si>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</si>
  <si>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</si>
  <si>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</si>
  <si>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</si>
  <si>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</si>
  <si>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</si>
  <si>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</si>
  <si>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</si>
  <si>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</si>
  <si>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</si>
  <si>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</si>
  <si>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</si>
  <si>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</si>
  <si>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</si>
  <si>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</si>
  <si>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</si>
  <si>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</si>
  <si>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</si>
  <si>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</si>
  <si>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</si>
  <si>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</si>
  <si>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</si>
  <si>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</si>
  <si>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</si>
  <si>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</si>
  <si>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</si>
  <si>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</si>
  <si>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</si>
  <si>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</si>
  <si>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</si>
  <si>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</si>
  <si>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</si>
  <si>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</si>
  <si>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</si>
  <si>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</si>
  <si>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</si>
  <si>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</si>
  <si>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</si>
  <si>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</si>
  <si>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</si>
  <si>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</si>
  <si>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</si>
  <si>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</si>
  <si>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</si>
  <si>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</si>
  <si>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</si>
  <si>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</si>
  <si>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</si>
  <si>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</si>
  <si>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</si>
  <si>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</si>
  <si>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</si>
  <si>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</si>
  <si>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</si>
  <si>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</si>
  <si>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</si>
  <si>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</si>
  <si>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</si>
  <si>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</si>
  <si>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</si>
  <si>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</si>
  <si>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</si>
  <si>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</si>
  <si>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</si>
  <si>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</si>
  <si>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</si>
  <si>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</si>
  <si>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</si>
  <si>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</si>
  <si>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</si>
  <si>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</si>
  <si>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</si>
  <si>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</si>
  <si>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</si>
  <si>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</si>
  <si>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</si>
  <si>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</si>
  <si>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</si>
  <si>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</si>
  <si>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</si>
  <si>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</si>
  <si>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</si>
  <si>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</si>
  <si>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</si>
  <si>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</si>
  <si>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</si>
  <si>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</si>
  <si>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</si>
  <si>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</si>
  <si>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</si>
  <si>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</si>
  <si>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</si>
  <si>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</si>
  <si>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</si>
  <si>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</si>
  <si>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</si>
  <si>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</si>
  <si>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</si>
  <si>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</si>
  <si>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</si>
  <si>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</si>
  <si>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</si>
  <si>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</si>
  <si>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</si>
  <si>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</si>
  <si>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</si>
  <si>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</si>
  <si>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</si>
  <si>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</si>
  <si>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</si>
  <si>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</si>
  <si>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</si>
  <si>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</si>
  <si>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</si>
  <si>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</si>
  <si>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</si>
  <si>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</si>
  <si>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</si>
  <si>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</si>
  <si>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</si>
  <si>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</si>
  <si>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</si>
  <si>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</si>
  <si>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</si>
  <si>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</si>
  <si>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</si>
  <si>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</si>
  <si>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</si>
  <si>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</si>
  <si>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</si>
  <si>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</si>
  <si>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</si>
  <si>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</si>
  <si>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</si>
  <si>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</si>
  <si>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</si>
  <si>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</si>
  <si>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</si>
  <si>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</si>
  <si>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</si>
  <si>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</si>
  <si>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</si>
  <si>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</si>
  <si>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</si>
  <si>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</si>
  <si>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</si>
  <si>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</si>
  <si>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</si>
  <si>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</si>
  <si>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</si>
  <si>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</si>
  <si>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</si>
  <si>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</si>
  <si>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</si>
  <si>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</si>
  <si>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</si>
  <si>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</si>
  <si>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</si>
  <si>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</si>
  <si>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</si>
  <si>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</si>
  <si>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</si>
  <si>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</si>
  <si>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</si>
  <si>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</si>
  <si>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</si>
  <si>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</si>
  <si>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</si>
  <si>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</si>
  <si>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</si>
  <si>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</si>
  <si>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</si>
  <si>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</si>
  <si>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</si>
  <si>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</si>
  <si>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</si>
  <si>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</si>
  <si>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</si>
  <si>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</si>
  <si>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</si>
  <si>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</si>
  <si>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</si>
  <si>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</si>
  <si>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</si>
  <si>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</si>
  <si>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</si>
  <si>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</si>
  <si>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</si>
  <si>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</si>
  <si>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</si>
  <si>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</si>
  <si>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</si>
  <si>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</si>
  <si>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</si>
  <si>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</si>
  <si>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</si>
  <si>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</si>
  <si>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</si>
  <si>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</si>
  <si>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</si>
  <si>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</si>
  <si>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</si>
  <si>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</si>
  <si>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</si>
  <si>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</si>
  <si>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</si>
  <si>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</si>
  <si>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</si>
  <si>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</si>
  <si>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</si>
  <si>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</si>
  <si>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</si>
  <si>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</si>
  <si>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</si>
  <si>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</si>
  <si>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</si>
  <si>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</si>
  <si>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</si>
  <si>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</si>
  <si>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</si>
  <si>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</si>
  <si>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</si>
  <si>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</si>
  <si>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</si>
  <si>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</si>
  <si>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</si>
  <si>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</si>
  <si>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</si>
  <si>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</si>
  <si>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</si>
  <si>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</si>
  <si>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</si>
  <si>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</si>
  <si>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</si>
  <si>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</si>
  <si>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</si>
  <si>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</si>
  <si>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</si>
  <si>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</si>
  <si>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</si>
  <si>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</si>
  <si>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</si>
  <si>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</si>
  <si>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</si>
  <si>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</si>
  <si>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</si>
  <si>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</si>
  <si>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</si>
  <si>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</si>
  <si>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</si>
  <si>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</si>
  <si>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</si>
  <si>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</si>
  <si>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</si>
  <si>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</si>
  <si>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</si>
  <si>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</si>
  <si>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</si>
  <si>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</si>
  <si>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</si>
  <si>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</si>
  <si>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</si>
  <si>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</si>
  <si>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</si>
  <si>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</si>
  <si>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</si>
  <si>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</si>
  <si>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</si>
  <si>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</si>
  <si>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</si>
  <si>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</si>
  <si>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</si>
  <si>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</si>
  <si>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</si>
  <si>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</si>
  <si>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</si>
  <si>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</si>
  <si>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</si>
  <si>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</si>
  <si>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</si>
  <si>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</si>
  <si>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</si>
  <si>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</si>
  <si>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</si>
  <si>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</si>
  <si>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</si>
  <si>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</si>
  <si>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</si>
  <si>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</si>
  <si>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</si>
  <si>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</si>
  <si>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</si>
  <si>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</si>
  <si>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</si>
  <si>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</si>
  <si>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</si>
  <si>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</si>
  <si>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</si>
  <si>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</si>
  <si>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</si>
  <si>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</si>
  <si>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</si>
  <si>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</si>
  <si>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</si>
  <si>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</si>
  <si>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</si>
  <si>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</si>
  <si>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</si>
  <si>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</si>
  <si>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</si>
  <si>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</si>
  <si>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</si>
  <si>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</si>
  <si>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</si>
  <si>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</si>
  <si>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</si>
  <si>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</si>
  <si>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</si>
  <si>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</si>
  <si>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</si>
  <si>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</si>
  <si>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</si>
  <si>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</si>
  <si>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</si>
  <si>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</si>
  <si>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</si>
  <si>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</si>
  <si>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</si>
  <si>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</si>
  <si>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</si>
  <si>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</si>
  <si>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</si>
  <si>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</si>
  <si>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</si>
  <si>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</si>
  <si>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</si>
  <si>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</si>
  <si>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</si>
  <si>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</si>
  <si>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</si>
  <si>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</si>
  <si>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</si>
  <si>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</si>
  <si>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</si>
  <si>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</si>
  <si>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</si>
  <si>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</si>
  <si>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</si>
  <si>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</si>
  <si>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</si>
  <si>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</si>
  <si>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</si>
  <si>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</si>
  <si>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</si>
  <si>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</si>
  <si>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</si>
  <si>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</si>
  <si>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</si>
  <si>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</si>
  <si>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</si>
  <si>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</si>
  <si>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</si>
  <si>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</si>
  <si>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</si>
  <si>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</si>
  <si>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</si>
  <si>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</si>
  <si>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</si>
  <si>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</si>
  <si>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</si>
  <si>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</si>
  <si>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</si>
  <si>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</si>
  <si>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</si>
  <si>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</si>
  <si>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</si>
  <si>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</si>
  <si>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</si>
  <si>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</si>
  <si>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</si>
  <si>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</si>
  <si>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</si>
  <si>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</si>
  <si>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</si>
  <si>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</si>
  <si>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</si>
  <si>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</si>
  <si>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</si>
  <si>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</si>
  <si>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</si>
  <si>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</si>
  <si>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</si>
  <si>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</si>
  <si>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</si>
  <si>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</si>
  <si>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</si>
  <si>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</si>
  <si>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</si>
  <si>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</si>
  <si>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</si>
  <si>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</si>
  <si>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</si>
  <si>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</si>
  <si>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</si>
  <si>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</si>
  <si>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</si>
  <si>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</si>
  <si>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</si>
  <si>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</si>
  <si>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</si>
  <si>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</si>
  <si>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</si>
  <si>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</si>
  <si>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</si>
  <si>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</si>
  <si>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</si>
  <si>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</si>
  <si>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</si>
  <si>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</si>
  <si>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</si>
  <si>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</si>
  <si>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</si>
  <si>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</si>
  <si>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</si>
  <si>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</si>
  <si>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</si>
  <si>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</si>
  <si>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</si>
  <si>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</si>
  <si>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</si>
  <si>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</si>
  <si>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</si>
  <si>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</si>
  <si>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</si>
  <si>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</si>
  <si>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</si>
  <si>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</si>
  <si>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</si>
  <si>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</si>
  <si>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</si>
  <si>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</si>
  <si>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</si>
  <si>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</si>
  <si>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</si>
  <si>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</si>
  <si>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</si>
  <si>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</si>
  <si>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</si>
  <si>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</si>
  <si>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</si>
  <si>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</si>
  <si>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</si>
  <si>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</si>
  <si>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</si>
  <si>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</si>
  <si>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</si>
  <si>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</si>
  <si>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</si>
  <si>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</si>
  <si>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</si>
  <si>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</si>
  <si>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</si>
  <si>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</si>
  <si>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</si>
  <si>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</si>
  <si>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</si>
  <si>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</si>
  <si>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</si>
  <si>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</si>
  <si>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</si>
  <si>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</si>
  <si>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</si>
  <si>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</si>
  <si>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</si>
  <si>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</si>
  <si>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</si>
  <si>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</si>
  <si>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</si>
  <si>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</si>
  <si>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</si>
  <si>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</si>
  <si>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</si>
  <si>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</si>
  <si>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</si>
  <si>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</si>
  <si>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</si>
  <si>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</si>
  <si>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</si>
  <si>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</si>
  <si>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</si>
  <si>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</si>
  <si>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</si>
  <si>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</si>
  <si>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</si>
  <si>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</si>
  <si>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</si>
  <si>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</si>
  <si>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</si>
  <si>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</si>
  <si>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</si>
  <si>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</si>
  <si>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</si>
  <si>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</si>
  <si>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</si>
  <si>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</si>
  <si>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</si>
  <si>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</si>
  <si>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</si>
  <si>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</si>
  <si>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</si>
  <si>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</si>
  <si>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</si>
  <si>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</si>
  <si>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</si>
  <si>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</si>
  <si>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</si>
  <si>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</si>
  <si>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</si>
  <si>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</si>
  <si>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</si>
  <si>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</si>
  <si>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</si>
  <si>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</si>
  <si>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</si>
  <si>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</si>
  <si>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</si>
  <si>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</si>
  <si>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</si>
  <si>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</si>
  <si>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</si>
  <si>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</si>
  <si>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</si>
  <si>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</si>
  <si>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</si>
  <si>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</si>
  <si>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</si>
  <si>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</si>
  <si>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</si>
  <si>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</si>
  <si>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</si>
  <si>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</si>
  <si>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</si>
  <si>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</si>
  <si>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</si>
  <si>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</si>
  <si>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</si>
  <si>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</si>
  <si>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</si>
  <si>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</si>
  <si>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</si>
  <si>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</si>
  <si>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</si>
  <si>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</si>
  <si>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</si>
  <si>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</si>
  <si>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</si>
  <si>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</si>
  <si>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</si>
  <si>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</si>
  <si>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</si>
  <si>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</si>
  <si>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</si>
  <si>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</si>
  <si>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</si>
  <si>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</si>
  <si>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</si>
  <si>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</si>
  <si>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</si>
  <si>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</si>
  <si>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</si>
  <si>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</si>
  <si>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</si>
  <si>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</si>
  <si>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</si>
  <si>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</si>
  <si>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</si>
  <si>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</si>
  <si>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</si>
  <si>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</si>
  <si>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</si>
  <si>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</si>
  <si>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</si>
  <si>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</si>
  <si>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</si>
  <si>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</si>
  <si>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</si>
  <si>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</si>
  <si>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</si>
  <si>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</si>
  <si>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</si>
  <si>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</si>
  <si>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</si>
  <si>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</si>
  <si>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</si>
  <si>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</si>
  <si>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</si>
  <si>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</si>
  <si>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</si>
  <si>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</si>
  <si>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</si>
  <si>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</si>
  <si>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</si>
  <si>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</si>
  <si>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</si>
  <si>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</si>
  <si>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</si>
  <si>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</si>
  <si>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</si>
  <si>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</si>
  <si>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</si>
  <si>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</si>
  <si>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</si>
  <si>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</si>
  <si>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</si>
  <si>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</si>
  <si>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</si>
  <si>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</si>
  <si>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</si>
  <si>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</si>
  <si>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</si>
  <si>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</si>
  <si>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</si>
  <si>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</si>
  <si>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</si>
  <si>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</si>
  <si>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</si>
  <si>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</si>
  <si>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</si>
  <si>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</si>
  <si>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</si>
  <si>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</si>
  <si>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</si>
  <si>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</si>
  <si>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</si>
  <si>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</si>
  <si>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</si>
  <si>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</si>
  <si>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</si>
  <si>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</si>
  <si>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</si>
  <si>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</si>
  <si>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</si>
  <si>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</si>
  <si>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</si>
  <si>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</si>
  <si>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</si>
  <si>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</si>
  <si>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</si>
  <si>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</si>
  <si>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</si>
  <si>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</si>
  <si>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</si>
  <si>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</si>
  <si>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</si>
  <si>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</si>
  <si>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</si>
  <si>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</si>
  <si>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</si>
  <si>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</si>
  <si>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</si>
  <si>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</si>
  <si>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</si>
  <si>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</si>
  <si>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</si>
  <si>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</si>
  <si>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</si>
  <si>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</si>
  <si>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</si>
  <si>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</si>
  <si>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</si>
  <si>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</si>
  <si>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</si>
  <si>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</si>
  <si>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</si>
  <si>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</si>
  <si>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</si>
  <si>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</si>
  <si>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</si>
  <si>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</si>
  <si>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</si>
  <si>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</si>
  <si>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</si>
  <si>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</si>
  <si>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</si>
  <si>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</si>
  <si>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</si>
  <si>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</si>
  <si>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</si>
  <si>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</si>
  <si>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</si>
  <si>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</si>
  <si>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</si>
  <si>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</si>
  <si>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</si>
  <si>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</si>
  <si>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</si>
  <si>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</si>
  <si>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</si>
  <si>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</si>
  <si>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</si>
  <si>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</si>
  <si>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</si>
  <si>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</si>
  <si>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</si>
  <si>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</si>
  <si>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</si>
  <si>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</si>
  <si>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</si>
  <si>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</si>
  <si>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</si>
  <si>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</si>
  <si>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</si>
  <si>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</si>
  <si>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</si>
  <si>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</si>
  <si>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</si>
  <si>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</si>
  <si>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</si>
  <si>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</si>
  <si>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</si>
  <si>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</si>
  <si>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</si>
  <si>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</si>
  <si>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</si>
  <si>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</si>
  <si>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</si>
  <si>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</si>
  <si>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</si>
  <si>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</si>
  <si>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</si>
  <si>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</si>
  <si>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</si>
  <si>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</si>
  <si>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</si>
  <si>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</si>
  <si>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</si>
  <si>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</si>
  <si>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</si>
  <si>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</si>
  <si>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</si>
  <si>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</si>
  <si>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</si>
  <si>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</si>
  <si>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</si>
  <si>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</si>
  <si>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</si>
  <si>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</si>
  <si>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</si>
  <si>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</si>
  <si>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</si>
  <si>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</si>
  <si>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</si>
  <si>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</si>
  <si>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</si>
  <si>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</si>
  <si>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</si>
  <si>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</si>
  <si>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</si>
  <si>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</si>
  <si>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</si>
  <si>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</si>
  <si>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</si>
  <si>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</si>
  <si>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</si>
  <si>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</si>
  <si>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</si>
  <si>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</si>
  <si>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</si>
  <si>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</si>
  <si>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</si>
  <si>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</si>
  <si>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</si>
  <si>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</si>
  <si>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</si>
  <si>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</si>
  <si>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</si>
  <si>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</si>
  <si>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</si>
  <si>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</si>
  <si>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</si>
  <si>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</si>
  <si>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</si>
  <si>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</si>
  <si>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</si>
  <si>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</si>
  <si>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</si>
  <si>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</si>
  <si>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</si>
  <si>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</si>
  <si>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</si>
  <si>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</si>
  <si>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</si>
  <si>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</si>
  <si>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</si>
  <si>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</si>
  <si>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</si>
  <si>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</si>
  <si>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</si>
  <si>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</si>
  <si>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</si>
  <si>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</si>
  <si>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</si>
  <si>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</si>
  <si>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</si>
  <si>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</si>
  <si>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</si>
  <si>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</si>
  <si>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</si>
  <si>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</si>
  <si>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</si>
  <si>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</si>
  <si>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</si>
  <si>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</si>
  <si>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</si>
  <si>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</si>
  <si>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</si>
  <si>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</si>
  <si>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</si>
  <si>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</si>
  <si>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</si>
  <si>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</si>
  <si>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</si>
  <si>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</si>
  <si>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</si>
  <si>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</si>
  <si>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</si>
  <si>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</si>
  <si>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</si>
  <si>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</si>
  <si>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</si>
  <si>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</si>
  <si>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</si>
  <si>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</si>
  <si>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</si>
  <si>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</si>
  <si>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</si>
  <si>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</si>
  <si>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</si>
  <si>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</si>
  <si>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</si>
  <si>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</si>
  <si>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</si>
  <si>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</si>
  <si>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</si>
  <si>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</si>
  <si>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</si>
  <si>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</si>
  <si>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</si>
  <si>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</si>
  <si>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</si>
  <si>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</si>
  <si>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</si>
  <si>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</si>
  <si>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</si>
  <si>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</si>
  <si>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</si>
  <si>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</si>
  <si>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</si>
  <si>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</si>
  <si>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</si>
  <si>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</si>
  <si>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</si>
  <si>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</si>
  <si>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</si>
  <si>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</si>
  <si>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</si>
  <si>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</si>
  <si>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</si>
  <si>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</si>
  <si>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</si>
  <si>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</si>
  <si>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</si>
  <si>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</si>
  <si>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</si>
  <si>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</si>
  <si>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</si>
  <si>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</si>
  <si>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</si>
  <si>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</si>
  <si>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</si>
  <si>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</si>
  <si>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</si>
  <si>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</si>
  <si>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</si>
  <si>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</si>
  <si>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</si>
  <si>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</si>
  <si>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</si>
  <si>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</si>
  <si>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</si>
  <si>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</si>
  <si>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</si>
  <si>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</si>
  <si>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</si>
  <si>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</si>
  <si>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</si>
  <si>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</si>
  <si>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</si>
  <si>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</si>
  <si>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</si>
  <si>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</si>
  <si>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</si>
  <si>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</si>
  <si>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</si>
  <si>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</si>
  <si>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</si>
  <si>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</si>
  <si>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</si>
  <si>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</si>
  <si>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</si>
  <si>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</si>
  <si>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</si>
  <si>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</si>
  <si>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</si>
  <si>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</si>
  <si>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</si>
  <si>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</si>
  <si>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</si>
  <si>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</si>
  <si>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</si>
  <si>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</si>
  <si>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</si>
  <si>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</si>
  <si>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</si>
  <si>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</si>
  <si>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</si>
  <si>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</si>
  <si>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</si>
  <si>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</si>
  <si>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</si>
  <si>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</si>
  <si>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</si>
  <si>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</si>
  <si>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</si>
  <si>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</si>
  <si>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</si>
  <si>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</si>
  <si>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</si>
  <si>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</si>
  <si>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</si>
  <si>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</si>
  <si>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</si>
  <si>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</si>
  <si>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</si>
  <si>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</si>
  <si>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</si>
  <si>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</si>
  <si>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</si>
  <si>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</si>
  <si>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</si>
  <si>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</si>
  <si>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</si>
  <si>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</si>
  <si>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</si>
  <si>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</si>
  <si>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</si>
  <si>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</si>
  <si>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</si>
  <si>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</si>
  <si>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</si>
  <si>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</si>
  <si>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</si>
  <si>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</si>
  <si>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</si>
  <si>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</si>
  <si>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</si>
  <si>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</si>
  <si>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</si>
  <si>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</si>
  <si>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</si>
  <si>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</si>
  <si>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</si>
  <si>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</si>
  <si>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</si>
  <si>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</si>
  <si>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</si>
  <si>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</si>
  <si>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</si>
  <si>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</si>
  <si>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</si>
  <si>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</si>
  <si>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</si>
  <si>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</si>
  <si>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</si>
  <si>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</si>
  <si>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</si>
  <si>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</si>
  <si>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</si>
  <si>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</si>
  <si>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</si>
  <si>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</si>
  <si>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</si>
  <si>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</si>
  <si>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</si>
  <si>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</si>
  <si>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</si>
  <si>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</si>
  <si>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</si>
  <si>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</si>
  <si>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</si>
  <si>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</si>
  <si>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</si>
  <si>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</si>
  <si>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</si>
  <si>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</si>
  <si>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</si>
  <si>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</si>
  <si>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</si>
  <si>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</si>
  <si>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</si>
  <si>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</si>
  <si>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</si>
  <si>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</si>
  <si>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</si>
  <si>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</si>
  <si>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</si>
  <si>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</si>
  <si>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</si>
  <si>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</si>
  <si>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</si>
  <si>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</si>
  <si>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</si>
  <si>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</si>
  <si>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</si>
  <si>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</si>
  <si>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</si>
  <si>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</si>
  <si>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</si>
  <si>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</si>
  <si>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</si>
  <si>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</si>
  <si>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</si>
  <si>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</si>
  <si>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</si>
  <si>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</si>
  <si>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</si>
  <si>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</si>
  <si>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</si>
  <si>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</si>
  <si>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</si>
  <si>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</si>
  <si>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</si>
  <si>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</si>
  <si>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</si>
  <si>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</si>
  <si>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</si>
  <si>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</si>
  <si>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</si>
  <si>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</si>
  <si>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</si>
  <si>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</si>
  <si>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</si>
  <si>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</si>
  <si>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</si>
  <si>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</si>
  <si>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</si>
  <si>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</si>
  <si>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</si>
  <si>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</si>
  <si>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</si>
  <si>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</si>
  <si>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</si>
  <si>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</si>
  <si>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</si>
  <si>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</si>
  <si>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</si>
  <si>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</si>
  <si>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</si>
  <si>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</si>
  <si>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</si>
  <si>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</si>
  <si>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</si>
  <si>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</si>
  <si>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</si>
  <si>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</si>
  <si>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</si>
  <si>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</si>
  <si>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</si>
  <si>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</si>
  <si>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</si>
  <si>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</si>
  <si>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</si>
  <si>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</si>
  <si>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</si>
  <si>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</si>
  <si>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</si>
  <si>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</si>
  <si>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</si>
  <si>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</si>
  <si>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</si>
  <si>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</si>
  <si>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</si>
  <si>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</si>
  <si>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</si>
  <si>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</si>
  <si>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</si>
  <si>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</si>
  <si>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</si>
  <si>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</si>
  <si>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</si>
  <si>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</si>
  <si>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</si>
  <si>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</si>
  <si>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</si>
  <si>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</si>
  <si>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</si>
  <si>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</si>
  <si>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</si>
  <si>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</si>
  <si>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</si>
  <si>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</si>
  <si>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</si>
  <si>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</si>
  <si>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</si>
  <si>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</si>
  <si>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</si>
  <si>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</si>
  <si>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</si>
  <si>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</si>
  <si>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</si>
  <si>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</si>
  <si>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</si>
  <si>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</si>
  <si>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</si>
  <si>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</si>
  <si>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</si>
  <si>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</si>
  <si>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</si>
  <si>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</si>
  <si>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</si>
  <si>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</si>
  <si>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</si>
  <si>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</si>
  <si>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</si>
  <si>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</si>
  <si>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</si>
  <si>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</si>
  <si>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</si>
  <si>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</si>
  <si>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</si>
  <si>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</si>
  <si>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</si>
  <si>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</si>
  <si>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</si>
  <si>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</si>
  <si>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</si>
  <si>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</si>
  <si>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</si>
  <si>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</si>
  <si>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</si>
  <si>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</si>
  <si>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</si>
  <si>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</si>
  <si>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</si>
  <si>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</si>
  <si>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</si>
  <si>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</si>
  <si>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</si>
  <si>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</si>
  <si>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</si>
  <si>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</si>
  <si>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</si>
  <si>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</si>
  <si>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</si>
  <si>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</si>
  <si>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</si>
  <si>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</si>
  <si>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</si>
  <si>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</si>
  <si>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</si>
  <si>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</si>
  <si>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</si>
  <si>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</si>
  <si>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</si>
  <si>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</si>
  <si>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</si>
  <si>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</si>
  <si>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</si>
  <si>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</si>
  <si>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</si>
  <si>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</si>
  <si>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</si>
  <si>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</si>
  <si>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</si>
  <si>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</si>
  <si>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</si>
  <si>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</si>
  <si>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</si>
  <si>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</si>
  <si>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</si>
  <si>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</si>
  <si>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</si>
  <si>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</si>
  <si>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</si>
  <si>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</si>
  <si>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</si>
  <si>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</si>
  <si>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</si>
  <si>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</si>
  <si>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</si>
  <si>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</si>
  <si>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</si>
  <si>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</si>
  <si>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</si>
  <si>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</si>
  <si>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</si>
  <si>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</si>
  <si>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</si>
  <si>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</si>
  <si>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</si>
  <si>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</si>
  <si>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</si>
  <si>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</si>
  <si>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</si>
  <si>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</si>
  <si>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</si>
  <si>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</si>
  <si>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</si>
  <si>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</si>
  <si>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</si>
  <si>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</si>
  <si>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</si>
  <si>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</si>
  <si>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</si>
  <si>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</si>
  <si>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</si>
  <si>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</si>
  <si>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</si>
  <si>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</si>
  <si>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</si>
  <si>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</si>
  <si>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</si>
  <si>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</si>
  <si>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</si>
  <si>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</si>
  <si>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</si>
  <si>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</si>
  <si>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</si>
  <si>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</si>
  <si>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</si>
  <si>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</si>
  <si>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</si>
  <si>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</si>
  <si>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</si>
  <si>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</si>
  <si>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</si>
  <si>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</si>
  <si>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</si>
  <si>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</si>
  <si>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</si>
  <si>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</si>
  <si>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</si>
  <si>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</si>
  <si>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</si>
  <si>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</si>
  <si>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</si>
  <si>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</si>
  <si>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</si>
  <si>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</si>
  <si>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</si>
  <si>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</si>
  <si>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</si>
  <si>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</si>
  <si>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</si>
  <si>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</si>
  <si>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</si>
  <si>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</si>
  <si>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</si>
  <si>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</si>
  <si>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</si>
  <si>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</si>
  <si>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</si>
  <si>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</si>
  <si>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</si>
  <si>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</si>
  <si>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</si>
  <si>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</si>
  <si>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</si>
  <si>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</si>
  <si>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</si>
  <si>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</si>
  <si>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</si>
  <si>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</si>
  <si>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</si>
  <si>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</si>
  <si>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</si>
  <si>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</si>
  <si>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</si>
  <si>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</si>
  <si>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</si>
  <si>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</si>
  <si>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</si>
  <si>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</si>
  <si>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</si>
  <si>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</si>
  <si>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</si>
  <si>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</si>
  <si>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</si>
  <si>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</si>
  <si>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</si>
  <si>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</si>
  <si>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</si>
  <si>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</si>
  <si>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</si>
  <si>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</si>
  <si>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</si>
  <si>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</si>
  <si>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</si>
  <si>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</si>
  <si>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</si>
  <si>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</si>
  <si>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</si>
  <si>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</si>
  <si>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</si>
  <si>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</si>
  <si>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</si>
  <si>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</si>
  <si>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</si>
  <si>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</si>
  <si>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</si>
  <si>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</si>
  <si>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</si>
  <si>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</si>
  <si>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</si>
  <si>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</si>
  <si>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</si>
  <si>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</si>
  <si>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</si>
  <si>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</si>
  <si>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</si>
  <si>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</si>
  <si>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</si>
  <si>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</si>
  <si>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</si>
  <si>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</si>
  <si>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</si>
  <si>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</si>
  <si>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</si>
  <si>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</si>
  <si>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</si>
  <si>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</si>
  <si>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</si>
  <si>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</si>
  <si>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</si>
  <si>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</si>
  <si>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</si>
  <si>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</si>
  <si>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</si>
  <si>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</si>
  <si>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</si>
  <si>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</si>
  <si>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</si>
  <si>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</si>
  <si>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</si>
  <si>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</si>
  <si>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</si>
  <si>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</si>
  <si>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</si>
  <si>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</si>
  <si>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</si>
  <si>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</si>
  <si>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</si>
  <si>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</si>
  <si>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</si>
  <si>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</si>
  <si>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</si>
  <si>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</si>
  <si>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</si>
  <si>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</si>
  <si>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</si>
  <si>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</si>
  <si>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</si>
  <si>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</si>
  <si>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</si>
  <si>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</si>
  <si>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</si>
  <si>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</si>
  <si>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</si>
  <si>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</si>
  <si>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</si>
  <si>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</si>
  <si>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</si>
  <si>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</si>
  <si>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</si>
  <si>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</si>
  <si>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</si>
  <si>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</si>
  <si>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</si>
  <si>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</si>
  <si>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</si>
  <si>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</si>
  <si>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</si>
  <si>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</si>
  <si>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</si>
  <si>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</si>
  <si>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</si>
  <si>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</si>
  <si>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</si>
  <si>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</si>
  <si>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</si>
  <si>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</si>
  <si>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</si>
  <si>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</si>
  <si>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</si>
  <si>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</si>
  <si>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</si>
  <si>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</si>
  <si>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</si>
  <si>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</si>
  <si>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</si>
  <si>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</si>
  <si>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</si>
  <si>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</si>
  <si>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</si>
  <si>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</si>
  <si>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</si>
  <si>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</si>
  <si>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</si>
  <si>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</si>
  <si>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</si>
  <si>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</si>
  <si>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</si>
  <si>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</si>
  <si>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</si>
  <si>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</si>
  <si>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</si>
  <si>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</si>
  <si>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</si>
  <si>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</si>
  <si>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</si>
  <si>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</si>
  <si>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</si>
  <si>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</si>
  <si>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</si>
  <si>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</si>
  <si>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</si>
  <si>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</si>
  <si>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</si>
  <si>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</si>
  <si>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</si>
  <si>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</si>
  <si>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</si>
  <si>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</si>
  <si>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</si>
  <si>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</si>
  <si>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</si>
  <si>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</si>
  <si>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</si>
  <si>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</si>
  <si>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</si>
  <si>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</si>
  <si>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</si>
  <si>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</si>
  <si>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</si>
  <si>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</si>
  <si>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</si>
  <si>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</si>
  <si>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</si>
  <si>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</si>
  <si>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</si>
  <si>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</si>
  <si>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</si>
  <si>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</si>
  <si>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</si>
  <si>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</si>
  <si>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</si>
  <si>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</si>
  <si>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</si>
  <si>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</si>
  <si>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</si>
  <si>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</si>
  <si>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</si>
  <si>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</si>
  <si>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</si>
  <si>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</si>
  <si>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</si>
  <si>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</si>
  <si>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</si>
  <si>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</si>
  <si>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</si>
  <si>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</si>
  <si>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</si>
  <si>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</si>
  <si>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</si>
  <si>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</si>
  <si>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</si>
  <si>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</si>
  <si>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</si>
  <si>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</si>
  <si>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</si>
  <si>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</si>
  <si>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</si>
  <si>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</si>
  <si>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</si>
  <si>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</si>
  <si>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</si>
  <si>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</si>
  <si>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</si>
  <si>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</si>
  <si>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</si>
  <si>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</si>
  <si>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</si>
  <si>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</si>
  <si>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</si>
  <si>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</si>
  <si>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</si>
  <si>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</si>
  <si>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</si>
  <si>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</si>
  <si>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</si>
  <si>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</si>
  <si>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</si>
  <si>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</si>
  <si>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</si>
  <si>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</si>
  <si>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</si>
  <si>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</si>
  <si>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</si>
  <si>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</si>
  <si>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</si>
  <si>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</si>
  <si>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</si>
  <si>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</si>
  <si>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</si>
  <si>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</si>
  <si>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</si>
  <si>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</si>
  <si>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</si>
  <si>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</si>
  <si>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</si>
  <si>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</si>
  <si>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</si>
  <si>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</si>
  <si>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</si>
  <si>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</si>
  <si>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</si>
  <si>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</si>
  <si>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</si>
  <si>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</si>
  <si>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</si>
  <si>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</si>
  <si>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</si>
  <si>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</si>
  <si>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</si>
  <si>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</si>
  <si>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</si>
  <si>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</si>
  <si>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</si>
  <si>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</si>
  <si>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</si>
  <si>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</si>
  <si>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</si>
  <si>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</si>
  <si>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</si>
  <si>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</si>
  <si>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</si>
  <si>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</si>
  <si>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</si>
  <si>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</si>
  <si>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</si>
  <si>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</si>
  <si>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</si>
  <si>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</si>
  <si>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</si>
  <si>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</si>
  <si>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</si>
  <si>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</si>
  <si>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</si>
  <si>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</si>
  <si>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</si>
  <si>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</si>
  <si>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</si>
  <si>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</si>
  <si>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</si>
  <si>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</si>
  <si>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</si>
  <si>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</si>
  <si>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</si>
  <si>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</si>
  <si>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</si>
  <si>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</si>
  <si>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</si>
  <si>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</si>
  <si>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</si>
  <si>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</si>
  <si>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</si>
  <si>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</si>
  <si>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</si>
  <si>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</si>
  <si>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</si>
  <si>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</si>
  <si>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</si>
  <si>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</si>
  <si>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</si>
  <si>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</si>
  <si>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</si>
  <si>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</si>
  <si>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</si>
  <si>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</si>
  <si>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</si>
  <si>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</si>
  <si>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</si>
  <si>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</si>
  <si>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</si>
  <si>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</si>
  <si>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</si>
  <si>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</si>
  <si>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</si>
  <si>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</si>
  <si>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</si>
  <si>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</si>
  <si>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</si>
  <si>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</si>
  <si>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</si>
  <si>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</si>
  <si>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</si>
  <si>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</si>
  <si>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</si>
  <si>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</si>
  <si>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</si>
  <si>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</si>
  <si>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</si>
  <si>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</si>
  <si>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</si>
  <si>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</si>
  <si>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</si>
  <si>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</si>
  <si>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</si>
  <si>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</si>
  <si>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</si>
  <si>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</si>
  <si>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</si>
  <si>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</si>
  <si>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</si>
  <si>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</si>
  <si>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</si>
  <si>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</si>
  <si>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</si>
  <si>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</si>
  <si>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</si>
  <si>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</si>
  <si>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</si>
  <si>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</si>
  <si>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</si>
  <si>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</si>
  <si>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</si>
  <si>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</si>
  <si>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</si>
  <si>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</si>
  <si>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</si>
  <si>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</si>
  <si>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</si>
  <si>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</si>
  <si>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</si>
  <si>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</si>
  <si>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</si>
  <si>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</si>
  <si>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</si>
  <si>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</si>
  <si>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</si>
  <si>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</si>
  <si>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</si>
  <si>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</si>
  <si>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</si>
  <si>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</si>
  <si>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</si>
  <si>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</si>
  <si>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</si>
  <si>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</si>
  <si>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</si>
  <si>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</si>
  <si>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</si>
  <si>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</si>
  <si>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</si>
  <si>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</si>
  <si>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</si>
  <si>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</si>
  <si>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</si>
  <si>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</si>
  <si>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</si>
  <si>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</si>
  <si>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</si>
  <si>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</si>
  <si>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</si>
  <si>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</si>
  <si>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</si>
  <si>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</si>
  <si>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</si>
  <si>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</si>
  <si>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</si>
  <si>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</si>
  <si>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</si>
  <si>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</si>
  <si>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</si>
  <si>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</si>
  <si>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</si>
  <si>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</si>
  <si>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</si>
  <si>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</si>
  <si>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</si>
  <si>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</si>
  <si>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</si>
  <si>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</si>
  <si>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</si>
  <si>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</si>
  <si>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</si>
  <si>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</si>
  <si>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</si>
  <si>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</si>
  <si>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</si>
  <si>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</si>
  <si>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</si>
  <si>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</si>
  <si>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</si>
  <si>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</si>
  <si>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</si>
  <si>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</si>
  <si>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</si>
  <si>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</si>
  <si>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</si>
  <si>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</si>
  <si>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</si>
  <si>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</si>
  <si>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</si>
  <si>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</si>
  <si>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</si>
  <si>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</si>
  <si>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</si>
  <si>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</si>
  <si>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</si>
  <si>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</si>
  <si>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</si>
  <si>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</si>
  <si>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</si>
  <si>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</si>
  <si>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</si>
  <si>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</si>
  <si>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</si>
  <si>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</si>
  <si>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</si>
  <si>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</si>
  <si>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</si>
  <si>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</si>
  <si>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</si>
  <si>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</si>
  <si>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</si>
  <si>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</si>
  <si>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</si>
  <si>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</si>
  <si>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</si>
  <si>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</si>
  <si>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</si>
  <si>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</si>
  <si>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</si>
  <si>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</si>
  <si>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</si>
  <si>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</si>
  <si>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</si>
  <si>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</si>
  <si>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</si>
  <si>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</si>
  <si>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</si>
  <si>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</si>
  <si>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</si>
  <si>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</si>
  <si>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</si>
  <si>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</si>
  <si>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</si>
  <si>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</si>
  <si>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</si>
  <si>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</si>
  <si>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</si>
  <si>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</si>
  <si>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</si>
  <si>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</si>
  <si>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</si>
  <si>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</si>
  <si>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</si>
  <si>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</si>
  <si>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</si>
  <si>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</si>
  <si>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</si>
  <si>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</si>
  <si>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</si>
  <si>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</si>
  <si>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</si>
  <si>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</si>
  <si>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</si>
  <si>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</si>
  <si>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</si>
  <si>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</si>
  <si>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</si>
  <si>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</si>
  <si>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</si>
  <si>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</si>
  <si>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</si>
  <si>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</si>
  <si>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</si>
  <si>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</si>
  <si>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</si>
  <si>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</si>
  <si>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</si>
  <si>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</si>
  <si>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</si>
  <si>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</si>
  <si>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</si>
  <si>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</si>
  <si>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</si>
  <si>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</si>
  <si>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</si>
  <si>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</si>
  <si>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</si>
  <si>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</si>
  <si>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</si>
  <si>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</si>
  <si>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</si>
  <si>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</si>
  <si>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</si>
  <si>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</si>
  <si>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</si>
  <si>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</si>
  <si>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</si>
  <si>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</si>
  <si>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</si>
  <si>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</si>
  <si>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</si>
  <si>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</si>
  <si>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</si>
  <si>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</si>
  <si>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</si>
  <si>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</si>
  <si>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</si>
  <si>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</si>
  <si>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</si>
  <si>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</si>
  <si>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</si>
  <si>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</si>
  <si>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</si>
  <si>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</si>
  <si>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</si>
  <si>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</si>
  <si>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</si>
  <si>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</si>
  <si>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</si>
  <si>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</si>
  <si>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</si>
  <si>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</si>
  <si>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</si>
  <si>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</si>
  <si>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</si>
  <si>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</si>
  <si>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</si>
  <si>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</si>
  <si>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</si>
  <si>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</si>
  <si>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</si>
  <si>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</si>
  <si>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</si>
  <si>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</si>
  <si>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</si>
  <si>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</si>
  <si>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</si>
  <si>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</si>
  <si>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</si>
  <si>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</si>
  <si>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</si>
  <si>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</si>
  <si>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</si>
  <si>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</si>
  <si>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</si>
  <si>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</si>
  <si>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</si>
  <si>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</si>
  <si>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</si>
  <si>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</si>
  <si>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</si>
  <si>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</si>
  <si>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</si>
  <si>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</si>
  <si>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</si>
  <si>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</si>
  <si>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</si>
  <si>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</si>
  <si>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</si>
  <si>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</si>
  <si>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</si>
  <si>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</si>
  <si>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</si>
  <si>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</si>
  <si>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</si>
  <si>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</si>
  <si>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</si>
  <si>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</si>
  <si>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</si>
  <si>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</si>
  <si>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</si>
  <si>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</si>
  <si>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</si>
  <si>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</si>
  <si>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</si>
  <si>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</si>
  <si>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</si>
  <si>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</si>
  <si>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</si>
  <si>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</si>
  <si>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</si>
  <si>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</si>
  <si>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</si>
  <si>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</si>
  <si>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</si>
  <si>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</si>
  <si>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</si>
  <si>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</si>
  <si>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</si>
  <si>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</si>
  <si>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</si>
  <si>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</si>
  <si>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</si>
  <si>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</si>
  <si>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</si>
  <si>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</si>
  <si>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</si>
  <si>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</si>
  <si>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</si>
  <si>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</si>
  <si>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</si>
  <si>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</si>
  <si>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</si>
  <si>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</si>
  <si>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</si>
  <si>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</si>
  <si>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</si>
  <si>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</si>
  <si>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</si>
  <si>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</si>
  <si>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</si>
  <si>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</si>
  <si>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</si>
  <si>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</si>
  <si>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</si>
  <si>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</si>
  <si>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</si>
  <si>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</si>
  <si>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</si>
  <si>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</si>
  <si>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</si>
  <si>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</si>
  <si>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</si>
  <si>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</si>
  <si>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</si>
  <si>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</si>
  <si>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</si>
  <si>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</si>
  <si>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</si>
  <si>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</si>
  <si>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</si>
  <si>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</si>
  <si>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</si>
  <si>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</si>
  <si>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</si>
  <si>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</si>
  <si>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</si>
  <si>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</si>
  <si>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</si>
  <si>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</si>
  <si>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</si>
  <si>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</si>
  <si>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</si>
  <si>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</si>
  <si>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</si>
  <si>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</si>
  <si>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</si>
  <si>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</si>
  <si>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</si>
  <si>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</si>
  <si>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</si>
  <si>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</si>
  <si>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</si>
  <si>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</si>
  <si>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</si>
  <si>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</si>
  <si>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</si>
  <si>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</si>
  <si>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</si>
  <si>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</si>
  <si>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</si>
  <si>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</si>
  <si>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</si>
  <si>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</si>
  <si>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</si>
  <si>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</si>
  <si>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</si>
  <si>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</si>
  <si>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</si>
  <si>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</si>
  <si>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</si>
  <si>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</si>
  <si>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</si>
  <si>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</si>
  <si>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</si>
  <si>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</si>
  <si>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</si>
  <si>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</si>
  <si>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</si>
  <si>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</si>
  <si>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</si>
  <si>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</si>
  <si>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</si>
  <si>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</si>
  <si>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</si>
  <si>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</si>
  <si>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</si>
  <si>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</si>
  <si>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</si>
  <si>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</si>
  <si>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</si>
  <si>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</si>
  <si>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</si>
  <si>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</si>
  <si>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</si>
  <si>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</si>
  <si>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</si>
  <si>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</si>
  <si>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</si>
  <si>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</si>
  <si>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</si>
  <si>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</si>
  <si>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</si>
  <si>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</si>
  <si>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</si>
  <si>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</si>
  <si>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</si>
  <si>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</si>
  <si>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</si>
  <si>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</si>
  <si>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</si>
  <si>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</si>
  <si>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</si>
  <si>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</si>
  <si>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</si>
  <si>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</si>
  <si>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</si>
  <si>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</si>
  <si>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</si>
  <si>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</si>
  <si>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</si>
  <si>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</si>
  <si>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</si>
  <si>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</si>
  <si>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</si>
  <si>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</si>
  <si>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</si>
  <si>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</si>
  <si>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</si>
  <si>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</si>
  <si>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</si>
  <si>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</si>
  <si>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</si>
  <si>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</si>
  <si>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</si>
  <si>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</si>
  <si>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</si>
  <si>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</si>
  <si>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</si>
  <si>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</si>
  <si>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</si>
  <si>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</si>
  <si>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</si>
  <si>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</si>
  <si>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</si>
  <si>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</si>
  <si>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</si>
  <si>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</si>
  <si>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</si>
  <si>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</si>
  <si>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</si>
  <si>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</si>
  <si>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</si>
  <si>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</si>
  <si>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</si>
  <si>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</si>
  <si>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</si>
  <si>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</si>
  <si>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</si>
  <si>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</si>
  <si>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</si>
  <si>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</si>
  <si>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</si>
  <si>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</si>
  <si>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</si>
  <si>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</si>
  <si>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</si>
  <si>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</si>
  <si>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</si>
  <si>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</si>
  <si>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</si>
  <si>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</si>
  <si>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</si>
  <si>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</si>
  <si>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</si>
  <si>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</si>
  <si>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</si>
  <si>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</si>
  <si>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</si>
  <si>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</si>
  <si>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</si>
  <si>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</si>
  <si>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</si>
  <si>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</si>
  <si>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</si>
  <si>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</si>
  <si>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</si>
  <si>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</si>
  <si>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</si>
  <si>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</si>
  <si>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</si>
  <si>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</si>
  <si>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</si>
  <si>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</si>
  <si>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</si>
  <si>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</si>
  <si>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</si>
  <si>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</si>
  <si>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</si>
  <si>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</si>
  <si>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</si>
  <si>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</si>
  <si>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</si>
  <si>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</si>
  <si>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</si>
  <si>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</si>
  <si>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</si>
  <si>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</si>
  <si>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</si>
  <si>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</si>
  <si>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</si>
  <si>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</si>
  <si>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</si>
  <si>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</si>
  <si>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</si>
  <si>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</si>
  <si>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</si>
  <si>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</si>
  <si>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</si>
  <si>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</si>
  <si>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</si>
  <si>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</si>
  <si>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</si>
  <si>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</si>
  <si>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</si>
  <si>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</si>
  <si>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</si>
  <si>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</si>
  <si>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</si>
  <si>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</si>
  <si>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</si>
  <si>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</si>
  <si>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</si>
  <si>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</si>
  <si>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</si>
  <si>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</si>
  <si>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</si>
  <si>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</si>
  <si>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</si>
  <si>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</si>
  <si>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</si>
  <si>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</si>
  <si>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</si>
  <si>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</si>
  <si>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</si>
  <si>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</si>
  <si>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</si>
  <si>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</si>
  <si>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</si>
  <si>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</si>
  <si>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</si>
  <si>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</si>
  <si>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</si>
  <si>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</si>
  <si>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</si>
  <si>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</si>
  <si>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</si>
  <si>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</si>
  <si>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</si>
  <si>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</si>
  <si>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</si>
  <si>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</si>
  <si>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</si>
  <si>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</si>
  <si>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</si>
  <si>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</si>
  <si>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</si>
  <si>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</si>
  <si>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</si>
  <si>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</si>
  <si>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</si>
  <si>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</si>
  <si>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</si>
  <si>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</si>
  <si>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</si>
  <si>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</si>
  <si>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</si>
  <si>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</si>
  <si>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</si>
  <si>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</si>
  <si>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</si>
  <si>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</si>
  <si>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</si>
  <si>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</si>
  <si>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</si>
  <si>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</si>
  <si>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</si>
  <si>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</si>
  <si>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</si>
  <si>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</si>
  <si>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</si>
  <si>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</si>
  <si>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</si>
  <si>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</si>
  <si>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</si>
  <si>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</si>
  <si>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</si>
  <si>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</si>
  <si>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</si>
  <si>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</si>
  <si>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</si>
  <si>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</si>
  <si>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</si>
  <si>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</si>
  <si>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</si>
  <si>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</si>
  <si>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</si>
  <si>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</si>
  <si>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</si>
  <si>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</si>
  <si>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</si>
  <si>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</si>
  <si>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</si>
  <si>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</si>
  <si>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</si>
  <si>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</si>
  <si>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</si>
  <si>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</si>
  <si>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</si>
  <si>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</si>
  <si>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</si>
  <si>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</si>
  <si>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</si>
  <si>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</si>
  <si>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</si>
  <si>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</si>
  <si>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</si>
  <si>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</si>
  <si>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</si>
  <si>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</si>
  <si>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</si>
  <si>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</si>
  <si>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</si>
  <si>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</si>
  <si>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</si>
  <si>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</si>
  <si>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</si>
  <si>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</si>
  <si>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</si>
  <si>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</si>
  <si>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</si>
  <si>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</si>
  <si>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</si>
  <si>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</si>
  <si>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</si>
  <si>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</si>
  <si>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</si>
  <si>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</si>
  <si>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</si>
  <si>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</si>
  <si>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</si>
  <si>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</si>
  <si>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</si>
  <si>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</si>
  <si>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</si>
  <si>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</si>
  <si>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</si>
  <si>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</si>
  <si>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</si>
  <si>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</si>
  <si>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</si>
  <si>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</si>
  <si>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</si>
  <si>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</si>
  <si>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</si>
  <si>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</si>
  <si>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</si>
  <si>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</si>
  <si>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</si>
  <si>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</si>
  <si>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</si>
  <si>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</si>
  <si>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</si>
  <si>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</si>
  <si>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</si>
  <si>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</si>
  <si>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</si>
  <si>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</si>
  <si>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</si>
  <si>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</si>
  <si>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</si>
  <si>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</si>
  <si>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</si>
  <si>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</si>
  <si>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</si>
  <si>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</si>
  <si>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</si>
  <si>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</si>
  <si>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</si>
  <si>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</si>
  <si>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</si>
  <si>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</si>
  <si>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</si>
  <si>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</si>
  <si>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</si>
  <si>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</si>
  <si>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</si>
  <si>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</si>
  <si>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</si>
  <si>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</si>
  <si>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</si>
  <si>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</si>
  <si>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</si>
  <si>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</si>
  <si>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</si>
  <si>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</si>
  <si>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</si>
  <si>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</si>
  <si>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</si>
  <si>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</si>
  <si>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</si>
  <si>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</si>
  <si>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</si>
  <si>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</si>
  <si>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</si>
  <si>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</si>
  <si>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</si>
  <si>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</si>
  <si>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</si>
  <si>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</si>
  <si>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</si>
  <si>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</si>
  <si>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</si>
  <si>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</si>
  <si>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</si>
  <si>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</si>
  <si>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</si>
  <si>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</si>
  <si>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</si>
  <si>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</si>
  <si>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</si>
  <si>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</si>
  <si>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</si>
  <si>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</si>
  <si>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</si>
  <si>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</si>
  <si>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</si>
  <si>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</si>
  <si>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</si>
  <si>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</si>
  <si>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</si>
  <si>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</si>
  <si>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</si>
  <si>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</si>
  <si>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</si>
  <si>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</si>
  <si>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</si>
  <si>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</si>
  <si>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</si>
  <si>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</si>
  <si>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</si>
  <si>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</si>
  <si>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</si>
  <si>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</si>
  <si>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</si>
  <si>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</si>
  <si>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</si>
  <si>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</si>
  <si>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</si>
  <si>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</si>
  <si>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</si>
  <si>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</si>
  <si>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</si>
  <si>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</si>
  <si>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</si>
  <si>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</si>
  <si>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</si>
  <si>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</si>
  <si>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</si>
  <si>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</si>
  <si>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</si>
  <si>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</si>
  <si>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</si>
  <si>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</si>
  <si>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</si>
  <si>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</si>
  <si>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</si>
  <si>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</si>
  <si>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</si>
  <si>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</si>
  <si>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</si>
  <si>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</si>
  <si>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</si>
  <si>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</si>
  <si>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</si>
  <si>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</si>
  <si>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</si>
  <si>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</si>
  <si>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</si>
  <si>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</si>
  <si>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</si>
  <si>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</si>
  <si>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</si>
  <si>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</si>
  <si>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</si>
  <si>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</si>
  <si>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</si>
  <si>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</si>
  <si>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</si>
  <si>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</si>
  <si>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</si>
  <si>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</si>
  <si>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</si>
  <si>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</si>
  <si>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</si>
  <si>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</si>
  <si>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</si>
  <si>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</si>
  <si>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</si>
  <si>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</si>
  <si>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</si>
  <si>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</si>
  <si>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</si>
  <si>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</si>
  <si>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</si>
  <si>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</si>
  <si>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</si>
  <si>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</si>
  <si>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</si>
  <si>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</si>
  <si>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</si>
  <si>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</si>
  <si>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</si>
  <si>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</si>
  <si>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</si>
  <si>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</si>
  <si>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</si>
  <si>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</si>
  <si>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</si>
  <si>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</si>
  <si>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</si>
  <si>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</si>
  <si>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</si>
  <si>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</si>
  <si>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</si>
  <si>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</si>
  <si>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</si>
  <si>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</si>
  <si>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</si>
  <si>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</si>
  <si>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</si>
  <si>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</si>
  <si>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</si>
  <si>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</si>
  <si>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</si>
  <si>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</si>
  <si>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</si>
  <si>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</si>
  <si>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</si>
  <si>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</si>
  <si>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</si>
  <si>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</si>
  <si>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</si>
  <si>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</si>
  <si>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</si>
  <si>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</si>
  <si>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</si>
  <si>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</si>
  <si>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</si>
  <si>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</si>
  <si>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</si>
  <si>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</si>
  <si>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</si>
  <si>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</si>
  <si>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</si>
  <si>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</si>
  <si>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</si>
  <si>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</si>
  <si>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</si>
  <si>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</si>
  <si>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</si>
  <si>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</si>
  <si>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</si>
  <si>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</si>
  <si>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</si>
  <si>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</si>
  <si>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</si>
  <si>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</si>
  <si>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</si>
  <si>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</si>
  <si>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</si>
  <si>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</si>
  <si>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</si>
  <si>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</si>
  <si>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</si>
  <si>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</si>
  <si>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</si>
  <si>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</si>
  <si>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</si>
  <si>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</si>
  <si>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</si>
  <si>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</si>
  <si>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</si>
  <si>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</si>
  <si>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</si>
  <si>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</si>
  <si>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</si>
  <si>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</si>
  <si>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</si>
  <si>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</si>
  <si>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</si>
  <si>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</si>
  <si>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</si>
  <si>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</si>
  <si>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</si>
  <si>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</si>
  <si>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</si>
  <si>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</si>
  <si>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</si>
  <si>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</si>
  <si>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</si>
  <si>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</si>
  <si>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</si>
  <si>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</si>
  <si>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</si>
  <si>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</si>
  <si>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</si>
  <si>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</si>
  <si>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</si>
  <si>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</si>
  <si>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</si>
  <si>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</si>
  <si>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</si>
  <si>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</si>
  <si>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</si>
  <si>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</si>
  <si>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</si>
  <si>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</si>
  <si>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</si>
  <si>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</si>
  <si>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</si>
  <si>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</si>
  <si>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</si>
  <si>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</si>
  <si>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</si>
  <si>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</si>
  <si>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</si>
  <si>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</si>
  <si>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</si>
  <si>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</si>
  <si>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</si>
  <si>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</si>
  <si>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</si>
  <si>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</si>
  <si>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</si>
  <si>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</si>
  <si>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</si>
  <si>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</si>
  <si>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</si>
  <si>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</si>
  <si>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</si>
  <si>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</si>
  <si>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</si>
  <si>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</si>
  <si>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</si>
  <si>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</si>
  <si>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</si>
  <si>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</si>
  <si>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</si>
  <si>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</si>
  <si>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</si>
  <si>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</si>
  <si>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</si>
  <si>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</si>
  <si>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</si>
  <si>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</si>
  <si>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</si>
  <si>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</si>
  <si>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</si>
  <si>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</si>
  <si>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</si>
  <si>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</si>
  <si>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</si>
  <si>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</si>
  <si>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</si>
  <si>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</si>
  <si>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</si>
  <si>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</si>
  <si>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</si>
  <si>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</si>
  <si>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</si>
  <si>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</si>
  <si>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</si>
  <si>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</si>
  <si>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</si>
  <si>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</si>
  <si>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</si>
  <si>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</si>
  <si>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</si>
  <si>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</si>
  <si>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</si>
  <si>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</si>
  <si>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</si>
  <si>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</si>
  <si>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</si>
  <si>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</si>
  <si>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</si>
  <si>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</si>
  <si>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</si>
  <si>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</si>
  <si>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</si>
  <si>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</si>
  <si>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</si>
  <si>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</si>
  <si>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</si>
  <si>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</si>
  <si>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</si>
  <si>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</si>
  <si>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</si>
  <si>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</si>
  <si>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</si>
  <si>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</si>
  <si>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</si>
  <si>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</si>
  <si>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</si>
  <si>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</si>
  <si>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</si>
  <si>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</si>
  <si>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</si>
  <si>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</si>
  <si>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</si>
  <si>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</si>
  <si>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</si>
  <si>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</si>
  <si>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</si>
  <si>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</si>
  <si>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</si>
  <si>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</si>
  <si>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</si>
  <si>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</si>
  <si>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</si>
  <si>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</si>
  <si>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</si>
  <si>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</si>
  <si>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</si>
  <si>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</si>
  <si>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</si>
  <si>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</si>
  <si>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</si>
  <si>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</si>
  <si>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</si>
  <si>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</si>
  <si>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</si>
  <si>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</si>
  <si>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</si>
  <si>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</si>
  <si>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</si>
  <si>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</si>
  <si>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</si>
  <si>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</si>
  <si>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</si>
  <si>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</si>
  <si>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</si>
  <si>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</si>
  <si>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</si>
  <si>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</si>
  <si>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</si>
  <si>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</si>
  <si>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</si>
  <si>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</si>
  <si>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</si>
  <si>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</si>
  <si>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</si>
  <si>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</si>
  <si>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</si>
  <si>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</si>
  <si>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</si>
  <si>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</si>
  <si>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</si>
  <si>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</si>
  <si>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</si>
  <si>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</si>
  <si>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</si>
  <si>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</si>
  <si>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</si>
  <si>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</si>
  <si>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</si>
  <si>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</si>
  <si>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</si>
  <si>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</si>
  <si>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</si>
  <si>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</si>
  <si>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</si>
  <si>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</si>
  <si>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</si>
  <si>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</si>
  <si>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</si>
  <si>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</si>
  <si>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</si>
  <si>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</si>
  <si>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</si>
  <si>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</si>
  <si>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</si>
  <si>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</si>
  <si>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</si>
  <si>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</si>
  <si>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</si>
  <si>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</si>
  <si>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</si>
  <si>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</si>
  <si>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</si>
  <si>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</si>
  <si>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</si>
  <si>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</si>
  <si>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</si>
  <si>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</si>
  <si>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</si>
  <si>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</si>
  <si>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</si>
  <si>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</si>
  <si>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</si>
  <si>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</si>
  <si>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</si>
  <si>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</si>
  <si>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</si>
  <si>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</si>
  <si>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</si>
  <si>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</si>
  <si>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</si>
  <si>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</si>
  <si>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</si>
  <si>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</si>
  <si>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</si>
  <si>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</si>
  <si>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</si>
  <si>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</si>
  <si>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</si>
  <si>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</si>
  <si>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</si>
  <si>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</si>
  <si>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</si>
  <si>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</si>
  <si>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</si>
  <si>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</si>
  <si>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</si>
  <si>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</si>
  <si>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</si>
  <si>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</si>
  <si>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</si>
  <si>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</si>
  <si>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</si>
  <si>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</si>
  <si>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</si>
  <si>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</si>
  <si>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</si>
  <si>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</si>
  <si>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</si>
  <si>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</si>
  <si>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</si>
  <si>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</si>
  <si>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</si>
  <si>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</si>
  <si>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</si>
  <si>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</si>
  <si>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</si>
  <si>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</si>
  <si>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</si>
  <si>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</si>
  <si>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</si>
  <si>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</si>
  <si>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</si>
  <si>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</si>
  <si>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</si>
  <si>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</si>
  <si>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</si>
  <si>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</si>
  <si>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</si>
  <si>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</si>
  <si>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</si>
  <si>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</si>
  <si>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</si>
  <si>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</si>
  <si>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</si>
  <si>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</si>
  <si>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</si>
  <si>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</si>
  <si>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</si>
  <si>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</si>
  <si>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</si>
  <si>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</si>
  <si>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</si>
  <si>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</si>
  <si>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</si>
  <si>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</si>
  <si>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</si>
  <si>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</si>
  <si>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</si>
  <si>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</si>
  <si>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</si>
  <si>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</si>
  <si>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</si>
  <si>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</si>
  <si>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</si>
  <si>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</si>
  <si>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</si>
  <si>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</si>
  <si>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</si>
  <si>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</si>
  <si>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</si>
  <si>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</si>
  <si>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</si>
  <si>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</si>
  <si>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</si>
  <si>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</si>
  <si>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</si>
  <si>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</si>
  <si>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</si>
  <si>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</si>
  <si>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</si>
  <si>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</si>
  <si>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</si>
  <si>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</si>
  <si>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</si>
  <si>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</si>
  <si>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</si>
  <si>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</si>
  <si>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</si>
  <si>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</si>
  <si>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</si>
  <si>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</si>
  <si>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</si>
  <si>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</si>
  <si>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</si>
  <si>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</si>
  <si>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</si>
  <si>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</si>
  <si>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</si>
  <si>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</si>
  <si>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</si>
  <si>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</si>
  <si>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</si>
  <si>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</si>
  <si>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</si>
  <si>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</si>
  <si>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</si>
  <si>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</si>
  <si>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</si>
  <si>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</si>
  <si>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</si>
  <si>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</si>
  <si>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</si>
  <si>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</si>
  <si>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</si>
  <si>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</si>
  <si>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</si>
  <si>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</si>
  <si>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</si>
  <si>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</si>
  <si>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</si>
  <si>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</si>
  <si>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</si>
  <si>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</si>
  <si>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</si>
  <si>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</si>
  <si>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</si>
  <si>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</si>
  <si>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</si>
  <si>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</si>
  <si>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</si>
  <si>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</si>
  <si>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</si>
  <si>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</si>
  <si>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</si>
  <si>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</si>
  <si>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</si>
  <si>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</si>
  <si>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</si>
  <si>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</si>
  <si>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</si>
  <si>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</si>
  <si>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</si>
  <si>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</si>
  <si>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</si>
  <si>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</si>
  <si>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</si>
  <si>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</si>
  <si>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</si>
  <si>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</si>
  <si>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</si>
  <si>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</si>
  <si>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</si>
  <si>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</si>
  <si>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</si>
  <si>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</si>
  <si>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</si>
  <si>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</si>
  <si>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</si>
  <si>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</si>
  <si>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</si>
  <si>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</si>
  <si>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</si>
  <si>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</si>
  <si>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</si>
  <si>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</si>
  <si>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</si>
  <si>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</si>
  <si>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</si>
  <si>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</si>
  <si>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</si>
  <si>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</si>
  <si>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</si>
  <si>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</si>
  <si>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</si>
  <si>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</si>
  <si>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</si>
  <si>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</si>
  <si>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</si>
  <si>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</si>
  <si>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</si>
  <si>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</si>
  <si>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</si>
  <si>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</si>
  <si>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</si>
  <si>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</si>
  <si>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</si>
  <si>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</si>
  <si>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</si>
  <si>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</si>
  <si>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</si>
  <si>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</si>
  <si>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</si>
  <si>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</si>
  <si>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</si>
  <si>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</si>
  <si>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</si>
  <si>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</si>
  <si>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</si>
  <si>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</si>
  <si>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</si>
  <si>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</si>
  <si>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</si>
  <si>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</si>
  <si>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</si>
  <si>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</si>
  <si>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</si>
  <si>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</si>
  <si>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</si>
  <si>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</si>
  <si>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</si>
  <si>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</si>
  <si>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</si>
  <si>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</si>
  <si>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</si>
  <si>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</si>
  <si>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</si>
  <si>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</si>
  <si>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</si>
  <si>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</si>
  <si>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</si>
  <si>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</si>
  <si>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</si>
  <si>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</si>
  <si>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</si>
  <si>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</si>
  <si>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</si>
  <si>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</si>
  <si>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</si>
  <si>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</si>
  <si>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</si>
  <si>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</si>
  <si>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</si>
  <si>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</si>
  <si>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</si>
  <si>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</si>
  <si>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</si>
  <si>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</si>
  <si>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</si>
  <si>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</si>
  <si>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</si>
  <si>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</si>
  <si>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</si>
  <si>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</si>
  <si>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</si>
  <si>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</si>
  <si>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</si>
  <si>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</si>
  <si>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</si>
  <si>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</si>
  <si>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</si>
  <si>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</si>
  <si>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</si>
  <si>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</si>
  <si>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</si>
  <si>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</si>
  <si>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</si>
  <si>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</si>
  <si>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</si>
  <si>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</si>
  <si>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</si>
  <si>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</si>
  <si>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</si>
  <si>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</si>
  <si>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</si>
  <si>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</si>
  <si>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</si>
  <si>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</si>
  <si>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</si>
  <si>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</si>
  <si>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</si>
  <si>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</si>
  <si>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</si>
  <si>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</si>
  <si>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</si>
  <si>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</si>
  <si>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</si>
  <si>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</si>
  <si>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</si>
  <si>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</si>
  <si>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</si>
  <si>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</si>
  <si>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</si>
  <si>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</si>
  <si>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</si>
  <si>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</si>
  <si>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</si>
  <si>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</si>
  <si>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</si>
  <si>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</si>
  <si>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</si>
  <si>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</si>
  <si>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</si>
  <si>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</si>
  <si>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</si>
  <si>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</si>
  <si>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</si>
  <si>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</si>
  <si>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</si>
  <si>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</si>
  <si>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</si>
  <si>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</si>
  <si>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</si>
  <si>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</si>
  <si>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</si>
  <si>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</si>
  <si>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</si>
  <si>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</si>
  <si>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</si>
  <si>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</si>
  <si>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</si>
  <si>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</si>
  <si>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</si>
  <si>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</si>
  <si>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</si>
  <si>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</si>
  <si>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</si>
  <si>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</si>
  <si>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</si>
  <si>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</si>
  <si>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</si>
  <si>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</si>
  <si>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</si>
  <si>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</si>
  <si>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</si>
  <si>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</si>
  <si>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</si>
  <si>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</si>
  <si>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</si>
  <si>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</si>
  <si>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</si>
  <si>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</si>
  <si>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</si>
  <si>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</si>
  <si>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</si>
  <si>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</si>
  <si>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</si>
  <si>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</si>
  <si>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</si>
  <si>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</si>
  <si>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</si>
  <si>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</si>
  <si>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</si>
  <si>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</si>
  <si>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</si>
  <si>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</si>
  <si>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</si>
  <si>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</si>
  <si>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</si>
  <si>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</si>
  <si>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</si>
  <si>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</si>
  <si>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</si>
  <si>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</si>
  <si>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</si>
  <si>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</si>
  <si>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</si>
  <si>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</si>
  <si>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</si>
  <si>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</si>
  <si>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</si>
  <si>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</si>
  <si>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</si>
  <si>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</si>
  <si>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</si>
  <si>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</si>
  <si>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</si>
  <si>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</si>
  <si>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</si>
  <si>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</si>
  <si>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</si>
  <si>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</si>
  <si>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</si>
  <si>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</si>
  <si>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</si>
  <si>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</si>
  <si>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</si>
  <si>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</si>
  <si>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</si>
  <si>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</si>
  <si>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</si>
  <si>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</si>
  <si>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</si>
  <si>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</si>
  <si>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</si>
  <si>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</si>
  <si>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</si>
  <si>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</si>
  <si>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</si>
  <si>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</si>
  <si>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</si>
  <si>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</si>
  <si>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</si>
  <si>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</si>
  <si>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</si>
  <si>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</si>
  <si>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</si>
  <si>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</si>
  <si>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</si>
  <si>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</si>
  <si>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</si>
  <si>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</si>
  <si>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</si>
  <si>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</si>
  <si>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</si>
  <si>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</si>
  <si>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</si>
  <si>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</si>
  <si>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</si>
  <si>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</si>
  <si>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</si>
  <si>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</si>
  <si>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</si>
  <si>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</si>
  <si>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</si>
  <si>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</si>
  <si>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</si>
  <si>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</si>
  <si>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</si>
  <si>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</si>
  <si>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</si>
  <si>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</si>
  <si>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</si>
  <si>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</si>
  <si>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</si>
  <si>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</si>
  <si>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</si>
  <si>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</si>
  <si>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</si>
  <si>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</si>
  <si>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</si>
  <si>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</si>
  <si>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</si>
  <si>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</si>
  <si>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</si>
  <si>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</si>
  <si>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</si>
  <si>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</si>
  <si>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</si>
  <si>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</si>
  <si>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</si>
  <si>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</si>
  <si>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</si>
  <si>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</si>
  <si>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</si>
  <si>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</si>
  <si>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</si>
  <si>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</si>
  <si>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</si>
  <si>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</si>
  <si>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</si>
  <si>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</si>
  <si>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</si>
  <si>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</si>
  <si>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</si>
  <si>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</si>
  <si>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</si>
  <si>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</si>
  <si>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</si>
  <si>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</si>
  <si>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</si>
  <si>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</si>
  <si>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</si>
  <si>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</si>
  <si>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</si>
  <si>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</si>
  <si>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</si>
  <si>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</si>
  <si>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</si>
  <si>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</si>
  <si>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</si>
  <si>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</si>
  <si>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</si>
  <si>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</si>
  <si>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</si>
  <si>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</si>
  <si>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</si>
  <si>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</si>
  <si>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</si>
  <si>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</si>
  <si>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</si>
  <si>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</si>
  <si>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</si>
  <si>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</si>
  <si>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</si>
  <si>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</si>
  <si>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</si>
  <si>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</si>
  <si>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</si>
  <si>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</si>
  <si>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</si>
  <si>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</si>
  <si>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</si>
  <si>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</si>
  <si>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</si>
  <si>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</si>
  <si>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</si>
  <si>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</si>
  <si>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</si>
  <si>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</si>
  <si>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</si>
  <si>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</si>
  <si>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</si>
  <si>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</si>
  <si>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</si>
  <si>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</si>
  <si>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</si>
  <si>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</si>
  <si>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</si>
  <si>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</si>
  <si>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</si>
  <si>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</si>
  <si>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</si>
  <si>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</si>
  <si>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</si>
  <si>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</si>
  <si>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</si>
  <si>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</si>
  <si>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</si>
  <si>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</si>
  <si>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</si>
  <si>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</si>
  <si>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</si>
  <si>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</si>
  <si>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</si>
  <si>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</si>
  <si>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</si>
  <si>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</si>
  <si>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</si>
  <si>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</si>
  <si>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</si>
  <si>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</si>
  <si>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</si>
  <si>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</si>
  <si>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</si>
  <si>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</si>
  <si>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</si>
  <si>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</si>
  <si>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</si>
  <si>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</si>
  <si>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</si>
  <si>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</si>
  <si>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</si>
  <si>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</si>
  <si>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</si>
  <si>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</si>
  <si>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</si>
  <si>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</si>
  <si>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</si>
  <si>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</si>
  <si>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</si>
  <si>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</si>
  <si>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</si>
  <si>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</si>
  <si>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</si>
  <si>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</si>
  <si>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</si>
  <si>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</si>
  <si>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</si>
  <si>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</si>
  <si>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</si>
  <si>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</si>
  <si>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</si>
  <si>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</si>
  <si>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</si>
  <si>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</si>
  <si>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</si>
  <si>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</si>
  <si>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</si>
  <si>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</si>
  <si>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</si>
  <si>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</si>
  <si>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</si>
  <si>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</si>
  <si>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</si>
  <si>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</si>
  <si>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</si>
  <si>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</si>
  <si>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</si>
  <si>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</si>
  <si>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</si>
  <si>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</si>
  <si>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</si>
  <si>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</si>
  <si>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</si>
  <si>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</si>
  <si>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</si>
  <si>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</si>
  <si>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</si>
  <si>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</si>
  <si>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</si>
  <si>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</si>
  <si>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</si>
  <si>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</si>
  <si>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</si>
  <si>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</si>
  <si>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</si>
  <si>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</si>
  <si>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</si>
  <si>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</si>
  <si>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</si>
  <si>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</si>
  <si>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</si>
  <si>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</si>
  <si>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</si>
  <si>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</si>
  <si>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</si>
  <si>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</si>
  <si>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</si>
  <si>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</si>
  <si>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</si>
  <si>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</si>
  <si>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</si>
  <si>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</si>
  <si>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</si>
  <si>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</si>
  <si>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</si>
  <si>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</si>
  <si>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</si>
  <si>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</si>
  <si>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</si>
  <si>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</si>
  <si>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</si>
  <si>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</si>
  <si>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</si>
  <si>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</si>
  <si>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</si>
  <si>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</si>
  <si>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</si>
  <si>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</si>
  <si>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</si>
  <si>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</si>
  <si>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</si>
  <si>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</si>
  <si>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</si>
  <si>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</si>
  <si>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</si>
  <si>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</si>
  <si>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</si>
  <si>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</si>
  <si>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</si>
  <si>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</si>
  <si>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</si>
  <si>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</si>
  <si>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</si>
  <si>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</si>
  <si>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</si>
  <si>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</si>
  <si>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</si>
  <si>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</si>
  <si>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</si>
  <si>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</si>
  <si>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</si>
  <si>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</si>
  <si>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</si>
  <si>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</si>
  <si>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</si>
  <si>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</si>
  <si>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</si>
  <si>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</si>
  <si>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</si>
  <si>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</si>
  <si>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</si>
  <si>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</si>
  <si>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</si>
  <si>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</si>
  <si>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</si>
  <si>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</si>
  <si>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</si>
  <si>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</si>
  <si>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</si>
  <si>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</si>
  <si>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</si>
  <si>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</si>
  <si>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</si>
  <si>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</si>
  <si>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</si>
  <si>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</si>
  <si>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</si>
  <si>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</si>
  <si>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</si>
  <si>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</si>
  <si>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</si>
  <si>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</si>
  <si>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</si>
  <si>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</si>
  <si>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</si>
  <si>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</si>
  <si>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</si>
  <si>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</si>
  <si>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</si>
  <si>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</si>
  <si>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</si>
  <si>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</si>
  <si>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</si>
  <si>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</si>
  <si>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</si>
  <si>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</si>
  <si>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</si>
  <si>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</si>
  <si>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</si>
  <si>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</si>
  <si>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</si>
  <si>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</si>
  <si>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</si>
  <si>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</si>
  <si>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</si>
  <si>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</si>
  <si>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</si>
  <si>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</si>
  <si>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</si>
  <si>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</si>
  <si>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</si>
  <si>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</si>
  <si>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</si>
  <si>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</si>
  <si>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</si>
  <si>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</si>
  <si>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</si>
  <si>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</si>
  <si>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</si>
  <si>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</si>
  <si>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</si>
  <si>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</si>
  <si>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</si>
  <si>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</si>
  <si>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</si>
  <si>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</si>
  <si>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</si>
  <si>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</si>
  <si>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</si>
  <si>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</si>
  <si>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</si>
  <si>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</si>
  <si>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</si>
  <si>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</si>
  <si>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</si>
  <si>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</si>
  <si>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</si>
  <si>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</si>
  <si>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</si>
  <si>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</si>
  <si>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</si>
  <si>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</si>
  <si>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</si>
  <si>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</si>
  <si>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</si>
  <si>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</si>
  <si>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</si>
  <si>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</si>
  <si>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</si>
  <si>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</si>
  <si>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</si>
  <si>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</si>
  <si>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</si>
  <si>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</si>
  <si>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</si>
  <si>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</si>
  <si>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</si>
  <si>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</si>
  <si>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</si>
  <si>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</si>
  <si>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</si>
  <si>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</si>
  <si>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</si>
  <si>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</si>
  <si>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</si>
  <si>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</si>
  <si>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</si>
  <si>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</si>
  <si>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</si>
  <si>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</si>
  <si>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</si>
  <si>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</si>
  <si>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</si>
  <si>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</si>
  <si>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</si>
  <si>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</si>
  <si>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</si>
  <si>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</si>
  <si>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</si>
  <si>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</si>
  <si>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</si>
  <si>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</si>
  <si>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</si>
  <si>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</si>
  <si>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</si>
  <si>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</si>
  <si>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</si>
  <si>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</si>
  <si>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</si>
  <si>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</si>
  <si>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</si>
  <si>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</si>
  <si>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</si>
  <si>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</si>
  <si>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</si>
  <si>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</si>
  <si>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</si>
  <si>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</si>
  <si>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</si>
  <si>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</si>
  <si>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</si>
  <si>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</si>
  <si>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</si>
  <si>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</si>
  <si>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</si>
  <si>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</si>
  <si>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</si>
  <si>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</si>
  <si>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</si>
  <si>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</si>
  <si>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</si>
  <si>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</si>
  <si>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</si>
  <si>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</si>
  <si>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</si>
  <si>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</si>
  <si>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</si>
  <si>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</si>
  <si>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</si>
  <si>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</si>
  <si>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</si>
  <si>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</si>
  <si>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</si>
  <si>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</si>
  <si>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</si>
  <si>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</si>
  <si>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</si>
  <si>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</si>
  <si>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</si>
  <si>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</si>
  <si>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</si>
  <si>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</si>
  <si>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</si>
  <si>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</si>
  <si>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</si>
  <si>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</si>
  <si>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</si>
  <si>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</si>
  <si>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</si>
  <si>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</si>
  <si>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</si>
  <si>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</si>
  <si>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</si>
  <si>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</si>
  <si>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</si>
  <si>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</si>
  <si>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</si>
  <si>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</si>
  <si>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</si>
  <si>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</si>
  <si>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</si>
  <si>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</si>
  <si>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</si>
  <si>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</si>
  <si>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</si>
  <si>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</si>
  <si>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</si>
  <si>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</si>
  <si>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</si>
  <si>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</si>
  <si>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</si>
  <si>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</si>
  <si>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</si>
  <si>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</si>
  <si>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</si>
  <si>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</si>
  <si>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</si>
  <si>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</si>
  <si>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</si>
  <si>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</si>
  <si>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</si>
  <si>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</si>
  <si>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</si>
  <si>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</si>
  <si>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</si>
  <si>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</si>
  <si>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</si>
  <si>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</si>
  <si>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</si>
  <si>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</si>
  <si>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</si>
  <si>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</si>
  <si>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</si>
  <si>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</si>
  <si>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</si>
  <si>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</si>
  <si>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</si>
  <si>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</si>
  <si>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</si>
  <si>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</si>
  <si>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</si>
  <si>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</si>
  <si>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</si>
  <si>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</si>
  <si>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</si>
  <si>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</si>
  <si>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</si>
  <si>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</si>
  <si>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</si>
  <si>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</si>
  <si>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</si>
  <si>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</si>
  <si>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</si>
  <si>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</si>
  <si>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</si>
  <si>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</si>
  <si>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</si>
  <si>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</si>
  <si>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</si>
  <si>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</si>
  <si>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</si>
  <si>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</si>
  <si>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</si>
  <si>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</si>
  <si>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</si>
  <si>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</si>
  <si>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</si>
  <si>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</si>
  <si>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</si>
  <si>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</si>
  <si>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</si>
  <si>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</si>
  <si>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</si>
  <si>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</si>
  <si>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</si>
  <si>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</si>
  <si>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</si>
  <si>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</si>
  <si>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</si>
  <si>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</si>
  <si>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</si>
  <si>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</si>
  <si>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</si>
  <si>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</si>
  <si>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</si>
  <si>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</si>
  <si>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</si>
  <si>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</si>
  <si>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</si>
  <si>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</si>
  <si>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</si>
  <si>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</si>
  <si>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</si>
  <si>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</si>
  <si>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</si>
  <si>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</si>
  <si>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</si>
  <si>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</si>
  <si>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</si>
  <si>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</si>
  <si>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</si>
  <si>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</si>
  <si>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</si>
  <si>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</si>
  <si>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</si>
  <si>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</si>
  <si>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</si>
  <si>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</si>
  <si>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</si>
  <si>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</si>
  <si>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</si>
  <si>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</si>
  <si>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</si>
  <si>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</si>
  <si>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</si>
  <si>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</si>
  <si>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</si>
  <si>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</si>
  <si>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</si>
  <si>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</si>
  <si>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</si>
  <si>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</si>
  <si>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</si>
  <si>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</si>
  <si>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</si>
  <si>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</si>
  <si>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</si>
  <si>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</si>
  <si>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</si>
  <si>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</si>
  <si>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</si>
  <si>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</si>
  <si>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</si>
  <si>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</si>
  <si>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</si>
  <si>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</si>
  <si>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</si>
  <si>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</si>
  <si>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</si>
  <si>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</si>
  <si>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</si>
  <si>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</si>
  <si>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</si>
  <si>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</si>
  <si>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</si>
  <si>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</si>
  <si>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</si>
  <si>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</si>
  <si>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</si>
  <si>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</si>
  <si>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</si>
  <si>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</si>
  <si>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</si>
  <si>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</si>
  <si>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</si>
  <si>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</si>
  <si>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</si>
  <si>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</si>
  <si>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</si>
  <si>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</si>
  <si>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</si>
  <si>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</si>
  <si>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</si>
  <si>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</si>
  <si>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</si>
  <si>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</si>
  <si>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</si>
  <si>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</si>
  <si>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</si>
  <si>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</si>
  <si>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</si>
  <si>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</si>
  <si>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</si>
  <si>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</si>
  <si>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</si>
  <si>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</si>
  <si>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</si>
  <si>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</si>
  <si>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</si>
  <si>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</si>
  <si>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</si>
  <si>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</si>
  <si>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</si>
  <si>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</si>
  <si>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</si>
  <si>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</si>
  <si>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</si>
  <si>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</si>
  <si>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</si>
  <si>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</si>
  <si>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</si>
  <si>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</si>
  <si>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</si>
  <si>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</si>
  <si>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</si>
  <si>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</si>
  <si>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</si>
  <si>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</si>
  <si>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</si>
  <si>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</si>
  <si>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</si>
  <si>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</si>
  <si>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</si>
  <si>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</si>
  <si>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</si>
  <si>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</si>
  <si>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</si>
  <si>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</si>
  <si>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</si>
  <si>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</si>
  <si>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</si>
  <si>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</si>
  <si>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</si>
  <si>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</si>
  <si>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</si>
  <si>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</si>
  <si>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</si>
  <si>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</si>
  <si>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</si>
  <si>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</si>
  <si>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</si>
  <si>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</si>
  <si>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</si>
  <si>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</si>
  <si>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</si>
  <si>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</si>
  <si>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</si>
  <si>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</si>
  <si>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</si>
  <si>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</si>
  <si>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</si>
  <si>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</si>
  <si>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</si>
  <si>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</si>
  <si>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</si>
  <si>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</si>
  <si>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</si>
  <si>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</si>
  <si>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</si>
  <si>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</si>
  <si>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</si>
  <si>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</si>
  <si>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</si>
  <si>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</si>
  <si>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</si>
  <si>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</si>
  <si>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</si>
  <si>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</si>
  <si>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</si>
  <si>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</si>
  <si>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</si>
  <si>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</si>
  <si>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</si>
  <si>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</si>
  <si>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</si>
  <si>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</si>
  <si>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</si>
  <si>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</si>
  <si>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</si>
  <si>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</si>
  <si>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</si>
  <si>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</si>
  <si>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</si>
  <si>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</si>
  <si>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</si>
  <si>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</si>
  <si>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</si>
  <si>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</si>
  <si>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</si>
  <si>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</si>
  <si>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</si>
  <si>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</si>
  <si>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</si>
  <si>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</si>
  <si>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</si>
  <si>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</si>
  <si>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</si>
  <si>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</si>
  <si>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</si>
  <si>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</si>
  <si>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</si>
  <si>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</si>
  <si>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</si>
  <si>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</si>
  <si>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</si>
  <si>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</si>
  <si>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</si>
  <si>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</si>
  <si>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</si>
  <si>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</si>
  <si>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</si>
  <si>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</si>
  <si>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</si>
  <si>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</si>
  <si>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</si>
  <si>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</si>
  <si>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</si>
  <si>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</si>
  <si>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</si>
  <si>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</si>
  <si>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</si>
  <si>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</si>
  <si>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</si>
  <si>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</si>
  <si>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</si>
  <si>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</si>
  <si>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</si>
  <si>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</si>
  <si>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</si>
  <si>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</si>
  <si>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</si>
  <si>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</si>
  <si>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</si>
  <si>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</si>
  <si>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</si>
  <si>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</si>
  <si>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</si>
  <si>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</si>
  <si>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</si>
  <si>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</si>
  <si>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</si>
  <si>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</si>
  <si>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</si>
  <si>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</si>
  <si>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</si>
  <si>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</si>
  <si>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</si>
  <si>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</si>
  <si>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</si>
  <si>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</si>
  <si>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</si>
  <si>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</si>
  <si>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</si>
  <si>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</si>
  <si>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</si>
  <si>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</si>
  <si>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</si>
  <si>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</si>
  <si>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</si>
  <si>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</si>
  <si>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</si>
  <si>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</si>
  <si>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</si>
  <si>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</si>
  <si>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</si>
  <si>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</si>
  <si>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</si>
  <si>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</si>
  <si>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</si>
  <si>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</si>
  <si>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</si>
  <si>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</si>
  <si>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</si>
  <si>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</si>
  <si>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</si>
  <si>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</si>
  <si>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</si>
  <si>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</si>
  <si>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</si>
  <si>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</si>
  <si>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</si>
  <si>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</si>
  <si>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</si>
  <si>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</si>
  <si>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</si>
  <si>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</si>
  <si>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</si>
  <si>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</si>
  <si>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</si>
  <si>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</si>
  <si>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</si>
  <si>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</si>
  <si>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</si>
  <si>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</si>
  <si>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</si>
  <si>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</si>
  <si>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</si>
  <si>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</si>
  <si>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</si>
  <si>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</si>
  <si>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</si>
  <si>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</si>
  <si>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</si>
  <si>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</si>
  <si>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</si>
  <si>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</si>
  <si>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</si>
  <si>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</si>
  <si>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</si>
  <si>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</si>
  <si>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</si>
  <si>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</si>
  <si>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</si>
  <si>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</si>
  <si>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</si>
  <si>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</si>
  <si>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</si>
  <si>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</si>
  <si>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</si>
  <si>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</si>
  <si>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</si>
  <si>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</si>
  <si>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</si>
  <si>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</si>
  <si>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</si>
  <si>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</si>
  <si>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</si>
  <si>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</si>
  <si>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</si>
  <si>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</si>
  <si>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</si>
  <si>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</si>
  <si>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</si>
  <si>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</si>
  <si>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</si>
  <si>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</si>
  <si>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</si>
  <si>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</si>
  <si>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</si>
  <si>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</si>
  <si>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</si>
  <si>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</si>
  <si>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</si>
  <si>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</si>
  <si>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</si>
  <si>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</si>
  <si>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</si>
  <si>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</si>
  <si>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</si>
  <si>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</si>
  <si>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</si>
  <si>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</si>
  <si>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</si>
  <si>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</si>
  <si>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</si>
  <si>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</si>
  <si>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</si>
  <si>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</si>
  <si>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</si>
  <si>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</si>
  <si>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</si>
  <si>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</si>
  <si>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</si>
  <si>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</si>
  <si>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</si>
  <si>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</si>
  <si>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</si>
  <si>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</si>
  <si>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</si>
  <si>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</si>
  <si>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</si>
  <si>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</si>
  <si>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</si>
  <si>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</si>
  <si>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</si>
  <si>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</si>
  <si>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</si>
  <si>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</si>
  <si>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</si>
  <si>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</si>
  <si>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</si>
  <si>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</si>
  <si>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</si>
  <si>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</si>
  <si>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</si>
  <si>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</si>
  <si>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</si>
  <si>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</si>
  <si>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</si>
  <si>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</si>
  <si>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</si>
  <si>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</si>
  <si>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</si>
  <si>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</si>
  <si>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</si>
  <si>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</si>
  <si>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</si>
  <si>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</si>
  <si>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</si>
  <si>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</si>
  <si>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</si>
  <si>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</si>
  <si>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</si>
  <si>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</si>
  <si>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</si>
  <si>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</si>
  <si>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</si>
  <si>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</si>
  <si>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</si>
  <si>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</si>
  <si>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</si>
  <si>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</si>
  <si>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</si>
  <si>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</si>
  <si>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</si>
  <si>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</si>
  <si>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</si>
  <si>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</si>
  <si>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</si>
  <si>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</si>
  <si>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</si>
  <si>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</si>
  <si>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</si>
  <si>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</si>
  <si>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</si>
  <si>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</si>
  <si>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</si>
  <si>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</si>
  <si>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</si>
  <si>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</si>
  <si>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</si>
  <si>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</si>
  <si>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</si>
  <si>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</si>
  <si>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</si>
  <si>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</si>
  <si>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</si>
  <si>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</si>
  <si>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</si>
  <si>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</si>
  <si>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</si>
  <si>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</si>
  <si>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</si>
  <si>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</si>
  <si>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</si>
  <si>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</si>
  <si>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</si>
  <si>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</si>
  <si>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</si>
  <si>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</si>
  <si>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</si>
  <si>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</si>
  <si>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</si>
  <si>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</si>
  <si>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</si>
  <si>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</si>
  <si>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</si>
  <si>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</si>
  <si>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</si>
  <si>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</si>
  <si>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</si>
  <si>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</si>
  <si>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</si>
  <si>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</si>
  <si>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</si>
  <si>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</si>
  <si>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</si>
  <si>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</si>
  <si>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</si>
  <si>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</si>
  <si>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</si>
  <si>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</si>
  <si>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</si>
  <si>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</si>
  <si>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</si>
  <si>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</si>
  <si>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</si>
  <si>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</si>
  <si>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</si>
  <si>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</si>
  <si>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</si>
  <si>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</si>
  <si>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</si>
  <si>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</si>
  <si>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</si>
  <si>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</si>
  <si>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</si>
  <si>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</si>
  <si>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</si>
  <si>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</si>
  <si>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</si>
  <si>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</si>
  <si>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</si>
  <si>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</si>
  <si>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</si>
  <si>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</si>
  <si>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</si>
  <si>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</si>
  <si>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</si>
  <si>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</si>
  <si>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</si>
  <si>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</si>
  <si>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</si>
  <si>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</si>
  <si>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</si>
  <si>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</si>
  <si>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</si>
  <si>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</si>
  <si>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</si>
  <si>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</si>
  <si>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</si>
  <si>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</si>
  <si>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</si>
  <si>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</si>
  <si>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</si>
  <si>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</si>
  <si>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</si>
  <si>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</si>
  <si>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</si>
  <si>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</si>
  <si>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</si>
  <si>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</si>
  <si>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</si>
  <si>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</si>
  <si>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</si>
  <si>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</si>
  <si>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</si>
  <si>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</si>
  <si>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</si>
  <si>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</si>
  <si>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</si>
  <si>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</si>
  <si>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</si>
  <si>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</si>
  <si>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</si>
  <si>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</si>
  <si>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</si>
  <si>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</si>
  <si>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</si>
  <si>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</si>
  <si>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</si>
  <si>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</si>
  <si>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</si>
  <si>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</si>
  <si>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</si>
  <si>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</si>
  <si>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</si>
  <si>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</si>
  <si>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</si>
  <si>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</si>
  <si>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</si>
  <si>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</si>
  <si>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</si>
  <si>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</si>
  <si>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</si>
  <si>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</si>
  <si>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</si>
  <si>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</si>
  <si>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</si>
  <si>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</si>
  <si>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</si>
  <si>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</si>
  <si>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</si>
  <si>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</si>
  <si>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</si>
  <si>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</si>
  <si>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</si>
  <si>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</si>
  <si>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</si>
  <si>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</si>
  <si>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</si>
  <si>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</si>
  <si>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</si>
  <si>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</si>
  <si>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</si>
  <si>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</si>
  <si>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</si>
  <si>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</si>
  <si>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</si>
  <si>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</si>
  <si>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</si>
  <si>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</si>
  <si>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</si>
  <si>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</si>
  <si>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</si>
  <si>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</si>
  <si>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</si>
  <si>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</si>
  <si>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</si>
  <si>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</si>
  <si>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</si>
  <si>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</si>
  <si>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</si>
  <si>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</si>
  <si>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</si>
  <si>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</si>
  <si>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</si>
  <si>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</si>
  <si>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</si>
  <si>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</si>
  <si>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</si>
  <si>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</si>
  <si>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</si>
  <si>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</si>
  <si>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</si>
  <si>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</si>
  <si>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</si>
  <si>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</si>
  <si>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</si>
  <si>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</si>
  <si>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</si>
  <si>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</si>
  <si>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</si>
  <si>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</si>
  <si>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</si>
  <si>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</si>
  <si>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</si>
  <si>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</si>
  <si>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</si>
  <si>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</si>
  <si>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</si>
  <si>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</si>
  <si>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</si>
  <si>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</si>
  <si>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</si>
  <si>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</si>
  <si>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</si>
  <si>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</si>
  <si>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</si>
  <si>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</si>
  <si>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</si>
  <si>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</si>
  <si>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</si>
  <si>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</si>
  <si>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</si>
  <si>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</si>
  <si>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</si>
  <si>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</si>
  <si>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</si>
  <si>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</si>
  <si>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</si>
  <si>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</si>
  <si>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</si>
  <si>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</si>
  <si>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</si>
  <si>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</si>
  <si>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</si>
  <si>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</si>
  <si>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</si>
  <si>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</si>
  <si>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</si>
  <si>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</si>
  <si>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</si>
  <si>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</si>
  <si>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</si>
  <si>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</si>
  <si>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</si>
  <si>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</si>
  <si>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</si>
  <si>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</si>
  <si>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</si>
  <si>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</si>
  <si>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</si>
  <si>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</si>
  <si>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</si>
  <si>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</si>
  <si>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</si>
  <si>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</si>
  <si>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</si>
  <si>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</si>
  <si>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</si>
  <si>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</si>
  <si>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</si>
  <si>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</si>
  <si>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</si>
  <si>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</si>
  <si>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</si>
  <si>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</si>
  <si>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</si>
  <si>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</si>
  <si>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</si>
  <si>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</si>
  <si>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</si>
  <si>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</si>
  <si>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</si>
  <si>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</si>
  <si>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</si>
  <si>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</si>
  <si>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</si>
  <si>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</si>
  <si>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</si>
  <si>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</si>
  <si>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</si>
  <si>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</si>
  <si>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</si>
  <si>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</si>
  <si>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</si>
  <si>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</si>
  <si>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</si>
  <si>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</si>
  <si>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</si>
  <si>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</si>
  <si>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</si>
  <si>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</si>
  <si>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</si>
  <si>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</si>
  <si>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</si>
  <si>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</si>
  <si>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</si>
  <si>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</si>
  <si>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</si>
  <si>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</si>
  <si>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</si>
  <si>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</si>
  <si>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</si>
  <si>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</si>
  <si>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</si>
  <si>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</si>
  <si>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</si>
  <si>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</si>
  <si>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</si>
  <si>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</si>
  <si>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</si>
  <si>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</si>
  <si>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</si>
  <si>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</si>
  <si>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</si>
  <si>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</si>
  <si>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</si>
  <si>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</si>
  <si>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</si>
  <si>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</si>
  <si>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</si>
  <si>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</si>
  <si>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</si>
  <si>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</si>
  <si>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</si>
  <si>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</si>
  <si>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</si>
  <si>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</si>
  <si>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</si>
  <si>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</si>
  <si>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</si>
  <si>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</si>
  <si>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</si>
  <si>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</si>
  <si>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</si>
  <si>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</si>
  <si>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</si>
  <si>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</si>
  <si>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</si>
  <si>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</si>
  <si>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</si>
  <si>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</si>
  <si>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</si>
  <si>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</si>
  <si>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</si>
  <si>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</si>
  <si>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</si>
  <si>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</si>
  <si>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</si>
  <si>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</si>
  <si>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</si>
  <si>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</si>
  <si>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</si>
  <si>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</si>
  <si>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</si>
  <si>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</si>
  <si>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</si>
  <si>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</si>
  <si>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</si>
  <si>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</si>
  <si>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</si>
  <si>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</si>
  <si>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</si>
  <si>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</si>
  <si>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</si>
  <si>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</si>
  <si>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</si>
  <si>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</si>
  <si>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</si>
  <si>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</si>
  <si>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</si>
  <si>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</si>
  <si>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</si>
  <si>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</si>
  <si>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</si>
  <si>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</si>
  <si>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</si>
  <si>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</si>
  <si>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</si>
  <si>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</si>
  <si>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</si>
  <si>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</si>
  <si>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</si>
  <si>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</si>
  <si>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</si>
  <si>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</si>
  <si>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</si>
  <si>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</si>
  <si>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</si>
  <si>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</si>
  <si>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</si>
  <si>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</si>
  <si>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</si>
  <si>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</si>
  <si>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</si>
  <si>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</si>
  <si>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</si>
  <si>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</si>
  <si>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</si>
  <si>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</si>
  <si>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</si>
  <si>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</si>
  <si>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</si>
  <si>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</si>
  <si>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</si>
  <si>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</si>
  <si>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</si>
  <si>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</si>
  <si>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</si>
  <si>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</si>
  <si>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</si>
  <si>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</si>
  <si>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</si>
  <si>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</si>
  <si>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</si>
  <si>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</si>
  <si>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</si>
  <si>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</si>
  <si>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</si>
  <si>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</si>
  <si>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</si>
  <si>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</si>
  <si>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</si>
  <si>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</si>
  <si>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</si>
  <si>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</si>
  <si>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</si>
  <si>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</si>
  <si>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</si>
  <si>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</si>
  <si>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</si>
  <si>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</si>
  <si>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</si>
  <si>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</si>
  <si>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</si>
  <si>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</si>
  <si>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</si>
  <si>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</si>
  <si>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</si>
  <si>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</si>
  <si>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</si>
  <si>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</si>
  <si>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</si>
  <si>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</si>
  <si>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</si>
  <si>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</si>
  <si>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</si>
  <si>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</si>
  <si>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</si>
  <si>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</si>
  <si>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</si>
  <si>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</si>
  <si>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</si>
  <si>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</si>
  <si>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</si>
  <si>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</si>
  <si>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</si>
  <si>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</si>
  <si>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</si>
  <si>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</si>
  <si>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</si>
  <si>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</si>
  <si>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</si>
  <si>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</si>
  <si>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</si>
  <si>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</si>
  <si>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</si>
  <si>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</si>
  <si>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</si>
  <si>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</si>
  <si>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</si>
  <si>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</si>
  <si>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</si>
  <si>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</si>
  <si>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</si>
  <si>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</si>
  <si>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</si>
  <si>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</si>
  <si>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</si>
  <si>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</si>
  <si>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</si>
  <si>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</si>
  <si>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</si>
  <si>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</si>
  <si>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</si>
  <si>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</si>
  <si>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</si>
  <si>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</si>
  <si>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</si>
  <si>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</si>
  <si>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</si>
  <si>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</si>
  <si>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</si>
  <si>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</si>
  <si>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</si>
  <si>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</si>
  <si>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</si>
  <si>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</si>
  <si>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</si>
  <si>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</si>
  <si>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</si>
  <si>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</si>
  <si>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</si>
  <si>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</si>
  <si>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</si>
  <si>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</si>
  <si>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</si>
  <si>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</si>
  <si>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</si>
  <si>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</si>
  <si>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</si>
  <si>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</si>
  <si>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</si>
  <si>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</si>
  <si>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</si>
  <si>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</si>
  <si>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</si>
  <si>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</si>
  <si>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</si>
  <si>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</si>
  <si>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</si>
  <si>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</si>
  <si>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</si>
  <si>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</si>
  <si>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</si>
  <si>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</si>
  <si>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</si>
  <si>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</si>
  <si>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</si>
  <si>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</si>
  <si>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</si>
  <si>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</si>
  <si>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</si>
  <si>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</si>
  <si>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</si>
  <si>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</si>
  <si>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</si>
  <si>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</si>
  <si>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</si>
  <si>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</si>
  <si>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</si>
  <si>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</si>
  <si>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</si>
  <si>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</si>
  <si>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</si>
  <si>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</si>
  <si>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</si>
  <si>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</si>
  <si>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</si>
  <si>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</si>
  <si>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</si>
  <si>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</si>
  <si>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</si>
  <si>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</si>
  <si>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</si>
  <si>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</si>
  <si>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</si>
  <si>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</si>
  <si>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</si>
  <si>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</si>
  <si>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</si>
  <si>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</si>
  <si>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</si>
  <si>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</si>
  <si>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</si>
  <si>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</si>
  <si>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</si>
  <si>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</si>
  <si>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</si>
  <si>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</si>
  <si>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</si>
  <si>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</si>
  <si>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</si>
  <si>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</si>
  <si>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</si>
  <si>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</si>
  <si>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</si>
  <si>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</si>
  <si>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</si>
  <si>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</si>
  <si>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</si>
  <si>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</si>
  <si>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</si>
  <si>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</si>
  <si>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</si>
  <si>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</si>
  <si>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</si>
  <si>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</si>
  <si>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</si>
  <si>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</si>
  <si>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</si>
  <si>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</si>
  <si>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</si>
  <si>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</si>
  <si>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</si>
  <si>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</si>
  <si>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</si>
  <si>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</si>
  <si>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</si>
  <si>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</si>
  <si>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</si>
  <si>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</si>
  <si>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</si>
  <si>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</si>
  <si>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</si>
  <si>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</si>
  <si>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</si>
  <si>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</si>
  <si>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</si>
  <si>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</si>
  <si>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</si>
  <si>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</si>
  <si>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</si>
  <si>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</si>
  <si>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</si>
  <si>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</si>
  <si>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</si>
  <si>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</si>
  <si>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</si>
  <si>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</si>
  <si>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</si>
  <si>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</si>
  <si>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</si>
  <si>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</si>
  <si>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</si>
  <si>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</si>
  <si>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</si>
  <si>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</si>
  <si>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</si>
  <si>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</si>
  <si>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</si>
  <si>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</si>
  <si>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</si>
  <si>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</si>
  <si>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</si>
  <si>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</si>
  <si>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</si>
  <si>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</si>
  <si>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</si>
  <si>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</si>
  <si>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</si>
  <si>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</si>
  <si>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</si>
  <si>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</si>
  <si>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</si>
  <si>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</si>
  <si>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</si>
  <si>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</si>
  <si>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</si>
  <si>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</si>
  <si>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</si>
  <si>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</si>
  <si>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</si>
  <si>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</si>
  <si>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</si>
  <si>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</si>
  <si>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</si>
  <si>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</si>
  <si>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</si>
  <si>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</si>
  <si>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</si>
  <si>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</si>
  <si>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</si>
  <si>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</si>
  <si>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</si>
  <si>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</si>
  <si>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</si>
  <si>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</si>
  <si>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</si>
  <si>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</si>
  <si>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</si>
  <si>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</si>
  <si>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</si>
  <si>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</si>
  <si>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</si>
  <si>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</si>
  <si>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</si>
  <si>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</si>
  <si>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</si>
  <si>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</si>
  <si>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</si>
  <si>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</si>
  <si>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</si>
  <si>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</si>
  <si>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</si>
  <si>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</si>
  <si>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</si>
  <si>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</si>
  <si>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</si>
  <si>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</si>
  <si>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</si>
  <si>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</si>
  <si>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</si>
  <si>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</si>
  <si>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</si>
  <si>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</si>
  <si>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</si>
  <si>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</si>
  <si>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</si>
  <si>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</si>
  <si>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</si>
  <si>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</si>
  <si>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</si>
  <si>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</si>
  <si>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</si>
  <si>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</si>
  <si>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</si>
  <si>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</si>
  <si>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</si>
  <si>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</si>
  <si>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</si>
  <si>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</si>
  <si>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</si>
  <si>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</si>
  <si>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</si>
  <si>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</si>
  <si>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</si>
  <si>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</si>
  <si>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</si>
  <si>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</si>
  <si>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</si>
  <si>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</si>
  <si>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</si>
  <si>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</si>
  <si>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</si>
  <si>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</si>
  <si>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</si>
  <si>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</si>
  <si>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</si>
  <si>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</si>
  <si>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</si>
  <si>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</si>
  <si>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</si>
  <si>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</si>
  <si>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</si>
  <si>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</si>
  <si>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</si>
  <si>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</si>
  <si>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</si>
  <si>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</si>
  <si>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</si>
  <si>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</si>
  <si>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</si>
  <si>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</si>
  <si>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</si>
  <si>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</si>
  <si>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</si>
  <si>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</si>
  <si>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</si>
  <si>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</si>
  <si>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</si>
  <si>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</si>
  <si>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</si>
  <si>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</si>
  <si>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</si>
  <si>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</si>
  <si>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</si>
  <si>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</si>
  <si>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</si>
  <si>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</si>
  <si>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</si>
  <si>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</si>
  <si>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</si>
  <si>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</si>
  <si>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</si>
  <si>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</si>
  <si>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</si>
  <si>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</si>
  <si>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</si>
  <si>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</si>
  <si>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</si>
  <si>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</si>
  <si>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</si>
  <si>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</si>
  <si>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</si>
  <si>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</si>
  <si>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</si>
  <si>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</si>
  <si>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</si>
  <si>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</si>
  <si>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</si>
  <si>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</si>
  <si>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</si>
  <si>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</si>
  <si>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</si>
  <si>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</si>
  <si>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</si>
  <si>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</si>
  <si>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</si>
  <si>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</si>
  <si>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</si>
  <si>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</si>
  <si>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</si>
  <si>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</si>
  <si>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</si>
  <si>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</si>
  <si>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</si>
  <si>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</si>
  <si>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</si>
  <si>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</si>
  <si>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</si>
  <si>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</si>
  <si>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</si>
  <si>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</si>
  <si>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</si>
  <si>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</si>
  <si>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</si>
  <si>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</si>
  <si>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</si>
  <si>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</si>
  <si>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</si>
  <si>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</si>
  <si>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</si>
  <si>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</si>
  <si>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</si>
  <si>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</si>
  <si>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</si>
  <si>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</si>
  <si>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</si>
  <si>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</si>
  <si>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</si>
  <si>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</si>
  <si>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</si>
  <si>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</si>
  <si>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</si>
  <si>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</si>
  <si>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</si>
  <si>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</si>
  <si>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</si>
  <si>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</si>
  <si>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</si>
  <si>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</si>
  <si>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</si>
  <si>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</si>
  <si>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</si>
  <si>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</si>
  <si>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</si>
  <si>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</si>
  <si>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</si>
  <si>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</si>
  <si>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</si>
  <si>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</si>
  <si>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</si>
  <si>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</si>
  <si>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</si>
  <si>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</si>
  <si>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</si>
  <si>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</si>
  <si>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</si>
  <si>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</si>
  <si>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</si>
  <si>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</si>
  <si>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</si>
  <si>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</si>
  <si>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</si>
  <si>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</si>
  <si>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</si>
  <si>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</si>
  <si>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</si>
  <si>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</si>
  <si>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</si>
  <si>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</si>
  <si>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</si>
  <si>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</si>
  <si>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</si>
  <si>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</si>
  <si>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</si>
  <si>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</si>
  <si>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</si>
  <si>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</si>
  <si>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</si>
  <si>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</si>
  <si>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</si>
  <si>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</si>
  <si>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</si>
  <si>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</si>
  <si>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</si>
  <si>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</si>
  <si>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</si>
  <si>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</si>
  <si>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</si>
  <si>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</si>
  <si>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</si>
  <si>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</si>
  <si>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</si>
  <si>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</si>
  <si>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</si>
  <si>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</si>
  <si>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</si>
  <si>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</si>
  <si>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</si>
  <si>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</si>
  <si>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</si>
  <si>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</si>
  <si>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</si>
  <si>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</si>
  <si>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</si>
  <si>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</si>
  <si>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</si>
  <si>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</si>
  <si>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</si>
  <si>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</si>
  <si>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</si>
  <si>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</si>
  <si>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</si>
  <si>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</si>
  <si>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</si>
  <si>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</si>
  <si>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</si>
  <si>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</si>
  <si>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</si>
  <si>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</si>
  <si>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</si>
  <si>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</si>
  <si>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</si>
  <si>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</si>
  <si>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</si>
  <si>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</si>
  <si>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</si>
  <si>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</si>
  <si>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</si>
  <si>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</si>
  <si>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</si>
  <si>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</si>
  <si>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</si>
  <si>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</si>
  <si>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</si>
  <si>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</si>
  <si>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</si>
  <si>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</si>
  <si>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</si>
  <si>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</si>
  <si>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</si>
  <si>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</si>
  <si>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</si>
  <si>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</si>
  <si>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</si>
  <si>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</si>
  <si>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</si>
  <si>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</si>
  <si>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</si>
  <si>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</si>
  <si>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</si>
  <si>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</si>
  <si>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</si>
  <si>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</si>
  <si>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</si>
  <si>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</si>
  <si>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</si>
  <si>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</si>
  <si>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</si>
  <si>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</si>
  <si>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</si>
  <si>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</si>
  <si>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</si>
  <si>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</si>
  <si>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</si>
  <si>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</si>
  <si>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</si>
  <si>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</si>
  <si>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</si>
  <si>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</si>
  <si>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</si>
  <si>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</si>
  <si>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</si>
  <si>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</si>
  <si>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</si>
  <si>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</si>
  <si>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</si>
  <si>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</si>
  <si>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</si>
  <si>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</si>
  <si>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</si>
  <si>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</si>
  <si>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</si>
  <si>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</si>
  <si>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</si>
  <si>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</si>
  <si>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</si>
  <si>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</si>
  <si>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</si>
  <si>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</si>
  <si>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</si>
  <si>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</si>
  <si>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</si>
  <si>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</si>
  <si>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</si>
  <si>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</si>
  <si>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</si>
  <si>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</si>
  <si>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</si>
  <si>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</si>
  <si>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</si>
  <si>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</si>
  <si>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</si>
  <si>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</si>
  <si>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</si>
  <si>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</si>
  <si>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</si>
  <si>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</si>
  <si>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</si>
  <si>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</si>
  <si>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</si>
  <si>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</si>
  <si>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</si>
  <si>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</si>
  <si>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</si>
  <si>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</si>
  <si>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</si>
  <si>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</si>
  <si>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</si>
  <si>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</si>
  <si>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</si>
  <si>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</si>
  <si>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</si>
  <si>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</si>
  <si>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</si>
  <si>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</si>
  <si>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</si>
  <si>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</si>
  <si>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</si>
  <si>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</si>
  <si>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</si>
  <si>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</si>
  <si>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</si>
  <si>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</si>
  <si>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</si>
  <si>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</si>
  <si>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</si>
  <si>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</si>
  <si>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</si>
  <si>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</si>
  <si>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</si>
  <si>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</si>
  <si>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</si>
  <si>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</si>
  <si>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</si>
  <si>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</si>
  <si>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</si>
  <si>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</si>
  <si>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</si>
  <si>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</si>
  <si>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</si>
  <si>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</si>
  <si>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</si>
  <si>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</si>
  <si>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</si>
  <si>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</si>
  <si>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</si>
  <si>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</si>
  <si>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</si>
  <si>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</si>
  <si>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</si>
  <si>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</si>
  <si>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</si>
  <si>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</si>
  <si>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</si>
  <si>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</si>
  <si>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</si>
  <si>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</si>
  <si>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</si>
  <si>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</si>
  <si>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</si>
  <si>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</si>
  <si>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</si>
  <si>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</si>
  <si>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</si>
  <si>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</si>
  <si>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</si>
  <si>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</si>
  <si>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</si>
  <si>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</si>
  <si>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</si>
  <si>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</si>
  <si>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</si>
  <si>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</si>
  <si>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</si>
  <si>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</si>
  <si>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</si>
  <si>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</si>
  <si>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</si>
  <si>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</si>
  <si>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</si>
  <si>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</si>
  <si>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</si>
  <si>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</si>
  <si>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</si>
  <si>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</si>
  <si>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</si>
  <si>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</si>
  <si>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</si>
  <si>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</si>
  <si>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</si>
  <si>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</si>
  <si>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</si>
  <si>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</si>
  <si>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</si>
  <si>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</si>
  <si>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</si>
  <si>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</si>
  <si>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</si>
  <si>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</si>
  <si>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</si>
  <si>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</si>
  <si>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</si>
  <si>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</si>
  <si>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</si>
  <si>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</si>
  <si>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</si>
  <si>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</si>
  <si>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</si>
  <si>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</si>
  <si>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</si>
  <si>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</si>
  <si>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</si>
  <si>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</si>
  <si>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</si>
  <si>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</si>
  <si>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</si>
  <si>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</si>
  <si>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</si>
  <si>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</si>
  <si>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</si>
  <si>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</si>
  <si>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</si>
  <si>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</si>
  <si>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</si>
  <si>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</si>
  <si>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</si>
  <si>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</si>
  <si>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</si>
  <si>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</si>
  <si>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</si>
  <si>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</si>
  <si>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</si>
  <si>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</si>
  <si>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</si>
  <si>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</si>
  <si>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</si>
  <si>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</si>
  <si>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</si>
  <si>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</si>
  <si>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</si>
  <si>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</si>
  <si>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</si>
  <si>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</si>
  <si>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</si>
  <si>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</si>
  <si>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</si>
  <si>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</si>
  <si>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</si>
  <si>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</si>
  <si>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</si>
  <si>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</si>
  <si>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</si>
  <si>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</si>
  <si>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</si>
  <si>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</si>
  <si>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</si>
  <si>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</si>
  <si>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</si>
  <si>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</si>
  <si>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</si>
  <si>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</si>
  <si>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</si>
  <si>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</si>
  <si>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</si>
  <si>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</si>
  <si>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</si>
  <si>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</si>
  <si>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</si>
  <si>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</si>
  <si>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</si>
  <si>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</si>
  <si>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</si>
  <si>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</si>
  <si>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</si>
  <si>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</si>
  <si>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</si>
  <si>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</si>
  <si>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</si>
  <si>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</si>
  <si>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</si>
  <si>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</si>
  <si>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</si>
  <si>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</si>
  <si>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</si>
  <si>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</si>
  <si>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</si>
  <si>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</si>
  <si>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</si>
  <si>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</si>
  <si>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</si>
  <si>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</si>
  <si>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</si>
  <si>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</si>
  <si>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</si>
  <si>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</si>
  <si>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</si>
  <si>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</si>
  <si>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</si>
  <si>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</si>
  <si>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</si>
  <si>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</si>
  <si>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</si>
  <si>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</si>
  <si>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</si>
  <si>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</si>
  <si>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</si>
  <si>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</si>
  <si>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</si>
  <si>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</si>
  <si>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</si>
  <si>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</si>
  <si>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</si>
  <si>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</si>
  <si>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</si>
  <si>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</si>
  <si>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</si>
  <si>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</si>
  <si>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</si>
  <si>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</si>
  <si>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</si>
  <si>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</si>
  <si>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</si>
  <si>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</si>
  <si>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</si>
  <si>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</si>
  <si>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</si>
  <si>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</si>
  <si>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</si>
  <si>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</si>
  <si>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</si>
  <si>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</si>
  <si>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</si>
  <si>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</si>
  <si>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</si>
  <si>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</si>
  <si>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</si>
  <si>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</si>
  <si>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</si>
  <si>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</si>
  <si>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</si>
  <si>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</si>
  <si>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</si>
  <si>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</si>
  <si>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</si>
  <si>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</si>
  <si>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</si>
  <si>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</si>
  <si>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</si>
  <si>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</si>
  <si>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</si>
  <si>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</si>
  <si>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</si>
  <si>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</si>
  <si>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</si>
  <si>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</si>
  <si>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</si>
  <si>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</si>
  <si>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</si>
  <si>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</si>
  <si>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</si>
  <si>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</si>
  <si>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</si>
  <si>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</si>
  <si>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</si>
  <si>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</si>
  <si>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</si>
  <si>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</si>
  <si>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</si>
  <si>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</si>
  <si>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</si>
  <si>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</si>
  <si>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</si>
  <si>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</si>
  <si>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</si>
  <si>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</si>
  <si>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</si>
  <si>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</si>
  <si>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</si>
  <si>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</si>
  <si>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</si>
  <si>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</si>
  <si>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</si>
  <si>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</si>
  <si>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</si>
  <si>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</si>
  <si>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</si>
  <si>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</si>
  <si>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</si>
  <si>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</si>
  <si>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</si>
  <si>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</si>
  <si>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</si>
  <si>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</si>
  <si>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</si>
  <si>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</si>
  <si>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</si>
  <si>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</si>
  <si>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</si>
  <si>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</si>
  <si>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</si>
  <si>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</si>
  <si>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</si>
  <si>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</si>
  <si>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</si>
  <si>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</si>
  <si>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</si>
  <si>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</si>
  <si>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</si>
  <si>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</si>
  <si>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</si>
  <si>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</si>
  <si>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</si>
  <si>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</si>
  <si>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</si>
  <si>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</si>
  <si>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</si>
  <si>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</si>
  <si>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</si>
  <si>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</si>
  <si>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</si>
  <si>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</si>
  <si>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</si>
  <si>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</si>
  <si>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</si>
  <si>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</si>
  <si>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</si>
  <si>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</si>
  <si>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</si>
  <si>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</si>
  <si>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</si>
  <si>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</si>
  <si>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</si>
  <si>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</si>
  <si>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</si>
  <si>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</si>
  <si>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</si>
  <si>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</si>
  <si>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</si>
  <si>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</si>
  <si>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</si>
  <si>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</si>
  <si>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</si>
  <si>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</si>
  <si>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</si>
  <si>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</si>
  <si>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</si>
  <si>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</si>
  <si>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</si>
  <si>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</si>
  <si>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</si>
  <si>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</si>
  <si>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</si>
  <si>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</si>
  <si>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</si>
  <si>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</si>
  <si>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</si>
  <si>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</si>
  <si>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</si>
  <si>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</si>
  <si>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</si>
  <si>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</si>
  <si>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</si>
  <si>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</si>
  <si>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</si>
  <si>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</si>
  <si>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</si>
  <si>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</si>
  <si>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</si>
  <si>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</si>
  <si>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</si>
  <si>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</si>
  <si>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</si>
  <si>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</si>
  <si>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</si>
  <si>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</si>
  <si>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</si>
  <si>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</si>
  <si>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</si>
  <si>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</si>
  <si>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</si>
  <si>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</si>
  <si>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</si>
  <si>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</si>
  <si>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</si>
  <si>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</si>
  <si>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</si>
  <si>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</si>
  <si>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</si>
  <si>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</si>
  <si>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</si>
  <si>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</si>
  <si>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</si>
  <si>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</si>
  <si>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</si>
  <si>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</si>
  <si>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</si>
  <si>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</si>
  <si>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</si>
  <si>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</si>
  <si>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</si>
  <si>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</si>
  <si>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</si>
  <si>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</si>
  <si>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</si>
  <si>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</si>
  <si>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</si>
  <si>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</si>
  <si>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</si>
  <si>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</si>
  <si>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</si>
  <si>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</si>
  <si>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</si>
  <si>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</si>
  <si>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</si>
  <si>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</si>
  <si>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</si>
  <si>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</si>
  <si>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</si>
  <si>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</si>
  <si>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</si>
  <si>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</si>
  <si>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</si>
  <si>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</si>
  <si>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</si>
  <si>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</si>
  <si>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</si>
  <si>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</si>
  <si>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</si>
  <si>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</si>
  <si>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</si>
  <si>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</si>
  <si>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</si>
  <si>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</si>
  <si>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</si>
  <si>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</si>
  <si>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</si>
  <si>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</si>
  <si>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</si>
  <si>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</si>
  <si>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</si>
  <si>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</si>
  <si>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</si>
  <si>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</si>
  <si>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</si>
  <si>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</si>
  <si>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</si>
  <si>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</si>
  <si>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</si>
  <si>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</si>
  <si>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</si>
  <si>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</si>
  <si>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</si>
  <si>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</si>
  <si>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</si>
  <si>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</si>
  <si>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</si>
  <si>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</si>
  <si>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</si>
  <si>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</si>
  <si>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</si>
  <si>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</si>
  <si>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</si>
  <si>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</si>
  <si>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</si>
  <si>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</si>
  <si>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</si>
  <si>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</si>
  <si>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</si>
  <si>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</si>
  <si>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</si>
  <si>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</si>
  <si>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</si>
  <si>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</si>
  <si>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</si>
  <si>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</si>
  <si>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</si>
  <si>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</si>
  <si>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</si>
  <si>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</si>
  <si>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</si>
  <si>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</si>
  <si>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</si>
  <si>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</si>
  <si>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</si>
  <si>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</si>
  <si>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</si>
  <si>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</si>
  <si>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</si>
  <si>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</si>
  <si>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</si>
  <si>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</si>
  <si>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</si>
  <si>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</si>
  <si>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</si>
  <si>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</si>
  <si>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</si>
  <si>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</si>
  <si>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</si>
  <si>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</si>
  <si>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</si>
  <si>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</si>
  <si>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</si>
  <si>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</si>
  <si>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</si>
  <si>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</si>
  <si>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</si>
  <si>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</si>
  <si>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</si>
  <si>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</si>
  <si>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</si>
  <si>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</si>
  <si>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</si>
  <si>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</si>
  <si>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</si>
  <si>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</si>
  <si>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</si>
  <si>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</si>
  <si>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</si>
  <si>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</si>
  <si>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</si>
  <si>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</si>
  <si>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</si>
  <si>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</si>
  <si>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</si>
  <si>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</si>
  <si>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</si>
  <si>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</si>
  <si>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</si>
  <si>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</si>
  <si>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</si>
  <si>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</si>
  <si>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</si>
  <si>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</si>
  <si>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</si>
  <si>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</si>
  <si>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</si>
  <si>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</si>
  <si>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</si>
  <si>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</si>
  <si>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</si>
  <si>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</si>
  <si>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</si>
  <si>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</si>
  <si>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</si>
  <si>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</si>
  <si>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</si>
  <si>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</si>
  <si>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</si>
  <si>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</si>
  <si>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</si>
  <si>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</si>
  <si>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</si>
  <si>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</si>
  <si>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</si>
  <si>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</si>
  <si>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</si>
  <si>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</si>
  <si>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</si>
  <si>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</si>
  <si>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</si>
  <si>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</si>
  <si>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</si>
  <si>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</si>
  <si>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</si>
  <si>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</si>
  <si>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</si>
  <si>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</si>
  <si>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</si>
  <si>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</si>
  <si>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</si>
  <si>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</si>
  <si>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</si>
  <si>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</si>
  <si>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</si>
  <si>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</si>
  <si>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</si>
  <si>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</si>
  <si>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</si>
  <si>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</si>
  <si>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</si>
  <si>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</si>
  <si>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</si>
  <si>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</si>
  <si>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</si>
  <si>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</si>
  <si>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</si>
  <si>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</si>
  <si>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</si>
  <si>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</si>
  <si>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</si>
  <si>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</si>
  <si>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</si>
  <si>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</si>
  <si>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</si>
  <si>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</si>
  <si>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</si>
  <si>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</si>
  <si>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</si>
  <si>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</si>
  <si>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</si>
  <si>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</si>
  <si>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</si>
  <si>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</si>
  <si>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</si>
  <si>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</si>
  <si>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</si>
  <si>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</si>
  <si>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</si>
  <si>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</si>
  <si>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</si>
  <si>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</si>
  <si>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</si>
  <si>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</si>
  <si>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</si>
  <si>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</si>
  <si>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</si>
  <si>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</si>
  <si>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</si>
  <si>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</si>
  <si>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</si>
  <si>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</si>
  <si>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</si>
  <si>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</si>
  <si>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</si>
  <si>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</si>
  <si>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</si>
  <si>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</si>
  <si>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</si>
  <si>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</si>
  <si>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</si>
  <si>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</si>
  <si>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</si>
  <si>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</si>
  <si>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</si>
  <si>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</si>
  <si>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</si>
  <si>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</si>
  <si>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</si>
  <si>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</si>
  <si>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</si>
  <si>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</si>
  <si>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</si>
  <si>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</si>
  <si>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</si>
  <si>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</si>
  <si>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</si>
  <si>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</si>
  <si>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</si>
  <si>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</si>
  <si>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</si>
  <si>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</si>
  <si>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</si>
  <si>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</si>
  <si>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</si>
  <si>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</si>
  <si>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</si>
  <si>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</si>
  <si>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</si>
  <si>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</si>
  <si>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</si>
  <si>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</si>
  <si>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</si>
  <si>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</si>
  <si>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</si>
  <si>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</si>
  <si>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</si>
  <si>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</si>
  <si>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</si>
  <si>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</si>
  <si>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</si>
  <si>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</si>
  <si>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</si>
  <si>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</si>
  <si>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</si>
  <si>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</si>
  <si>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</si>
  <si>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</si>
  <si>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</si>
  <si>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</si>
  <si>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</si>
  <si>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</si>
  <si>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</si>
  <si>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</si>
  <si>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</si>
  <si>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</si>
  <si>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</si>
  <si>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</si>
  <si>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</si>
  <si>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</si>
  <si>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</si>
  <si>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</si>
  <si>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</si>
  <si>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</si>
  <si>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</si>
  <si>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</si>
  <si>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</si>
  <si>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</si>
  <si>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</si>
  <si>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</si>
  <si>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</si>
  <si>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</si>
  <si>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</si>
  <si>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</si>
  <si>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</si>
  <si>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</si>
  <si>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</si>
  <si>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</si>
  <si>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</si>
  <si>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</si>
  <si>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</si>
  <si>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</si>
  <si>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</si>
  <si>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</si>
  <si>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</si>
  <si>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</si>
  <si>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</si>
  <si>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</si>
  <si>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</si>
  <si>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</si>
  <si>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</si>
  <si>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</si>
  <si>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</si>
  <si>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</si>
  <si>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</si>
  <si>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</si>
  <si>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</si>
  <si>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</si>
  <si>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</si>
  <si>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</si>
  <si>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</si>
  <si>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</si>
  <si>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</si>
  <si>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</si>
  <si>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</si>
  <si>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</si>
  <si>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</si>
  <si>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</si>
  <si>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</si>
  <si>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</si>
  <si>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</si>
  <si>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</si>
  <si>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</si>
  <si>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</si>
  <si>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</si>
  <si>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</si>
  <si>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</si>
  <si>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</si>
  <si>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</si>
  <si>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</si>
  <si>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</si>
  <si>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</si>
  <si>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</si>
  <si>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</si>
  <si>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</si>
  <si>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</si>
  <si>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</si>
  <si>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</si>
  <si>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</si>
  <si>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</si>
  <si>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</si>
  <si>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</si>
  <si>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</si>
  <si>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</si>
  <si>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</si>
  <si>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</si>
  <si>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</si>
  <si>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</si>
  <si>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</si>
  <si>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</si>
  <si>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</si>
  <si>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</si>
  <si>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</si>
  <si>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</si>
  <si>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</si>
  <si>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</si>
  <si>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</si>
  <si>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</si>
  <si>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</si>
  <si>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</si>
  <si>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</si>
  <si>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</si>
  <si>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</si>
  <si>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</si>
  <si>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</si>
  <si>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</si>
  <si>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</si>
  <si>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</si>
  <si>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</si>
  <si>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</si>
  <si>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</si>
  <si>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</si>
  <si>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</si>
  <si>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</si>
  <si>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</si>
  <si>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</si>
  <si>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</si>
  <si>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</si>
  <si>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</si>
  <si>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</si>
  <si>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</si>
  <si>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</si>
  <si>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</si>
  <si>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</si>
  <si>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</si>
  <si>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</si>
  <si>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</si>
  <si>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</si>
  <si>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</si>
  <si>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</si>
  <si>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</si>
  <si>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</si>
  <si>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</si>
  <si>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</si>
  <si>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</si>
  <si>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</si>
  <si>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</si>
  <si>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</si>
  <si>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</si>
  <si>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</si>
  <si>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</si>
  <si>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</si>
  <si>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</si>
  <si>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</si>
  <si>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</si>
  <si>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</si>
  <si>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</si>
  <si>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</si>
  <si>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</si>
  <si>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</si>
  <si>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</si>
  <si>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</si>
  <si>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</si>
  <si>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</si>
  <si>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</si>
  <si>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</si>
  <si>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</si>
  <si>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</si>
  <si>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</si>
  <si>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</si>
  <si>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</si>
  <si>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</si>
  <si>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</si>
  <si>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</si>
  <si>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</si>
  <si>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</si>
  <si>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</si>
  <si>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</si>
  <si>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</si>
  <si>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</si>
  <si>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</si>
  <si>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</si>
  <si>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</si>
  <si>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</si>
  <si>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</si>
  <si>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</si>
  <si>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</si>
  <si>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</si>
  <si>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</si>
  <si>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</si>
  <si>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</si>
  <si>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</si>
  <si>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</si>
  <si>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</si>
  <si>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</si>
  <si>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</si>
  <si>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</si>
  <si>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</si>
  <si>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</si>
  <si>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</si>
  <si>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</si>
  <si>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</si>
  <si>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</si>
  <si>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</si>
  <si>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</si>
  <si>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</si>
  <si>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</si>
  <si>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</si>
  <si>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</si>
  <si>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</si>
  <si>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</si>
  <si>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</si>
  <si>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</si>
  <si>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</si>
  <si>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</si>
  <si>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</si>
  <si>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</si>
  <si>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</si>
  <si>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</si>
  <si>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</si>
  <si>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</si>
  <si>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</si>
  <si>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</si>
  <si>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</si>
  <si>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</si>
  <si>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</si>
  <si>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</si>
  <si>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</si>
  <si>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</si>
  <si>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</si>
  <si>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</si>
  <si>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</si>
  <si>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</si>
  <si>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</si>
  <si>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</si>
  <si>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</si>
  <si>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</si>
  <si>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</si>
  <si>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</si>
  <si>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</si>
  <si>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</si>
  <si>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</si>
  <si>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</si>
  <si>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</si>
  <si>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</si>
  <si>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</si>
  <si>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</si>
  <si>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</si>
  <si>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</si>
  <si>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</si>
  <si>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</si>
  <si>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</si>
  <si>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</si>
  <si>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</si>
  <si>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</si>
  <si>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</si>
  <si>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</si>
  <si>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</si>
  <si>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</si>
  <si>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</si>
  <si>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</si>
  <si>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</si>
  <si>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</si>
  <si>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</si>
  <si>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</si>
  <si>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</si>
  <si>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</si>
  <si>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</si>
  <si>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</si>
  <si>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</si>
  <si>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</si>
  <si>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</si>
  <si>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</si>
  <si>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</si>
  <si>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</si>
  <si>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</si>
  <si>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</si>
  <si>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</si>
  <si>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</si>
  <si>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</si>
  <si>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</si>
  <si>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</si>
  <si>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</si>
  <si>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</si>
  <si>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</si>
  <si>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</si>
  <si>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</si>
  <si>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</si>
  <si>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</si>
  <si>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</si>
  <si>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</si>
  <si>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</si>
  <si>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</si>
  <si>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</si>
  <si>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</si>
  <si>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</si>
  <si>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</si>
  <si>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</si>
  <si>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</si>
  <si>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</si>
  <si>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</si>
  <si>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</si>
  <si>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</si>
  <si>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</si>
  <si>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</si>
  <si>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</si>
  <si>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</si>
  <si>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</si>
  <si>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</si>
  <si>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</si>
  <si>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</si>
  <si>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</si>
  <si>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</si>
  <si>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</si>
  <si>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</si>
  <si>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</si>
  <si>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</si>
  <si>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</si>
  <si>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</si>
  <si>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</si>
  <si>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</si>
  <si>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</si>
  <si>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</si>
  <si>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</si>
  <si>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</si>
  <si>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</si>
  <si>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</si>
  <si>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</si>
  <si>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</si>
  <si>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</si>
  <si>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</si>
  <si>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</si>
  <si>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</si>
  <si>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</si>
  <si>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</si>
  <si>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</si>
  <si>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</si>
  <si>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</si>
  <si>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</si>
  <si>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</si>
  <si>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</si>
  <si>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</si>
  <si>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</si>
  <si>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</si>
  <si>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</si>
  <si>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</si>
  <si>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</si>
  <si>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</si>
  <si>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</si>
  <si>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</si>
  <si>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</si>
  <si>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</si>
  <si>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</si>
  <si>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</si>
  <si>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</si>
  <si>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</si>
  <si>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</si>
  <si>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</si>
  <si>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</si>
  <si>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</si>
  <si>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</si>
  <si>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</si>
  <si>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</si>
  <si>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</si>
  <si>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</si>
  <si>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</si>
  <si>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</si>
  <si>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</si>
  <si>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</si>
  <si>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</si>
  <si>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</si>
  <si>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</si>
  <si>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</si>
  <si>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</si>
  <si>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</si>
  <si>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</si>
  <si>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</si>
  <si>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</si>
  <si>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</si>
  <si>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</si>
  <si>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</si>
  <si>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</si>
  <si>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</si>
  <si>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</si>
  <si>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</si>
  <si>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</si>
  <si>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</si>
  <si>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</si>
  <si>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</si>
  <si>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</si>
  <si>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</si>
  <si>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</si>
  <si>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</si>
  <si>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</si>
  <si>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</si>
  <si>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</si>
  <si>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</si>
  <si>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</si>
  <si>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</si>
  <si>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</si>
  <si>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</si>
  <si>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</si>
  <si>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</si>
  <si>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</si>
  <si>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</si>
  <si>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</si>
  <si>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</si>
  <si>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</si>
  <si>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</si>
  <si>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</si>
  <si>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</si>
  <si>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</si>
  <si>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</si>
  <si>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</si>
  <si>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</si>
  <si>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</si>
  <si>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</si>
  <si>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</si>
  <si>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</si>
  <si>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</si>
  <si>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</si>
  <si>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</si>
  <si>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P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</si>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</sst>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3" fontId="0" fillId="0" borderId="0" xfId="0" applyNumberFormat="1"/>
    <xf numFmtId="173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[data-1-1-3-StarterBook.xlsx]Primary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'Primary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'Primary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'Primary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C-A845-85B0-592BE76A7F85}"/>
            </c:ext>
          </c:extLst>
        </c:ser>
        <c:ser>
          <c:idx val="1"/>
          <c:order val="1"/>
          <c:tx>
            <c:strRef>
              <c:f>'Primary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'Primary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'Primary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2E-AE4C-8699-369ED16A597A}"/>
            </c:ext>
          </c:extLst>
        </c:ser>
        <c:ser>
          <c:idx val="2"/>
          <c:order val="2"/>
          <c:tx>
            <c:strRef>
              <c:f>'Primary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'Primary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'Primary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2E-AE4C-8699-369ED16A597A}"/>
            </c:ext>
          </c:extLst>
        </c:ser>
        <c:ser>
          <c:idx val="3"/>
          <c:order val="3"/>
          <c:tx>
            <c:strRef>
              <c:f>'Primary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'Primary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'Primary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2E-AE4C-8699-369ED16A5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1215104"/>
        <c:axId val="1900239808"/>
      </c:barChart>
      <c:catAx>
        <c:axId val="183121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239808"/>
        <c:crosses val="autoZero"/>
        <c:auto val="1"/>
        <c:lblAlgn val="ctr"/>
        <c:lblOffset val="100"/>
        <c:noMultiLvlLbl val="0"/>
      </c:catAx>
      <c:valAx>
        <c:axId val="190023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21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35-BB4F-83AD-FFA5BED4467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6-3B47-937F-27F58C8D042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6-3B47-937F-27F58C8D042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6-3B47-937F-27F58C8D0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7015968"/>
        <c:axId val="1916975456"/>
      </c:barChart>
      <c:catAx>
        <c:axId val="191701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975456"/>
        <c:crosses val="autoZero"/>
        <c:auto val="1"/>
        <c:lblAlgn val="ctr"/>
        <c:lblOffset val="100"/>
        <c:noMultiLvlLbl val="0"/>
      </c:catAx>
      <c:valAx>
        <c:axId val="191697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1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A3-194A-8E97-560677C08D2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A3-194A-8E97-560677C08D2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A3-194A-8E97-560677C08D2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A3-194A-8E97-560677C08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5252080"/>
        <c:axId val="895253728"/>
      </c:lineChart>
      <c:catAx>
        <c:axId val="89525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253728"/>
        <c:crosses val="autoZero"/>
        <c:auto val="1"/>
        <c:lblAlgn val="ctr"/>
        <c:lblOffset val="100"/>
        <c:noMultiLvlLbl val="0"/>
      </c:catAx>
      <c:valAx>
        <c:axId val="8952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25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EEAC8C7F-BB55-8143-B5F3-A25511AB87ED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F381095-AAEF-E047-BB6C-1FACF4A7E72E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2</xdr:row>
      <xdr:rowOff>12700</xdr:rowOff>
    </xdr:from>
    <xdr:to>
      <xdr:col>6</xdr:col>
      <xdr:colOff>457200</xdr:colOff>
      <xdr:row>16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1AB6A38-8F9C-AA41-8086-C71C16659D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8200" y="393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12</xdr:col>
      <xdr:colOff>812800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F3997-4120-E545-8140-E60BDD7CC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12700</xdr:rowOff>
    </xdr:from>
    <xdr:to>
      <xdr:col>14</xdr:col>
      <xdr:colOff>647700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55019-C9B5-AD40-8475-A61ED1771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3</xdr:row>
      <xdr:rowOff>165100</xdr:rowOff>
    </xdr:from>
    <xdr:to>
      <xdr:col>12</xdr:col>
      <xdr:colOff>203200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4C5AD9-B8E5-EA40-99AB-9512D2E66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8.877501273149" createdVersion="6" refreshedVersion="6" minRefreshableVersion="3" recordCount="4114" xr:uid="{F18CA776-2200-574B-8F45-DB43CB2D1F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9.473625462961" createdVersion="6" refreshedVersion="6" minRefreshableVersion="3" recordCount="4114" xr:uid="{1232F0FA-008E-2841-BFAC-2E5CE445856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A7B4B-D2EF-CF45-907F-51474BCD4D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P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14564-FCE3-D040-9D0E-2A498644554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D67EE-9041-F147-A26C-FF49A2CA98A6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H6" sqref="H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24" bestFit="1" customWidth="1"/>
    <col min="18" max="18" width="21.1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A5A0211A-A22A-194A-B83F-3F7F8FA1D518}"/>
  <conditionalFormatting sqref="F1:F1048576">
    <cfRule type="containsText" dxfId="11" priority="2" operator="containsText" text="cancelled">
      <formula>NOT(ISERROR(SEARCH("cancelled",F1)))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S1: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7E1A5-D0C8-9443-A44B-C36DC569CD11}">
  <dimension ref="A1"/>
  <sheetViews>
    <sheetView workbookViewId="0">
      <selection activeCell="J18" sqref="J18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9E9D0-1C29-D94F-ADE8-AC9F39972C76}">
  <dimension ref="A1:F14"/>
  <sheetViews>
    <sheetView workbookViewId="0">
      <selection activeCell="G34" sqref="G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8365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3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3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3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3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3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3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3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3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3" t="s">
        <v>8362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64CD7-630A-6B4F-AF70-5E7DF5CDFC6D}">
  <dimension ref="A1:F47"/>
  <sheetViews>
    <sheetView workbookViewId="0">
      <selection activeCell="I30" sqref="I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8314</v>
      </c>
      <c r="B6" s="11"/>
      <c r="C6" s="11">
        <v>78</v>
      </c>
      <c r="D6" s="11"/>
      <c r="E6" s="11"/>
      <c r="F6" s="11">
        <v>78</v>
      </c>
    </row>
    <row r="7" spans="1:6" x14ac:dyDescent="0.2">
      <c r="A7" s="13" t="s">
        <v>8342</v>
      </c>
      <c r="B7" s="11">
        <v>16</v>
      </c>
      <c r="C7" s="11"/>
      <c r="D7" s="11"/>
      <c r="E7" s="11"/>
      <c r="F7" s="11">
        <v>16</v>
      </c>
    </row>
    <row r="8" spans="1:6" x14ac:dyDescent="0.2">
      <c r="A8" s="13" t="s">
        <v>8330</v>
      </c>
      <c r="B8" s="11">
        <v>23</v>
      </c>
      <c r="C8" s="11"/>
      <c r="D8" s="11"/>
      <c r="E8" s="11"/>
      <c r="F8" s="11">
        <v>23</v>
      </c>
    </row>
    <row r="9" spans="1:6" x14ac:dyDescent="0.2">
      <c r="A9" s="13" t="s">
        <v>8356</v>
      </c>
      <c r="B9" s="11"/>
      <c r="C9" s="11">
        <v>32</v>
      </c>
      <c r="D9" s="11"/>
      <c r="E9" s="11"/>
      <c r="F9" s="11">
        <v>32</v>
      </c>
    </row>
    <row r="10" spans="1:6" x14ac:dyDescent="0.2">
      <c r="A10" s="13" t="s">
        <v>8352</v>
      </c>
      <c r="B10" s="11"/>
      <c r="C10" s="11"/>
      <c r="D10" s="11"/>
      <c r="E10" s="11">
        <v>33</v>
      </c>
      <c r="F10" s="11">
        <v>33</v>
      </c>
    </row>
    <row r="11" spans="1:6" x14ac:dyDescent="0.2">
      <c r="A11" s="13" t="s">
        <v>8313</v>
      </c>
      <c r="B11" s="11"/>
      <c r="C11" s="11"/>
      <c r="D11" s="11"/>
      <c r="E11" s="11">
        <v>164</v>
      </c>
      <c r="F11" s="11">
        <v>164</v>
      </c>
    </row>
    <row r="12" spans="1:6" x14ac:dyDescent="0.2">
      <c r="A12" s="13" t="s">
        <v>8312</v>
      </c>
      <c r="B12" s="11"/>
      <c r="C12" s="11">
        <v>52</v>
      </c>
      <c r="D12" s="11"/>
      <c r="E12" s="11"/>
      <c r="F12" s="11">
        <v>52</v>
      </c>
    </row>
    <row r="13" spans="1:6" x14ac:dyDescent="0.2">
      <c r="A13" s="13" t="s">
        <v>8328</v>
      </c>
      <c r="B13" s="11"/>
      <c r="C13" s="11"/>
      <c r="D13" s="11"/>
      <c r="E13" s="11">
        <v>30</v>
      </c>
      <c r="F13" s="11">
        <v>30</v>
      </c>
    </row>
    <row r="14" spans="1:6" x14ac:dyDescent="0.2">
      <c r="A14" s="13" t="s">
        <v>8345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2">
      <c r="A15" s="13" t="s">
        <v>8322</v>
      </c>
      <c r="B15" s="11"/>
      <c r="C15" s="11">
        <v>34</v>
      </c>
      <c r="D15" s="11"/>
      <c r="E15" s="11"/>
      <c r="F15" s="11">
        <v>34</v>
      </c>
    </row>
    <row r="16" spans="1:6" x14ac:dyDescent="0.2">
      <c r="A16" s="13" t="s">
        <v>8335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2">
      <c r="A17" s="13" t="s">
        <v>8346</v>
      </c>
      <c r="B17" s="11"/>
      <c r="C17" s="11">
        <v>13</v>
      </c>
      <c r="D17" s="11"/>
      <c r="E17" s="11"/>
      <c r="F17" s="11">
        <v>13</v>
      </c>
    </row>
    <row r="18" spans="1:6" x14ac:dyDescent="0.2">
      <c r="A18" s="13" t="s">
        <v>8347</v>
      </c>
      <c r="B18" s="11"/>
      <c r="C18" s="11"/>
      <c r="D18" s="11"/>
      <c r="E18" s="11">
        <v>103</v>
      </c>
      <c r="F18" s="11">
        <v>103</v>
      </c>
    </row>
    <row r="19" spans="1:6" x14ac:dyDescent="0.2">
      <c r="A19" s="13" t="s">
        <v>8327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2">
      <c r="A20" s="13" t="s">
        <v>8326</v>
      </c>
      <c r="B20" s="11"/>
      <c r="C20" s="11">
        <v>53</v>
      </c>
      <c r="D20" s="11"/>
      <c r="E20" s="11"/>
      <c r="F20" s="11">
        <v>53</v>
      </c>
    </row>
    <row r="21" spans="1:6" x14ac:dyDescent="0.2">
      <c r="A21" s="13" t="s">
        <v>8354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2">
      <c r="A22" s="13" t="s">
        <v>8325</v>
      </c>
      <c r="B22" s="11"/>
      <c r="C22" s="11"/>
      <c r="D22" s="11"/>
      <c r="E22" s="11">
        <v>14</v>
      </c>
      <c r="F22" s="11">
        <v>14</v>
      </c>
    </row>
    <row r="23" spans="1:6" x14ac:dyDescent="0.2">
      <c r="A23" s="13" t="s">
        <v>8333</v>
      </c>
      <c r="B23" s="11"/>
      <c r="C23" s="11">
        <v>23</v>
      </c>
      <c r="D23" s="11"/>
      <c r="E23" s="11"/>
      <c r="F23" s="11">
        <v>23</v>
      </c>
    </row>
    <row r="24" spans="1:6" x14ac:dyDescent="0.2">
      <c r="A24" s="13" t="s">
        <v>8357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2">
      <c r="A25" s="13" t="s">
        <v>8341</v>
      </c>
      <c r="B25" s="11"/>
      <c r="C25" s="11">
        <v>14</v>
      </c>
      <c r="D25" s="11"/>
      <c r="E25" s="11"/>
      <c r="F25" s="11">
        <v>14</v>
      </c>
    </row>
    <row r="26" spans="1:6" x14ac:dyDescent="0.2">
      <c r="A26" s="13" t="s">
        <v>8321</v>
      </c>
      <c r="B26" s="11"/>
      <c r="C26" s="11"/>
      <c r="D26" s="11"/>
      <c r="E26" s="11">
        <v>49</v>
      </c>
      <c r="F26" s="11">
        <v>49</v>
      </c>
    </row>
    <row r="27" spans="1:6" x14ac:dyDescent="0.2">
      <c r="A27" s="13" t="s">
        <v>8348</v>
      </c>
      <c r="B27" s="11"/>
      <c r="C27" s="11">
        <v>11</v>
      </c>
      <c r="D27" s="11"/>
      <c r="E27" s="11"/>
      <c r="F27" s="11">
        <v>11</v>
      </c>
    </row>
    <row r="28" spans="1:6" x14ac:dyDescent="0.2">
      <c r="A28" s="13" t="s">
        <v>8337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2">
      <c r="A29" s="13" t="s">
        <v>8343</v>
      </c>
      <c r="B29" s="11"/>
      <c r="C29" s="11">
        <v>13</v>
      </c>
      <c r="D29" s="11"/>
      <c r="E29" s="11"/>
      <c r="F29" s="11">
        <v>13</v>
      </c>
    </row>
    <row r="30" spans="1:6" x14ac:dyDescent="0.2">
      <c r="A30" s="13" t="s">
        <v>8316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2">
      <c r="A31" s="13" t="s">
        <v>8344</v>
      </c>
      <c r="B31" s="11"/>
      <c r="C31" s="11"/>
      <c r="D31" s="11"/>
      <c r="E31" s="11">
        <v>35</v>
      </c>
      <c r="F31" s="11">
        <v>35</v>
      </c>
    </row>
    <row r="32" spans="1:6" x14ac:dyDescent="0.2">
      <c r="A32" s="13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3" t="s">
        <v>8351</v>
      </c>
      <c r="B33" s="11"/>
      <c r="C33" s="11">
        <v>14</v>
      </c>
      <c r="D33" s="11"/>
      <c r="E33" s="11"/>
      <c r="F33" s="11">
        <v>14</v>
      </c>
    </row>
    <row r="34" spans="1:6" x14ac:dyDescent="0.2">
      <c r="A34" s="13" t="s">
        <v>8324</v>
      </c>
      <c r="B34" s="11"/>
      <c r="C34" s="11"/>
      <c r="D34" s="11"/>
      <c r="E34" s="11">
        <v>240</v>
      </c>
      <c r="F34" s="11">
        <v>240</v>
      </c>
    </row>
    <row r="35" spans="1:6" x14ac:dyDescent="0.2">
      <c r="A35" s="13" t="s">
        <v>8311</v>
      </c>
      <c r="B35" s="11">
        <v>31</v>
      </c>
      <c r="C35" s="11"/>
      <c r="D35" s="11"/>
      <c r="E35" s="11"/>
      <c r="F35" s="11">
        <v>31</v>
      </c>
    </row>
    <row r="36" spans="1:6" x14ac:dyDescent="0.2">
      <c r="A36" s="13" t="s">
        <v>8310</v>
      </c>
      <c r="B36" s="11"/>
      <c r="C36" s="11"/>
      <c r="D36" s="11"/>
      <c r="E36" s="11">
        <v>48</v>
      </c>
      <c r="F36" s="11">
        <v>48</v>
      </c>
    </row>
    <row r="37" spans="1:6" x14ac:dyDescent="0.2">
      <c r="A37" s="13" t="s">
        <v>8350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2">
      <c r="A38" s="13" t="s">
        <v>8353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2">
      <c r="A39" s="13" t="s">
        <v>8355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2">
      <c r="A40" s="13" t="s">
        <v>8349</v>
      </c>
      <c r="B40" s="11"/>
      <c r="C40" s="11"/>
      <c r="D40" s="11"/>
      <c r="E40" s="11">
        <v>52</v>
      </c>
      <c r="F40" s="11">
        <v>52</v>
      </c>
    </row>
    <row r="41" spans="1:6" x14ac:dyDescent="0.2">
      <c r="A41" s="13" t="s">
        <v>8309</v>
      </c>
      <c r="B41" s="11"/>
      <c r="C41" s="11"/>
      <c r="D41" s="11"/>
      <c r="E41" s="11">
        <v>49</v>
      </c>
      <c r="F41" s="11">
        <v>49</v>
      </c>
    </row>
    <row r="42" spans="1:6" x14ac:dyDescent="0.2">
      <c r="A42" s="13" t="s">
        <v>8339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2">
      <c r="A43" s="13" t="s">
        <v>8332</v>
      </c>
      <c r="B43" s="11"/>
      <c r="C43" s="11">
        <v>73</v>
      </c>
      <c r="D43" s="11"/>
      <c r="E43" s="11"/>
      <c r="F43" s="11">
        <v>73</v>
      </c>
    </row>
    <row r="44" spans="1:6" x14ac:dyDescent="0.2">
      <c r="A44" s="13" t="s">
        <v>8319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2">
      <c r="A45" s="13" t="s">
        <v>8318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2">
      <c r="A46" s="13" t="s">
        <v>8338</v>
      </c>
      <c r="B46" s="11">
        <v>19</v>
      </c>
      <c r="C46" s="11"/>
      <c r="D46" s="11"/>
      <c r="E46" s="11"/>
      <c r="F46" s="11">
        <v>19</v>
      </c>
    </row>
    <row r="47" spans="1:6" x14ac:dyDescent="0.2">
      <c r="A47" s="13" t="s">
        <v>8362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9655C-2D03-E842-A909-04C586303422}">
  <dimension ref="A1:F18"/>
  <sheetViews>
    <sheetView workbookViewId="0">
      <selection activeCell="P20" sqref="P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8380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5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5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5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5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5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5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5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5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5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5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5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5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AA39C-B027-6747-B136-DF260FDE1E96}">
  <dimension ref="A1:F6"/>
  <sheetViews>
    <sheetView workbookViewId="0">
      <selection activeCell="G3" sqref="G3"/>
    </sheetView>
  </sheetViews>
  <sheetFormatPr baseColWidth="10" defaultRowHeight="15" x14ac:dyDescent="0.2"/>
  <cols>
    <col min="1" max="1" width="28.6640625" customWidth="1"/>
    <col min="2" max="3" width="13.33203125" bestFit="1" customWidth="1"/>
    <col min="5" max="5" width="15" bestFit="1" customWidth="1"/>
    <col min="6" max="6" width="15.5" bestFit="1" customWidth="1"/>
  </cols>
  <sheetData>
    <row r="1" spans="1:6" x14ac:dyDescent="0.2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8307</v>
      </c>
      <c r="F1" s="16" t="s">
        <v>8385</v>
      </c>
    </row>
    <row r="2" spans="1:6" ht="160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>
        <f>VLOOKUP(A2, Kickstarter!B:L, 11, FALSE)</f>
        <v>39</v>
      </c>
    </row>
    <row r="3" spans="1:6" ht="160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>
        <f>VLOOKUP(A3, Kickstarter!B:L, 11, FALSE)</f>
        <v>56</v>
      </c>
    </row>
    <row r="4" spans="1:6" ht="176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>
        <f>VLOOKUP(A4, Kickstarter!B:L, 11, FALSE)</f>
        <v>78</v>
      </c>
    </row>
    <row r="5" spans="1:6" ht="144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>
        <f>VLOOKUP(A5, Kickstarter!B:L, 11, FALSE)</f>
        <v>26</v>
      </c>
    </row>
    <row r="6" spans="1:6" ht="176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E01EC-D5AB-8C43-90F1-79A5E58321A8}">
  <dimension ref="A1:T413"/>
  <sheetViews>
    <sheetView workbookViewId="0">
      <selection activeCell="E2" sqref="E2"/>
    </sheetView>
  </sheetViews>
  <sheetFormatPr baseColWidth="10" defaultRowHeight="15" x14ac:dyDescent="0.2"/>
  <cols>
    <col min="1" max="1" width="5.1640625" bestFit="1" customWidth="1"/>
    <col min="6" max="6" width="8.832031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3.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" t="s">
        <v>8366</v>
      </c>
      <c r="T1" s="1" t="s">
        <v>8367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7" priority="2" operator="containsText" text="cancelled">
      <formula>NOT(ISERROR(SEARCH("cancelled",F1)))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S1: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632E9-A365-C14D-B2F3-A101C15AD0CB}">
  <dimension ref="A1:T251"/>
  <sheetViews>
    <sheetView workbookViewId="0">
      <selection activeCell="N2" sqref="N2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3.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1" t="s">
        <v>8366</v>
      </c>
      <c r="T1" s="1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3" priority="2" operator="containsText" text="cancelled">
      <formula>NOT(ISERROR(SEARCH("cancelled",F1)))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S1: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7C56C-4E5A-644F-8CDD-A8B11B59AB94}">
  <dimension ref="A1:C14"/>
  <sheetViews>
    <sheetView workbookViewId="0">
      <selection activeCell="D14" sqref="D14"/>
    </sheetView>
  </sheetViews>
  <sheetFormatPr baseColWidth="10" defaultRowHeight="15" x14ac:dyDescent="0.2"/>
  <cols>
    <col min="1" max="1" width="24.6640625" bestFit="1" customWidth="1"/>
    <col min="2" max="3" width="10.1640625" bestFit="1" customWidth="1"/>
  </cols>
  <sheetData>
    <row r="1" spans="1:3" x14ac:dyDescent="0.2">
      <c r="B1" s="16" t="s">
        <v>8386</v>
      </c>
      <c r="C1" s="16" t="s">
        <v>8387</v>
      </c>
    </row>
    <row r="2" spans="1:3" x14ac:dyDescent="0.2">
      <c r="A2" s="16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s="16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s="16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s="16" t="s">
        <v>8393</v>
      </c>
      <c r="B5" s="17">
        <f>_xlfn.QUARTILE.EXC('Successful US Kickstarters'!D:D,3)</f>
        <v>5000</v>
      </c>
      <c r="C5" s="17">
        <f>_xlfn.QUARTILE.EXC('Failed US Kickstarters'!D:D, 3)</f>
        <v>10000</v>
      </c>
    </row>
    <row r="6" spans="1:3" x14ac:dyDescent="0.2">
      <c r="A6" s="16" t="s">
        <v>8394</v>
      </c>
      <c r="B6" s="17">
        <f>_xlfn.QUARTILE.EXC('Successful US Kickstarters'!D:D,1)</f>
        <v>1500</v>
      </c>
      <c r="C6" s="17">
        <f>_xlfn.QUARTILE.EXC('Failed US Kickstarters'!D:D, 1)</f>
        <v>2000</v>
      </c>
    </row>
    <row r="7" spans="1:3" x14ac:dyDescent="0.2">
      <c r="A7" s="16" t="s">
        <v>8395</v>
      </c>
      <c r="B7" s="17">
        <f>B5-B6</f>
        <v>3500</v>
      </c>
      <c r="C7" s="17">
        <f>C5-C6</f>
        <v>8000</v>
      </c>
    </row>
    <row r="9" spans="1:3" x14ac:dyDescent="0.2">
      <c r="A9" s="16" t="s">
        <v>8390</v>
      </c>
      <c r="B9" s="17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s="16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s="16" t="s">
        <v>8396</v>
      </c>
      <c r="B11" s="18">
        <f>STDEV('Successful US Kickstarters'!E:E)</f>
        <v>8344.7063933183508</v>
      </c>
      <c r="C11" s="18">
        <f>STDEV('Failed US Kickstarters'!E:E)</f>
        <v>1333.1920839382735</v>
      </c>
    </row>
    <row r="12" spans="1:3" x14ac:dyDescent="0.2">
      <c r="A12" s="16" t="s">
        <v>8397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">
      <c r="A13" s="16" t="s">
        <v>8398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s="16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GB Musicals Boxplot</vt:lpstr>
      <vt:lpstr>Primary 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2021-02-22T23:46:50Z</dcterms:modified>
</cp:coreProperties>
</file>