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tor\OneDrive\Área de Trabalho\"/>
    </mc:Choice>
  </mc:AlternateContent>
  <xr:revisionPtr revIDLastSave="0" documentId="13_ncr:1_{3481D8CC-579C-4D58-BE9D-9A189DB785F3}" xr6:coauthVersionLast="47" xr6:coauthVersionMax="47" xr10:uidLastSave="{00000000-0000-0000-0000-000000000000}"/>
  <bookViews>
    <workbookView xWindow="-108" yWindow="-108" windowWidth="23256" windowHeight="12456" tabRatio="650" firstSheet="1" activeTab="8" xr2:uid="{00000000-000D-0000-FFFF-FFFF00000000}"/>
  </bookViews>
  <sheets>
    <sheet name="Clientes" sheetId="1" r:id="rId1"/>
    <sheet name="Produtos" sheetId="2" r:id="rId2"/>
    <sheet name="Vendas" sheetId="3" r:id="rId3"/>
    <sheet name="BIGHEADS" sheetId="13" r:id="rId4"/>
    <sheet name="Funcionario" sheetId="4" r:id="rId5"/>
    <sheet name="Fornecedor" sheetId="5" r:id="rId6"/>
    <sheet name="extraFOR" sheetId="11" r:id="rId7"/>
    <sheet name="Pagfornecedor" sheetId="9" r:id="rId8"/>
    <sheet name="PAG_FUNC" sheetId="12" r:id="rId9"/>
    <sheet name="extra" sheetId="7" r:id="rId10"/>
    <sheet name="ARM" sheetId="6" r:id="rId11"/>
    <sheet name="MKT" sheetId="14" r:id="rId12"/>
    <sheet name="RECEITA" sheetId="16" r:id="rId13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13" i="14"/>
  <c r="K15" i="4"/>
  <c r="K5" i="3"/>
  <c r="K6" i="3"/>
  <c r="K7" i="3"/>
  <c r="K8" i="3"/>
  <c r="K15" i="3"/>
  <c r="J11" i="13"/>
  <c r="I17" i="12"/>
  <c r="H7" i="6"/>
  <c r="H8" i="6"/>
  <c r="H9" i="6"/>
  <c r="H10" i="6"/>
  <c r="H11" i="6"/>
  <c r="H12" i="6"/>
  <c r="H13" i="6"/>
  <c r="H14" i="6"/>
  <c r="H15" i="6"/>
  <c r="H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hugo</author>
  </authors>
  <commentList>
    <comment ref="H4" authorId="0" shapeId="0" xr:uid="{506D3238-C125-4BFE-92F5-81BC2AE4EF5B}">
      <text>
        <r>
          <rPr>
            <b/>
            <sz val="9"/>
            <color indexed="81"/>
            <rFont val="Segoe UI"/>
            <family val="2"/>
          </rPr>
          <t>vitor hugo:</t>
        </r>
        <r>
          <rPr>
            <sz val="9"/>
            <color indexed="81"/>
            <rFont val="Segoe UI"/>
            <family val="2"/>
          </rPr>
          <t xml:space="preserve">
Eu acho que cep tem o mesmo sentido se fosse ''Estado''</t>
        </r>
      </text>
    </comment>
    <comment ref="L4" authorId="0" shapeId="0" xr:uid="{C2F207D8-7F33-4438-9024-9324AA5B3328}">
      <text>
        <r>
          <rPr>
            <b/>
            <sz val="9"/>
            <color indexed="81"/>
            <rFont val="Segoe UI"/>
            <family val="2"/>
          </rPr>
          <t>vitor hugo:</t>
        </r>
        <r>
          <rPr>
            <sz val="9"/>
            <color indexed="81"/>
            <rFont val="Segoe UI"/>
            <family val="2"/>
          </rPr>
          <t xml:space="preserve">
Achei estranho saber a renda da pessoa, mas deixei mesmo assim.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35A8A0-4F0A-4720-B7B3-8DB3263FAEFD}" keepAlive="1" name="Consulta - Tabela5" description="Conexão com a consulta 'Tabela5' na pasta de trabalho." type="5" refreshedVersion="0" background="1">
    <dbPr connection="Provider=Microsoft.Mashup.OleDb.1;Data Source=$Workbook$;Location=Tabela5;Extended Properties=&quot;&quot;" command="SELECT * FROM [Tabela5]"/>
  </connection>
</connections>
</file>

<file path=xl/sharedStrings.xml><?xml version="1.0" encoding="utf-8"?>
<sst xmlns="http://schemas.openxmlformats.org/spreadsheetml/2006/main" count="596" uniqueCount="380">
  <si>
    <t>Nome</t>
  </si>
  <si>
    <t>Cidade</t>
  </si>
  <si>
    <t>CEP</t>
  </si>
  <si>
    <t>Email</t>
  </si>
  <si>
    <t>Telefone</t>
  </si>
  <si>
    <t>CLIENTES</t>
  </si>
  <si>
    <t>ID</t>
  </si>
  <si>
    <t>CPF</t>
  </si>
  <si>
    <t>RG</t>
  </si>
  <si>
    <t>Endereço</t>
  </si>
  <si>
    <t>Data de Nascimento</t>
  </si>
  <si>
    <t>Renda</t>
  </si>
  <si>
    <t>123.456.789-00</t>
  </si>
  <si>
    <t>MG-12.345.678</t>
  </si>
  <si>
    <t>Belo Horizonte</t>
  </si>
  <si>
    <t>(31)98765-4321</t>
  </si>
  <si>
    <t>987.654.321-00</t>
  </si>
  <si>
    <t>SP-98.765.432</t>
  </si>
  <si>
    <t>04567-890</t>
  </si>
  <si>
    <t>(11)98765-4321</t>
  </si>
  <si>
    <t>Maria Oliveira</t>
  </si>
  <si>
    <t>567.890.123-00</t>
  </si>
  <si>
    <t>RJ-56.789.012</t>
  </si>
  <si>
    <t>Rua C, 789</t>
  </si>
  <si>
    <t>Rio de Janeiro</t>
  </si>
  <si>
    <t>20000-123</t>
  </si>
  <si>
    <t>(21)98765-4321</t>
  </si>
  <si>
    <t>maria@email.com</t>
  </si>
  <si>
    <t>345.678.901-00</t>
  </si>
  <si>
    <t>Travessa D, 567</t>
  </si>
  <si>
    <t>Salvador</t>
  </si>
  <si>
    <t>40000-456</t>
  </si>
  <si>
    <t>(71)98765-4321</t>
  </si>
  <si>
    <t>Carla Lima</t>
  </si>
  <si>
    <t>789.012.345-00</t>
  </si>
  <si>
    <t>PE-78.901.234</t>
  </si>
  <si>
    <t>Rua E, 890</t>
  </si>
  <si>
    <t>Recife</t>
  </si>
  <si>
    <t>50000-789</t>
  </si>
  <si>
    <t>(81)98765-4321</t>
  </si>
  <si>
    <t>carla@email.com</t>
  </si>
  <si>
    <t>André Almeida</t>
  </si>
  <si>
    <t>234.567.890-00</t>
  </si>
  <si>
    <t>MG-23.456.789</t>
  </si>
  <si>
    <t>Av. F, 1234</t>
  </si>
  <si>
    <t>30123-456</t>
  </si>
  <si>
    <t>890.123.456-00</t>
  </si>
  <si>
    <t>SP-89.012.345</t>
  </si>
  <si>
    <t>Marcos Santos</t>
  </si>
  <si>
    <t>456.789.012-00</t>
  </si>
  <si>
    <t>RJ-45.678.901</t>
  </si>
  <si>
    <t>Travessa H, 901</t>
  </si>
  <si>
    <t>20000-789</t>
  </si>
  <si>
    <t>marcos@email.com</t>
  </si>
  <si>
    <t>Sofia Lima</t>
  </si>
  <si>
    <t>901.234.567-00</t>
  </si>
  <si>
    <t>BA-90.123.456</t>
  </si>
  <si>
    <t>Rua I, 2345</t>
  </si>
  <si>
    <t>Dora a aventureira</t>
  </si>
  <si>
    <t>NA-34.567.890</t>
  </si>
  <si>
    <t>Perry o ornitorrinco</t>
  </si>
  <si>
    <t>Danville</t>
  </si>
  <si>
    <t>Tri-State Area.2308</t>
  </si>
  <si>
    <t>agente07@hotmail.com</t>
  </si>
  <si>
    <t>andre@gmail.com</t>
  </si>
  <si>
    <t>sofia@hotmail.com</t>
  </si>
  <si>
    <t>Aang</t>
  </si>
  <si>
    <t>Tribo do Ar do Sul</t>
  </si>
  <si>
    <t>Nômade do Ar</t>
  </si>
  <si>
    <t>00000-001</t>
  </si>
  <si>
    <t>00000-123</t>
  </si>
  <si>
    <t>AvatarALendadeAng@hotmail.com</t>
  </si>
  <si>
    <t xml:space="preserve"> Ruados Duendes, Número Mágico 7</t>
  </si>
  <si>
    <t>10 de abril de 10.000 A.C</t>
  </si>
  <si>
    <t>Dimmsdale</t>
  </si>
  <si>
    <t>1920-FA-DA5</t>
  </si>
  <si>
    <t>00000-???</t>
  </si>
  <si>
    <t>(0)555-FAIRY</t>
  </si>
  <si>
    <t>Luiz Gustavo Pereira</t>
  </si>
  <si>
    <t>Monte Carmelo</t>
  </si>
  <si>
    <t>Avenida A, 123</t>
  </si>
  <si>
    <t>Somewhere Over The Rainbow</t>
  </si>
  <si>
    <t>luizmc@ufu.br</t>
  </si>
  <si>
    <t>PadrinhosMagicos@fadasmail.com</t>
  </si>
  <si>
    <t>PRODUTOS</t>
  </si>
  <si>
    <t>ID_Produto (PK)</t>
  </si>
  <si>
    <t>Nome do Produto</t>
  </si>
  <si>
    <t>Categoria</t>
  </si>
  <si>
    <t>Preço Unitário</t>
  </si>
  <si>
    <t>Sofá de Couro</t>
  </si>
  <si>
    <t>Sofás</t>
  </si>
  <si>
    <t>Cama Box</t>
  </si>
  <si>
    <t>Camas</t>
  </si>
  <si>
    <t>Mesa de Jantar</t>
  </si>
  <si>
    <t>Mesas</t>
  </si>
  <si>
    <t>Guarda-Roupa</t>
  </si>
  <si>
    <t>Armários</t>
  </si>
  <si>
    <t>Poltrona</t>
  </si>
  <si>
    <t>Cadeiras</t>
  </si>
  <si>
    <t>Estante</t>
  </si>
  <si>
    <t>Cômoda</t>
  </si>
  <si>
    <t>Mesa de Centro</t>
  </si>
  <si>
    <t>Rack para TV</t>
  </si>
  <si>
    <t>Cadeira de Escritório</t>
  </si>
  <si>
    <t>cor</t>
  </si>
  <si>
    <t>preto branco</t>
  </si>
  <si>
    <t>azul</t>
  </si>
  <si>
    <t>vermelho</t>
  </si>
  <si>
    <t>cinza claro</t>
  </si>
  <si>
    <t>vermelo diamante</t>
  </si>
  <si>
    <t>marron</t>
  </si>
  <si>
    <t>marron escuro</t>
  </si>
  <si>
    <t>preto amarronzado</t>
  </si>
  <si>
    <t>marrom</t>
  </si>
  <si>
    <t>Peso (und)</t>
  </si>
  <si>
    <t>12kg</t>
  </si>
  <si>
    <t>30kg</t>
  </si>
  <si>
    <t>24kg</t>
  </si>
  <si>
    <t>17kg</t>
  </si>
  <si>
    <t>5kg</t>
  </si>
  <si>
    <t>11kg</t>
  </si>
  <si>
    <t>8kg</t>
  </si>
  <si>
    <t>18kg</t>
  </si>
  <si>
    <t>2kg</t>
  </si>
  <si>
    <t>DoraAventureira@outlook.com</t>
  </si>
  <si>
    <t>INT</t>
  </si>
  <si>
    <t>VARCHAR(50)</t>
  </si>
  <si>
    <t>DECIMAL</t>
  </si>
  <si>
    <t>CHAR(14)</t>
  </si>
  <si>
    <t>CHAR(13</t>
  </si>
  <si>
    <t>CHAR(9)</t>
  </si>
  <si>
    <t>Padrinhos_Magicos</t>
  </si>
  <si>
    <t>DATE</t>
  </si>
  <si>
    <t>ID_Venda (PK)</t>
  </si>
  <si>
    <t>ID_Cliente (FK)</t>
  </si>
  <si>
    <t>Data_Venda</t>
  </si>
  <si>
    <t>ID_Produto (FK)</t>
  </si>
  <si>
    <t>Quantidade</t>
  </si>
  <si>
    <t>Valor_Total</t>
  </si>
  <si>
    <t>HORA_VENDA</t>
  </si>
  <si>
    <t>TIME</t>
  </si>
  <si>
    <t>Coluna1</t>
  </si>
  <si>
    <t>Coluna2</t>
  </si>
  <si>
    <t>TIME'</t>
  </si>
  <si>
    <t>VENDAS</t>
  </si>
  <si>
    <t>ID_Funcionário (PK)</t>
  </si>
  <si>
    <t>Cargo</t>
  </si>
  <si>
    <t>Salário</t>
  </si>
  <si>
    <t>Gerente Geral</t>
  </si>
  <si>
    <t>Vendedor</t>
  </si>
  <si>
    <t>Assistente RH</t>
  </si>
  <si>
    <t>Estoquista</t>
  </si>
  <si>
    <t>Caixa</t>
  </si>
  <si>
    <t>Sofia Rodrigues</t>
  </si>
  <si>
    <t>Designer de Interiores</t>
  </si>
  <si>
    <t>Montador</t>
  </si>
  <si>
    <t>Laura Fernandes</t>
  </si>
  <si>
    <t>Atendente</t>
  </si>
  <si>
    <t>Coluna3</t>
  </si>
  <si>
    <t>Coluna4</t>
  </si>
  <si>
    <t>Salario</t>
  </si>
  <si>
    <t>Estatus_Emprego</t>
  </si>
  <si>
    <t xml:space="preserve">	Data_Admissão</t>
  </si>
  <si>
    <t>M</t>
  </si>
  <si>
    <t>CHAR(1)</t>
  </si>
  <si>
    <t>F</t>
  </si>
  <si>
    <t>ATIVO</t>
  </si>
  <si>
    <t>Joana Pereira</t>
  </si>
  <si>
    <t>funcionários</t>
  </si>
  <si>
    <t>Genero</t>
  </si>
  <si>
    <t>Mauro</t>
  </si>
  <si>
    <t>Kalliny</t>
  </si>
  <si>
    <t>Larissa</t>
  </si>
  <si>
    <t>Osvaldinho</t>
  </si>
  <si>
    <t>Ana aparecida</t>
  </si>
  <si>
    <t>Thiago</t>
  </si>
  <si>
    <t>ID_Fornecedor (PK)</t>
  </si>
  <si>
    <t>Nome do Fornecedor</t>
  </si>
  <si>
    <t>CNPJ</t>
  </si>
  <si>
    <t>Móveis Brasil</t>
  </si>
  <si>
    <t>12.345.678/0001-23</t>
  </si>
  <si>
    <t>Rua dos Móveis, 500</t>
  </si>
  <si>
    <t>(11) 5555-1234</t>
  </si>
  <si>
    <t>contato@moveisbrasil.com</t>
  </si>
  <si>
    <t>Design Interiores</t>
  </si>
  <si>
    <t>98.765.432/0001-54</t>
  </si>
  <si>
    <t>Av. das Tendências, 100</t>
  </si>
  <si>
    <t>(21) 9876-5432</t>
  </si>
  <si>
    <t>contato@designinteriores.com</t>
  </si>
  <si>
    <t>Fábrica Sofás</t>
  </si>
  <si>
    <t>45.678.901/0001-87</t>
  </si>
  <si>
    <t>Rua dos Estofados, 300</t>
  </si>
  <si>
    <t>(31) 1234-5678</t>
  </si>
  <si>
    <t>contato@fabricasofas.com</t>
  </si>
  <si>
    <t>Madeira &amp; Cia</t>
  </si>
  <si>
    <t>67.890.123/0001-09</t>
  </si>
  <si>
    <t>Alameda da Madeira, 50</t>
  </si>
  <si>
    <t>(41) 2345-6789</t>
  </si>
  <si>
    <t>contato@madeiraecia.com</t>
  </si>
  <si>
    <t>Decorarte</t>
  </si>
  <si>
    <t>23.456.789/0001-32</t>
  </si>
  <si>
    <t>Praça das Artes, 200</t>
  </si>
  <si>
    <t>(51) 3456-7890</t>
  </si>
  <si>
    <t>contato@decorarte.com</t>
  </si>
  <si>
    <t>Casa dos Móveis</t>
  </si>
  <si>
    <t>34.567.890/0001-76</t>
  </si>
  <si>
    <t>Rua da Decoração, 150</t>
  </si>
  <si>
    <t>(61) 5678-9012</t>
  </si>
  <si>
    <t>contato@casadosmoveis.com</t>
  </si>
  <si>
    <t>Estilo Moderno</t>
  </si>
  <si>
    <t>56.789.012/0001-43</t>
  </si>
  <si>
    <t>Av. da Inovação, 400</t>
  </si>
  <si>
    <t>(71) 6789-0123</t>
  </si>
  <si>
    <t>contato@estilomoderno.com</t>
  </si>
  <si>
    <t>Arte em Madeira</t>
  </si>
  <si>
    <t>78.901.234/0001-65</t>
  </si>
  <si>
    <t>Rua das Esculturas, 250</t>
  </si>
  <si>
    <t>(81) 7890-1234</t>
  </si>
  <si>
    <t>contato@arteemmadeira.com</t>
  </si>
  <si>
    <t>Móveis Elegantes</t>
  </si>
  <si>
    <t>90.123.456/0001-98</t>
  </si>
  <si>
    <t>Alameda dos Clássicos, 10</t>
  </si>
  <si>
    <t>(91) 9012-3456</t>
  </si>
  <si>
    <t>contato@moveiselegantes.com</t>
  </si>
  <si>
    <t>Vintage Design</t>
  </si>
  <si>
    <t>01.234.567/0001-21</t>
  </si>
  <si>
    <t>Praça Retrô, 30</t>
  </si>
  <si>
    <t>(99) 1234-5678</t>
  </si>
  <si>
    <t>contato@vintagedesign.</t>
  </si>
  <si>
    <t>Website</t>
  </si>
  <si>
    <t>www.moveisBrasil12.com.br</t>
  </si>
  <si>
    <t>www.designintbrasil.com.br</t>
  </si>
  <si>
    <t>www.makesofas.com.br</t>
  </si>
  <si>
    <t>www.madeirao.com.br</t>
  </si>
  <si>
    <t>www.Artdecora.com.br</t>
  </si>
  <si>
    <t>www.homemoveis.com.br</t>
  </si>
  <si>
    <t>www.modern.com.br</t>
  </si>
  <si>
    <t>www.Stickart.com.br</t>
  </si>
  <si>
    <t>www.beautfulmoveis.com.br</t>
  </si>
  <si>
    <t>www.onlyvintage.com.br</t>
  </si>
  <si>
    <t>CHAR(11)</t>
  </si>
  <si>
    <t>CHAR(18)</t>
  </si>
  <si>
    <t>FORNECEDORES</t>
  </si>
  <si>
    <t>Info_Armazen</t>
  </si>
  <si>
    <t>Bairro</t>
  </si>
  <si>
    <t>ID_INFO_Armazen</t>
  </si>
  <si>
    <t>Estado</t>
  </si>
  <si>
    <t>Rua</t>
  </si>
  <si>
    <t>Numero</t>
  </si>
  <si>
    <t>email</t>
  </si>
  <si>
    <t>Coluna5</t>
  </si>
  <si>
    <t>Coluna6</t>
  </si>
  <si>
    <t>Coluna7</t>
  </si>
  <si>
    <t>BIGINT</t>
  </si>
  <si>
    <t>Minas Gerais</t>
  </si>
  <si>
    <t>centro</t>
  </si>
  <si>
    <t>engenheiro eladio simoes</t>
  </si>
  <si>
    <t>vitorateles@hotmail.com</t>
  </si>
  <si>
    <t>ID_ESTOQUE</t>
  </si>
  <si>
    <t>ID_PRODUTO</t>
  </si>
  <si>
    <t>ID_INFO_ARMAZEN</t>
  </si>
  <si>
    <t>ID_FORNECEDOR</t>
  </si>
  <si>
    <t>Quantidade disponivel</t>
  </si>
  <si>
    <t>Estatus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</si>
  <si>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</si>
  <si>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</si>
  <si>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</si>
  <si>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</si>
  <si>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</si>
  <si>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</si>
  <si>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</si>
  <si>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</si>
  <si>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</si>
  <si>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</si>
  <si>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Ativo</t>
  </si>
  <si>
    <t>Atencao!</t>
  </si>
  <si>
    <t>Restoque</t>
  </si>
  <si>
    <t>11</t>
  </si>
  <si>
    <t>E&gt;30</t>
  </si>
  <si>
    <t>E&lt;=30 &amp;&amp; E&gt;20</t>
  </si>
  <si>
    <t>else</t>
  </si>
  <si>
    <t>Data do Pagamento</t>
  </si>
  <si>
    <t>Valor do Pagamento</t>
  </si>
  <si>
    <t>Método de Pagamento</t>
  </si>
  <si>
    <t>Transferência</t>
  </si>
  <si>
    <t>Cheque</t>
  </si>
  <si>
    <t>PAG_FORNECEDOR</t>
  </si>
  <si>
    <t>Preco_und</t>
  </si>
  <si>
    <t>Fornec_pendencia</t>
  </si>
  <si>
    <t>QTD_Transferidas_mes</t>
  </si>
  <si>
    <t>Produtos_pendencia</t>
  </si>
  <si>
    <t>qtd_prod_atrasado_pgm</t>
  </si>
  <si>
    <t>Situacao</t>
  </si>
  <si>
    <t>dias_atraso</t>
  </si>
  <si>
    <t>multa_atraso_valor_por_mes</t>
  </si>
  <si>
    <t>ID_FORPER</t>
  </si>
  <si>
    <t>NULL</t>
  </si>
  <si>
    <t>180dias</t>
  </si>
  <si>
    <t>30dias</t>
  </si>
  <si>
    <t>Coluna8</t>
  </si>
  <si>
    <t>Coluna9</t>
  </si>
  <si>
    <t>EM_ORDEM</t>
  </si>
  <si>
    <t>PENDENCIA</t>
  </si>
  <si>
    <t>ATRASO!</t>
  </si>
  <si>
    <t>HORA</t>
  </si>
  <si>
    <t>4</t>
  </si>
  <si>
    <t>42</t>
  </si>
  <si>
    <t>25/04/2024</t>
  </si>
  <si>
    <t>12:50:30</t>
  </si>
  <si>
    <t>Pix</t>
  </si>
  <si>
    <t>TOTAL</t>
  </si>
  <si>
    <t>ID do Funcionário</t>
  </si>
  <si>
    <t>Tipo de Pagamento</t>
  </si>
  <si>
    <t>PAG_FUNCIONARIO</t>
  </si>
  <si>
    <t>ID_bighead (FK)</t>
  </si>
  <si>
    <t>ID_BIGHEAD</t>
  </si>
  <si>
    <t>NOME</t>
  </si>
  <si>
    <t>CARGO</t>
  </si>
  <si>
    <t>SOBRENOME</t>
  </si>
  <si>
    <t>DESCRICOES</t>
  </si>
  <si>
    <t>SALARIO</t>
  </si>
  <si>
    <t>Bernado</t>
  </si>
  <si>
    <t>Dono</t>
  </si>
  <si>
    <t>Lucas</t>
  </si>
  <si>
    <t>Oliveira</t>
  </si>
  <si>
    <t>Carlos</t>
  </si>
  <si>
    <t>Assuncao</t>
  </si>
  <si>
    <t>Tupac</t>
  </si>
  <si>
    <t>Conselho de Administração</t>
  </si>
  <si>
    <t>representar os interesses dos acionistas</t>
  </si>
  <si>
    <t>Diretor Executivo-CEO</t>
  </si>
  <si>
    <t>responsável pela gestão geral da empresa</t>
  </si>
  <si>
    <t>Diretor Financeiro-CFO</t>
  </si>
  <si>
    <t>gestão de riscos, registro de receitas, despesas e controle de fluxo de caixa</t>
  </si>
  <si>
    <t xml:space="preserve">Diretor de Recursos Humanos </t>
  </si>
  <si>
    <t>Valeria</t>
  </si>
  <si>
    <t>mourao</t>
  </si>
  <si>
    <t>lida com funcionários, incluindo recrutamento, gestão de talentos, desenvolvimento profissiona</t>
  </si>
  <si>
    <t>Diretor de Marketing</t>
  </si>
  <si>
    <t>Caue</t>
  </si>
  <si>
    <t>kinechan</t>
  </si>
  <si>
    <t>big heads</t>
  </si>
  <si>
    <t>ID_BIGHEADS    Responsavel</t>
  </si>
  <si>
    <t>3</t>
  </si>
  <si>
    <t>ID_BIGHEADS      Responsavel</t>
  </si>
  <si>
    <t>ID_MARKT</t>
  </si>
  <si>
    <t>ID_BIGHEADS       Responsavel</t>
  </si>
  <si>
    <t>PLATAFORMA</t>
  </si>
  <si>
    <t>TIPO</t>
  </si>
  <si>
    <t>CUSTOS</t>
  </si>
  <si>
    <t>Assistente Marketing</t>
  </si>
  <si>
    <t>marketing</t>
  </si>
  <si>
    <t>Televisao</t>
  </si>
  <si>
    <t>Durante os intervalos</t>
  </si>
  <si>
    <t>Apresentador de tv</t>
  </si>
  <si>
    <t>Web</t>
  </si>
  <si>
    <t>Anuncio em sites</t>
  </si>
  <si>
    <t>Blogueira</t>
  </si>
  <si>
    <t>Smarthfone</t>
  </si>
  <si>
    <t>Anuncio em jogos</t>
  </si>
  <si>
    <t>Anuncio em app</t>
  </si>
  <si>
    <t>Outdor</t>
  </si>
  <si>
    <t>Anuncio padrao</t>
  </si>
  <si>
    <t>Alcance aproximado em milhares/pessoas</t>
  </si>
  <si>
    <t>8</t>
  </si>
  <si>
    <t>TOTAL=</t>
  </si>
  <si>
    <t>ID_PAGAMENTO FORNECEDOR</t>
  </si>
  <si>
    <t>ID do Pagamento funcionario</t>
  </si>
  <si>
    <t>ID_PAGAMENTOFUNCIONARIOS</t>
  </si>
  <si>
    <t>ID_MARKET</t>
  </si>
  <si>
    <t>ID_VENDAS</t>
  </si>
  <si>
    <t>RECEITA FINAL</t>
  </si>
  <si>
    <t>DESPESAS</t>
  </si>
  <si>
    <t>LUCRO</t>
  </si>
  <si>
    <t>ID_PAGFORNECEDOR</t>
  </si>
  <si>
    <t>armazem</t>
  </si>
  <si>
    <t>Estoque_Loja</t>
  </si>
  <si>
    <t>despesas e lucros</t>
  </si>
  <si>
    <t>ID_INFO_DESLUCRO</t>
  </si>
  <si>
    <t>TGVH5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</si>
</sst>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000\-000"/>
    <numFmt numFmtId="166" formatCode="h:mm:ss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Segoe UI"/>
      <family val="2"/>
    </font>
    <font>
      <b/>
      <i/>
      <u val="double"/>
      <sz val="48"/>
      <color theme="1"/>
      <name val="Felix Titling"/>
      <family val="5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0"/>
      <name val="Calibri"/>
      <family val="2"/>
      <scheme val="minor"/>
    </font>
    <font>
      <b/>
      <i/>
      <sz val="14"/>
      <color theme="0"/>
      <name val="Perpetua"/>
      <family val="1"/>
    </font>
    <font>
      <sz val="14"/>
      <color theme="0"/>
      <name val="Perpetua"/>
      <family val="1"/>
    </font>
    <font>
      <sz val="14"/>
      <color theme="2"/>
      <name val="Perpetua"/>
      <family val="1"/>
    </font>
    <font>
      <i/>
      <u val="double"/>
      <sz val="48"/>
      <color theme="1"/>
      <name val="Felix Titling"/>
      <family val="5"/>
    </font>
    <font>
      <sz val="8"/>
      <name val="Calibri"/>
      <family val="2"/>
      <scheme val="minor"/>
    </font>
    <font>
      <i/>
      <sz val="48"/>
      <color theme="1"/>
      <name val="Felix Titling"/>
      <family val="5"/>
    </font>
    <font>
      <u/>
      <sz val="12"/>
      <color theme="1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B4E8EC"/>
        <bgColor indexed="64"/>
      </patternFill>
    </fill>
    <fill>
      <patternFill patternType="solid">
        <fgColor rgb="FFFF0000"/>
        <bgColor theme="9"/>
      </patternFill>
    </fill>
    <fill>
      <patternFill patternType="solid">
        <fgColor rgb="FF00B050"/>
        <bgColor theme="9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8" fontId="7" fillId="0" borderId="1" xfId="0" applyNumberFormat="1" applyFont="1" applyBorder="1" applyAlignment="1">
      <alignment horizontal="left" vertical="center" wrapText="1"/>
    </xf>
    <xf numFmtId="8" fontId="7" fillId="0" borderId="8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12" xfId="0" applyBorder="1"/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8" fontId="7" fillId="0" borderId="5" xfId="0" applyNumberFormat="1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19" xfId="0" applyBorder="1"/>
    <xf numFmtId="0" fontId="7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0" fillId="0" borderId="34" xfId="0" applyBorder="1"/>
    <xf numFmtId="14" fontId="7" fillId="0" borderId="15" xfId="0" applyNumberFormat="1" applyFont="1" applyBorder="1" applyAlignment="1">
      <alignment horizontal="center" vertical="center" wrapText="1"/>
    </xf>
    <xf numFmtId="8" fontId="7" fillId="0" borderId="20" xfId="0" applyNumberFormat="1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14" fontId="7" fillId="0" borderId="17" xfId="0" applyNumberFormat="1" applyFont="1" applyBorder="1" applyAlignment="1">
      <alignment horizontal="center" vertical="center" wrapText="1"/>
    </xf>
    <xf numFmtId="8" fontId="7" fillId="0" borderId="32" xfId="0" applyNumberFormat="1" applyFont="1" applyBorder="1" applyAlignment="1">
      <alignment horizontal="center" vertical="center" wrapText="1"/>
    </xf>
    <xf numFmtId="0" fontId="13" fillId="4" borderId="13" xfId="0" quotePrefix="1" applyFont="1" applyFill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5" borderId="15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14" fontId="7" fillId="5" borderId="15" xfId="0" applyNumberFormat="1" applyFont="1" applyFill="1" applyBorder="1" applyAlignment="1">
      <alignment horizontal="center" vertical="center" wrapText="1"/>
    </xf>
    <xf numFmtId="8" fontId="7" fillId="5" borderId="15" xfId="0" applyNumberFormat="1" applyFont="1" applyFill="1" applyBorder="1" applyAlignment="1">
      <alignment horizontal="center" vertical="center" wrapText="1"/>
    </xf>
    <xf numFmtId="14" fontId="7" fillId="6" borderId="15" xfId="0" applyNumberFormat="1" applyFont="1" applyFill="1" applyBorder="1" applyAlignment="1">
      <alignment horizontal="center" vertical="center" wrapText="1"/>
    </xf>
    <xf numFmtId="8" fontId="7" fillId="6" borderId="15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14" fontId="7" fillId="6" borderId="17" xfId="0" applyNumberFormat="1" applyFont="1" applyFill="1" applyBorder="1" applyAlignment="1">
      <alignment horizontal="center" vertical="center" wrapText="1"/>
    </xf>
    <xf numFmtId="8" fontId="7" fillId="6" borderId="17" xfId="0" applyNumberFormat="1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/>
    </xf>
    <xf numFmtId="0" fontId="13" fillId="4" borderId="38" xfId="0" quotePrefix="1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14" fillId="7" borderId="39" xfId="0" applyFont="1" applyFill="1" applyBorder="1" applyAlignment="1">
      <alignment horizontal="center" vertical="center"/>
    </xf>
    <xf numFmtId="0" fontId="13" fillId="4" borderId="39" xfId="0" applyFont="1" applyFill="1" applyBorder="1" applyAlignment="1">
      <alignment horizontal="center" vertical="center"/>
    </xf>
    <xf numFmtId="0" fontId="13" fillId="4" borderId="40" xfId="0" applyFont="1" applyFill="1" applyBorder="1" applyAlignment="1">
      <alignment horizontal="center" vertical="center"/>
    </xf>
    <xf numFmtId="0" fontId="5" fillId="0" borderId="32" xfId="2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0" fillId="0" borderId="0" xfId="0" applyNumberFormat="1"/>
    <xf numFmtId="0" fontId="6" fillId="8" borderId="15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 wrapText="1"/>
    </xf>
    <xf numFmtId="49" fontId="6" fillId="2" borderId="15" xfId="0" applyNumberFormat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49" fontId="0" fillId="12" borderId="15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49" fontId="0" fillId="13" borderId="15" xfId="0" applyNumberForma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 wrapText="1"/>
    </xf>
    <xf numFmtId="49" fontId="13" fillId="4" borderId="37" xfId="0" applyNumberFormat="1" applyFont="1" applyFill="1" applyBorder="1" applyAlignment="1">
      <alignment horizontal="center" vertical="center" wrapText="1"/>
    </xf>
    <xf numFmtId="0" fontId="13" fillId="4" borderId="38" xfId="0" quotePrefix="1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7" fillId="0" borderId="15" xfId="2" applyFont="1" applyBorder="1" applyAlignment="1">
      <alignment horizontal="center" vertical="center" wrapText="1"/>
    </xf>
    <xf numFmtId="0" fontId="7" fillId="0" borderId="18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9" fontId="0" fillId="0" borderId="17" xfId="0" applyNumberFormat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6" fillId="9" borderId="32" xfId="0" applyFont="1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2" fillId="0" borderId="0" xfId="0" applyFont="1"/>
    <xf numFmtId="0" fontId="11" fillId="2" borderId="1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8" fillId="0" borderId="15" xfId="2" applyFont="1" applyBorder="1" applyAlignment="1">
      <alignment horizontal="center" vertical="center" wrapText="1"/>
    </xf>
    <xf numFmtId="0" fontId="18" fillId="0" borderId="18" xfId="2" applyFont="1" applyBorder="1" applyAlignment="1">
      <alignment horizontal="center" vertical="center" wrapText="1"/>
    </xf>
    <xf numFmtId="0" fontId="18" fillId="0" borderId="17" xfId="2" applyFont="1" applyBorder="1" applyAlignment="1">
      <alignment horizontal="center" vertical="center" wrapText="1"/>
    </xf>
    <xf numFmtId="21" fontId="7" fillId="0" borderId="15" xfId="0" applyNumberFormat="1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164" fontId="0" fillId="0" borderId="15" xfId="0" applyNumberFormat="1" applyBorder="1"/>
    <xf numFmtId="164" fontId="0" fillId="0" borderId="15" xfId="0" applyNumberFormat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 wrapText="1"/>
    </xf>
    <xf numFmtId="0" fontId="10" fillId="14" borderId="15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166" fontId="7" fillId="0" borderId="17" xfId="0" applyNumberFormat="1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0" fillId="15" borderId="15" xfId="0" applyFont="1" applyFill="1" applyBorder="1" applyAlignment="1">
      <alignment horizontal="center" vertical="center" wrapText="1"/>
    </xf>
    <xf numFmtId="14" fontId="7" fillId="6" borderId="17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164" fontId="0" fillId="0" borderId="33" xfId="0" applyNumberFormat="1" applyBorder="1" applyAlignment="1">
      <alignment horizontal="center" vertical="center"/>
    </xf>
    <xf numFmtId="0" fontId="7" fillId="5" borderId="36" xfId="0" applyFont="1" applyFill="1" applyBorder="1" applyAlignment="1">
      <alignment horizontal="center" vertical="center" wrapText="1"/>
    </xf>
    <xf numFmtId="164" fontId="0" fillId="9" borderId="17" xfId="0" applyNumberForma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</cellXfs>
  <cellStyles count="3">
    <cellStyle name="Hiperlink" xfId="2" builtinId="8"/>
    <cellStyle name="Moeda" xfId="1" builtinId="4"/>
    <cellStyle name="Normal" xfId="0" builtinId="0"/>
  </cellStyles>
  <dxfs count="185"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theme="1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2" formatCode="&quot;R$&quot;\ #,##0.00;[Red]\-&quot;R$&quot;\ #,##0.00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2" formatCode="&quot;R$&quot;\ #,##0.00;[Red]\-&quot;R$&quot;\ #,##0.00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 outline="0">
        <left style="thin">
          <color theme="1"/>
        </left>
        <right/>
        <top/>
        <bottom/>
      </border>
    </dxf>
    <dxf>
      <border outline="0">
        <left style="thin">
          <color theme="1"/>
        </left>
      </border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border diagonalUp="0" diagonalDown="0" outline="0">
        <left/>
        <right style="thin">
          <color theme="1"/>
        </right>
        <top/>
        <bottom/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64" formatCode="&quot;R$&quot;\ #,##0.00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u/>
        <color theme="1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none">
          <fgColor indexed="64"/>
          <bgColor indexed="65"/>
        </patternFill>
      </fill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2" formatCode="&quot;R$&quot;\ #,##0.00;[Red]\-&quot;R$&quot;\ #,##0.00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2" formatCode="&quot;R$&quot;\ #,##0.00;[Red]\-&quot;R$&quot;\ #,##0.00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2" formatCode="&quot;R$&quot;\ #,##0.00;[Red]\-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2" formatCode="&quot;R$&quot;\ #,##0.00;[Red]\-&quot;R$&quot;\ #,##0.00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6" formatCode="h:mm:ss;@"/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6" formatCode="h:mm:ss;@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2" formatCode="&quot;R$&quot;\ #,##0.00;[Red]\-&quot;R$&quot;\ #,##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vertAlign val="baseline"/>
        <color theme="1"/>
      </font>
      <numFmt numFmtId="164" formatCode="&quot;R$&quot;\ 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family val="2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mruColors>
      <color rgb="FFB4E8EC"/>
      <color rgb="FFB7DEE8"/>
      <color rgb="FF00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microsoft.com/office/2017/10/relationships/person" Target="persons/person2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126046-8D55-40E1-B035-E5980665A515}" name="Tabela5" displayName="Tabela5" ref="B4:L14" totalsRowShown="0" headerRowDxfId="184" dataDxfId="182" headerRowBorderDxfId="183" tableBorderDxfId="181" totalsRowBorderDxfId="180" headerRowCellStyle="Moeda" dataCellStyle="Moeda">
  <autoFilter ref="B4:L14" xr:uid="{57126046-8D55-40E1-B035-E5980665A515}"/>
  <tableColumns count="11">
    <tableColumn id="1" xr3:uid="{FDC3C731-3BDA-4134-AF09-54A5F83428B4}" name="ID" dataDxfId="179"/>
    <tableColumn id="2" xr3:uid="{A0FBD4B1-6A80-4785-B35B-206695FB6ABE}" name="Nome" dataDxfId="178"/>
    <tableColumn id="3" xr3:uid="{27D64F67-C4E6-4313-A529-792DE127A4A2}" name="CPF" dataDxfId="177"/>
    <tableColumn id="4" xr3:uid="{B7A6C679-368B-4D2C-A5E5-39AFD068EDA9}" name="RG" dataDxfId="176"/>
    <tableColumn id="5" xr3:uid="{3C5D24B2-C79B-4EA0-AAA6-EA6562241F17}" name="Endereço" dataDxfId="175"/>
    <tableColumn id="6" xr3:uid="{03662D37-F7F7-4E79-9BCE-864988F92629}" name="Cidade" dataDxfId="174"/>
    <tableColumn id="7" xr3:uid="{500B3FE4-681B-4703-B9AB-DEDB0ABA97D0}" name="CEP" dataDxfId="173"/>
    <tableColumn id="8" xr3:uid="{17A5E62B-5C59-478D-82FB-7B82B1569CAF}" name="Data de Nascimento" dataDxfId="172"/>
    <tableColumn id="9" xr3:uid="{0D8C66B7-7560-467A-BA1C-637D0C1AA825}" name="Telefone" dataDxfId="171"/>
    <tableColumn id="10" xr3:uid="{E3F44385-3807-44EB-A01C-85F78FE91EDA}" name="Email" dataDxfId="170"/>
    <tableColumn id="11" xr3:uid="{B81E8BC4-07DD-4A34-A5A9-DF364D339BD5}" name="Renda" dataDxfId="169"/>
  </tableColumns>
  <tableStyleInfo name="TableStyleDark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06A6E3-AAF6-4063-9F09-F5AC999B39C9}" name="Tabela15" displayName="Tabela15" ref="E6:I17" totalsRowCount="1" headerRowDxfId="59" dataDxfId="57" headerRowBorderDxfId="58" tableBorderDxfId="56" totalsRowBorderDxfId="55">
  <autoFilter ref="E6:I16" xr:uid="{2406A6E3-AAF6-4063-9F09-F5AC999B39C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8C0E2AC-4228-4FE5-BD6D-679615AEA89F}" name="ID_BIGHEADS    Responsavel" totalsRowLabel="TOTAL" dataDxfId="54" totalsRowDxfId="53"/>
    <tableColumn id="2" xr3:uid="{D51941F3-0066-4D73-BD50-9D120402CDF3}" name="ID do Funcionário" dataDxfId="52" totalsRowDxfId="51"/>
    <tableColumn id="3" xr3:uid="{5E6DDB7F-C1DE-4BEE-879C-81C83395305C}" name="Data do Pagamento" dataDxfId="50" totalsRowDxfId="49"/>
    <tableColumn id="5" xr3:uid="{44173444-59A5-4D3F-B0CF-3B846982B46D}" name="Tipo de Pagamento" dataDxfId="48" totalsRowDxfId="47"/>
    <tableColumn id="4" xr3:uid="{051837E7-5F7B-4185-8F49-053D32485237}" name="Valor do Pagamento" totalsRowFunction="custom" dataDxfId="46" totalsRowDxfId="45">
      <totalsRowFormula>SUM(I7:I16)</totalsRowFormula>
    </tableColumn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1C3CFB-DDC3-4E7D-B800-739430BF0354}" name="Tabela9" displayName="Tabela9" ref="F6:L8" totalsRowShown="0" headerRowDxfId="44" dataDxfId="42" headerRowBorderDxfId="43" tableBorderDxfId="41" totalsRowBorderDxfId="40">
  <autoFilter ref="F6:L8" xr:uid="{471C3CFB-DDC3-4E7D-B800-739430BF035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493FB8F-03CA-4C1D-91B7-B5F4D1AED34B}" name="Coluna1" dataDxfId="39"/>
    <tableColumn id="2" xr3:uid="{2F1EF2C3-C37A-47FC-B237-6A326B5AAA9C}" name="Coluna2" dataDxfId="38"/>
    <tableColumn id="3" xr3:uid="{ED3EE8C7-7066-4B6C-88CD-003ECCE16F7F}" name="Coluna3" dataDxfId="37"/>
    <tableColumn id="4" xr3:uid="{C6F714F2-7707-4BA5-B48A-EEC1B02FA2C8}" name="Coluna4" dataDxfId="36"/>
    <tableColumn id="5" xr3:uid="{DED311BD-F13C-45AA-BD61-3B7FDF8CDAFF}" name="Coluna5" dataDxfId="35"/>
    <tableColumn id="6" xr3:uid="{495C44B8-11AD-458F-83EE-98A2518B0ED3}" name="Coluna6" dataDxfId="34"/>
    <tableColumn id="7" xr3:uid="{BDF56984-C926-4BDE-9157-79FC74375796}" name="Coluna7" dataDxfId="33"/>
  </tableColumns>
  <tableStyleInfo name="TableStyleDark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4311FBB-E742-46DB-A0E5-9A4E07BDFA47}" name="Tabela17" displayName="Tabela17" ref="D5:I13" totalsRowCount="1" headerRowDxfId="32" dataDxfId="30" headerRowBorderDxfId="31" tableBorderDxfId="29" totalsRowBorderDxfId="28">
  <autoFilter ref="D5:I12" xr:uid="{E4311FBB-E742-46DB-A0E5-9A4E07BDFA47}"/>
  <tableColumns count="6">
    <tableColumn id="1" xr3:uid="{26C70813-9C47-449E-AC89-2B4BB7ECEEE5}" name="ID_MARKT" totalsRowLabel="8" dataDxfId="27" totalsRowDxfId="26"/>
    <tableColumn id="2" xr3:uid="{78889924-EF18-4798-AEE5-EC60D62FA80D}" name="ID_BIGHEADS       Responsavel" totalsRowLabel="TOTAL=" dataDxfId="25" totalsRowDxfId="24"/>
    <tableColumn id="3" xr3:uid="{C5AD1AFC-8A00-4599-8955-438F5909F99E}" name="PLATAFORMA" dataDxfId="23" totalsRowDxfId="22"/>
    <tableColumn id="4" xr3:uid="{44317F01-6D6B-4594-A713-36BA5E838259}" name="TIPO" dataDxfId="21" totalsRowDxfId="20"/>
    <tableColumn id="5" xr3:uid="{2EE72CE9-1643-4E5F-AF19-42D501419F04}" name="Alcance aproximado em milhares/pessoas" dataDxfId="19" totalsRowDxfId="18"/>
    <tableColumn id="7" xr3:uid="{8FD30992-1FB7-4F21-B184-16809AF3564A}" name="CUSTOS" totalsRowFunction="custom" dataDxfId="17" totalsRowDxfId="16">
      <totalsRowFormula>SUM(I6:I12)</totalsRowFormula>
    </tableColumn>
  </tableColumns>
  <tableStyleInfo name="TableStyleDark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4192AA1-B395-4692-8293-28923C9FF67C}" name="Tabela19" displayName="Tabela19" ref="D4:K9" totalsRowShown="0" headerRowDxfId="15" dataDxfId="13" headerRowBorderDxfId="14" tableBorderDxfId="12" totalsRowBorderDxfId="11">
  <autoFilter ref="D4:K9" xr:uid="{C4192AA1-B395-4692-8293-28923C9FF67C}"/>
  <tableColumns count="8">
    <tableColumn id="1" xr3:uid="{B3B37C7B-BB53-43B2-BE34-FE9D0BBE246C}" name="ID_INFO_DESLUCRO" dataDxfId="10"/>
    <tableColumn id="2" xr3:uid="{5628CB3E-67B5-4AD8-8A6A-779109F31878}" name="ID_PAGAMENTO FORNECEDOR" dataDxfId="9"/>
    <tableColumn id="3" xr3:uid="{9E902D6B-63A5-4CF2-B662-0732DB17334D}" name="ID_PAGAMENTOFUNCIONARIOS" dataDxfId="8"/>
    <tableColumn id="4" xr3:uid="{6DE2C5EC-AF39-4402-8BB8-E8B2D7BBAB26}" name="ID_MARKET" dataDxfId="7"/>
    <tableColumn id="5" xr3:uid="{01EE4B4A-B7A2-4C2E-8553-C4A030B0B26D}" name="ID_VENDAS" dataDxfId="6"/>
    <tableColumn id="6" xr3:uid="{44C324B2-E79A-4C69-8F7E-4972BAE3EECA}" name="DESPESAS" dataDxfId="5"/>
    <tableColumn id="11" xr3:uid="{CFDEC702-D8F7-4B76-A015-D91B8917FFA4}" name="LUCRO" dataDxfId="4"/>
    <tableColumn id="12" xr3:uid="{579BCF68-A7E0-4F1B-9C7E-3B1E405FD4E4}" name="RECEITA FINAL" dataDxfId="3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E2841-32FC-4F43-B835-6E11CDD8B198}" name="Tabela1" displayName="Tabela1" ref="C4:I14" totalsRowShown="0" headerRowDxfId="168" headerRowBorderDxfId="167" tableBorderDxfId="166" totalsRowBorderDxfId="165">
  <autoFilter ref="C4:I14" xr:uid="{220E2841-32FC-4F43-B835-6E11CDD8B1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3902546-1E55-4BD7-AEA3-6C484D9B5C25}" name="ID_Produto (PK)" dataDxfId="164"/>
    <tableColumn id="2" xr3:uid="{50453409-78A7-4195-8500-08A1A445EB32}" name="Nome do Produto" dataDxfId="163"/>
    <tableColumn id="3" xr3:uid="{9AD9A1D4-A6BD-40DF-A104-65EE08DBFB3C}" name="cor" dataDxfId="162"/>
    <tableColumn id="4" xr3:uid="{17F96FA9-0966-46C8-A382-0E59B3E0662F}" name="Categoria" dataDxfId="161"/>
    <tableColumn id="5" xr3:uid="{3A3DBD67-5506-44C8-86EC-2BFF119EBB05}" name="Preço Unitário" dataDxfId="160"/>
    <tableColumn id="6" xr3:uid="{CB4B1BC4-22B5-4590-86C9-6A5B6C689FE4}" name="Estoque_Loja" dataDxfId="159"/>
    <tableColumn id="7" xr3:uid="{294AABCA-44DC-4526-AECF-81C3E03BCA5D}" name="Peso (und)" dataDxfId="158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875E57-6AE0-4C52-B81F-556F1C8343FC}" name="Tabela2" displayName="Tabela2" ref="E4:K15" totalsRowCount="1" headerRowDxfId="157" dataDxfId="155" headerRowBorderDxfId="156" tableBorderDxfId="154" totalsRowBorderDxfId="153">
  <autoFilter ref="E4:K14" xr:uid="{B3875E57-6AE0-4C52-B81F-556F1C8343F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49EB3BE-4E4C-40D5-9B94-C9FE541F4333}" name="ID_Venda (PK)" totalsRowLabel="11" dataDxfId="152" totalsRowDxfId="151"/>
    <tableColumn id="2" xr3:uid="{04414B87-9D2E-458B-9F18-1EA03F4F4919}" name="ID_Cliente (FK)" totalsRowLabel="TOTAL" dataDxfId="150" totalsRowDxfId="149"/>
    <tableColumn id="3" xr3:uid="{C532E42B-9B10-4861-B23C-8F4BBD116B0E}" name="ID_Produto (FK)" dataDxfId="148" totalsRowDxfId="147"/>
    <tableColumn id="4" xr3:uid="{D243CBC2-5DB6-45C7-B221-326DDE96B8A4}" name="Quantidade" dataDxfId="146" totalsRowDxfId="145"/>
    <tableColumn id="5" xr3:uid="{0EE2019D-FED3-407F-AD4F-9D61CD30173A}" name="Data_Venda" dataDxfId="144" totalsRowDxfId="143"/>
    <tableColumn id="6" xr3:uid="{4996AF25-A7AE-4A40-8561-1325FCEC7606}" name="HORA_VENDA" dataDxfId="142" totalsRowDxfId="141"/>
    <tableColumn id="7" xr3:uid="{31A97C08-4DB8-4C2B-90FD-77F411916DB5}" name="Valor_Total" totalsRowFunction="custom" dataDxfId="140" totalsRowDxfId="139">
      <calculatedColumnFormula>Produtos!G6</calculatedColumnFormula>
      <totalsRowFormula>SUM(K5:K14)</totalsRowFormula>
    </tableColumn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71714D-B0F3-45EF-A121-D089219B259E}" name="Tabela16" displayName="Tabela16" ref="E4:J11" totalsRowCount="1" headerRowDxfId="138" dataDxfId="136" headerRowBorderDxfId="137" tableBorderDxfId="135" totalsRowBorderDxfId="134">
  <autoFilter ref="E4:J10" xr:uid="{1071714D-B0F3-45EF-A121-D089219B25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8C3278E-3970-4C32-B682-FF0F91F0C211}" name="ID_BIGHEAD" totalsRowLabel="TOTAL" dataDxfId="133" totalsRowDxfId="132"/>
    <tableColumn id="2" xr3:uid="{04C52938-B979-4F12-989C-8CE37E42D65E}" name="NOME" dataDxfId="131" totalsRowDxfId="130"/>
    <tableColumn id="3" xr3:uid="{43C8D42B-E3C8-4320-B8E8-C5CADC824671}" name="SOBRENOME" dataDxfId="129" totalsRowDxfId="128"/>
    <tableColumn id="4" xr3:uid="{C3646665-E688-439F-972F-D44D3BA618C7}" name="CARGO" dataDxfId="127" totalsRowDxfId="126"/>
    <tableColumn id="5" xr3:uid="{04350B07-75CD-4817-BAC2-36AD787B9A64}" name="DESCRICOES" dataDxfId="125" totalsRowDxfId="124"/>
    <tableColumn id="6" xr3:uid="{72232E2F-B950-4FAB-AC26-8B7AA577A761}" name="SALARIO" totalsRowFunction="custom" dataDxfId="123" totalsRowDxfId="122">
      <totalsRowFormula>SUM(J7:J10)</totalsRowFormula>
    </tableColumn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CFE990-501B-4D75-8370-66D0EAB202E6}" name="Tabela3" displayName="Tabela3" ref="D4:K15" totalsRowCount="1" headerRowDxfId="121" dataDxfId="119" headerRowBorderDxfId="120" tableBorderDxfId="118" totalsRowBorderDxfId="117">
  <autoFilter ref="D4:K14" xr:uid="{49CFE990-501B-4D75-8370-66D0EAB202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4B29EF2-92F7-48B4-8DE0-87E5BDDDF3BF}" name="ID_Funcionário (PK)" dataDxfId="116" totalsRowDxfId="115"/>
    <tableColumn id="2" xr3:uid="{077E7C6F-5023-4179-9354-B39D8D9DC160}" name="ID_bighead (FK)" dataDxfId="114" totalsRowDxfId="113"/>
    <tableColumn id="3" xr3:uid="{301ADED7-1E98-4C8A-870D-64A0B20E09A3}" name="Nome" dataDxfId="112" totalsRowDxfId="111"/>
    <tableColumn id="4" xr3:uid="{12AEC1A3-C11E-481C-8BC6-D7C0F6DAF9B4}" name="Genero" dataDxfId="110" totalsRowDxfId="109"/>
    <tableColumn id="5" xr3:uid="{0DA5B2B6-E824-41E2-B3AC-4A2A557EC16B}" name="Estatus_Emprego" dataDxfId="108" totalsRowDxfId="107"/>
    <tableColumn id="6" xr3:uid="{7D917D3B-9586-4D31-891B-B050F09C02E0}" name="Cargo" dataDxfId="106" totalsRowDxfId="105"/>
    <tableColumn id="7" xr3:uid="{AB6B6CE3-92B8-4825-8CC9-0D4A436B17AC}" name="_x0009_Data_Admissão" dataDxfId="104" totalsRowDxfId="103"/>
    <tableColumn id="9" xr3:uid="{75872B0C-6BC1-467F-9EEC-6DD0EB6BD8E0}" name="Salario" totalsRowFunction="custom" dataDxfId="102" totalsRowDxfId="101">
      <totalsRowFormula>SUM(K5:K14)</totalsRowFormula>
    </tableColumn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C2F41B-4120-4534-A87B-198638FAB808}" name="Tabela7" displayName="Tabela7" ref="D6:K16" totalsRowShown="0" headerRowDxfId="100" dataDxfId="98" headerRowBorderDxfId="99" tableBorderDxfId="97" totalsRowBorderDxfId="96">
  <autoFilter ref="D6:K16" xr:uid="{33C2F41B-4120-4534-A87B-198638FAB808}">
    <filterColumn colId="1">
      <colorFilter dxfId="95"/>
    </filterColumn>
  </autoFilter>
  <tableColumns count="8">
    <tableColumn id="1" xr3:uid="{3B60204D-D3CF-49A0-BD35-516F69F3633A}" name="ID_Fornecedor (PK)" dataDxfId="94"/>
    <tableColumn id="2" xr3:uid="{287A714F-55CE-40D4-A796-CF7EC369C893}" name="ID_FORPER" dataDxfId="93"/>
    <tableColumn id="3" xr3:uid="{9033B01F-FD0B-4731-8997-134126B0DBA0}" name="Nome do Fornecedor" dataDxfId="92"/>
    <tableColumn id="4" xr3:uid="{3E07EBF7-21AE-493A-BFD5-AB1EC14ECEB1}" name="CNPJ" dataDxfId="91"/>
    <tableColumn id="5" xr3:uid="{409F84C5-C825-4C06-8875-2B40541C2F1E}" name="Endereço" dataDxfId="90"/>
    <tableColumn id="6" xr3:uid="{07036FA0-7419-476F-B1A8-B4663369B917}" name="Telefone" dataDxfId="89"/>
    <tableColumn id="7" xr3:uid="{D397E527-E76A-4A19-BA4D-1DA38CD4A4B1}" name="Email" dataDxfId="88" dataCellStyle="Hiperlink"/>
    <tableColumn id="10" xr3:uid="{E8C72F89-D59A-4F85-8FF3-94D0FFE0D46B}" name="Website" dataDxfId="87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6B01BCD-6CFA-4194-8619-7E4E17C76AE6}" name="Tabela13" displayName="Tabela13" ref="B5:J16" totalsRowShown="0" headerRowDxfId="86" dataDxfId="84" headerRowBorderDxfId="85" tableBorderDxfId="83" totalsRowBorderDxfId="82">
  <autoFilter ref="B5:J16" xr:uid="{76B01BCD-6CFA-4194-8619-7E4E17C76AE6}"/>
  <tableColumns count="9">
    <tableColumn id="1" xr3:uid="{CF031540-1F0C-4E7A-BE47-C66ED4B99DA3}" name="Coluna1" dataDxfId="81"/>
    <tableColumn id="2" xr3:uid="{7B2ECF35-45DD-4045-8EAD-44A4E6ECDA3E}" name="Coluna2" dataDxfId="80"/>
    <tableColumn id="3" xr3:uid="{6B78CDE3-9067-4738-B463-3E79EDB17A34}" name="Coluna3" dataDxfId="79"/>
    <tableColumn id="4" xr3:uid="{8A0F6C18-FD55-400C-9BF3-54924498DB06}" name="Coluna4" dataDxfId="78"/>
    <tableColumn id="5" xr3:uid="{405234F8-E594-4B4A-8053-F16AA2D9364B}" name="Coluna5" dataDxfId="77"/>
    <tableColumn id="6" xr3:uid="{9F95A576-3B32-4FD2-A95E-375CFFE15AD2}" name="Coluna6" dataDxfId="76"/>
    <tableColumn id="7" xr3:uid="{1258DEA2-7D35-4F4A-A039-E9C1AABB169F}" name="Coluna7" dataDxfId="75"/>
    <tableColumn id="8" xr3:uid="{C9A94958-37F1-45AB-8A0F-98CE96B8B4A2}" name="Coluna8" dataDxfId="74"/>
    <tableColumn id="9" xr3:uid="{D35D61F8-0327-49FF-A0FB-874D23B232DC}" name="Coluna9" dataDxfId="73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98F45E-9893-49E1-8554-C72F52486C16}" name="Tabela1113" displayName="Tabela1113" ref="F12:J15" totalsRowShown="0" headerRowDxfId="72" dataDxfId="71">
  <autoFilter ref="F12:J15" xr:uid="{3E98F45E-9893-49E1-8554-C72F52486C1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BBC7106-403B-4B5B-A5C9-B880A0B1D1C7}" name="ID_FORPER" dataDxfId="70"/>
    <tableColumn id="2" xr3:uid="{5AD0348C-FBF1-480C-8C1D-DBA3DA7894A8}" name="Data do Pagamento" dataDxfId="69"/>
    <tableColumn id="4" xr3:uid="{3512334D-C419-40DB-A865-BF3D742C002A}" name="HORA" dataDxfId="68"/>
    <tableColumn id="5" xr3:uid="{CAAA70B3-65A4-434B-AB41-EB2443C45D6D}" name="Valor do Pagamento" dataDxfId="67"/>
    <tableColumn id="6" xr3:uid="{AC48134B-6107-4D5F-9E47-561C79ADF537}" name="Método de Pagamento" dataDxfId="66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1472D38-670E-49F4-99C5-68D0E91C298A}" name="Tabela14" displayName="Tabela14" ref="E16:J23" totalsRowCount="1">
  <autoFilter ref="E16:J22" xr:uid="{01472D38-670E-49F4-99C5-68D0E91C298A}"/>
  <tableColumns count="6">
    <tableColumn id="1" xr3:uid="{FA7E3593-6762-4332-BD46-7F064A7C28AB}" name="4" totalsRowLabel="TOTAL"/>
    <tableColumn id="2" xr3:uid="{200F555B-BE1A-4E92-82B5-082F8CFAE981}" name="42"/>
    <tableColumn id="3" xr3:uid="{8E4F3C7C-0A82-453A-90AE-6C7E5884D50D}" name="25/04/2024"/>
    <tableColumn id="4" xr3:uid="{7FB16889-B7CE-4D00-8855-721CCD7824AA}" name="12:50:30" dataDxfId="65" totalsRowDxfId="64"/>
    <tableColumn id="5" xr3:uid="{886C29A8-F6A2-4DA6-A0F5-7A7EF481661B}" name="Coluna5" totalsRowFunction="custom" dataDxfId="63" totalsRowDxfId="62">
      <totalsRowFormula>SUM(I13:I22)</totalsRowFormula>
    </tableColumn>
    <tableColumn id="6" xr3:uid="{02FEC97C-1F94-4D69-BE59-9F7BFBD1C052}" name="Transferência" dataDxfId="61" totalsRowDxfId="6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BBDF90A-2101-4ADC-8B59-9964F9F57106}">
  <we:reference id="wa200005271" version="2.5.4.0" store="pt-BR" storeType="OMEX"/>
  <we:alternateReferences>
    <we:reference id="wa200005271" version="2.5.4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mailto:vitorateles@hot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ickart.com.br/" TargetMode="External"/><Relationship Id="rId3" Type="http://schemas.openxmlformats.org/officeDocument/2006/relationships/hyperlink" Target="http://www.makesofas.com.br/" TargetMode="External"/><Relationship Id="rId7" Type="http://schemas.openxmlformats.org/officeDocument/2006/relationships/hyperlink" Target="http://www.modern.com.br/" TargetMode="External"/><Relationship Id="rId2" Type="http://schemas.openxmlformats.org/officeDocument/2006/relationships/hyperlink" Target="http://www.designintbrasil.com.br/" TargetMode="External"/><Relationship Id="rId1" Type="http://schemas.openxmlformats.org/officeDocument/2006/relationships/hyperlink" Target="http://www.moveisbrasil12.com.br/" TargetMode="External"/><Relationship Id="rId6" Type="http://schemas.openxmlformats.org/officeDocument/2006/relationships/hyperlink" Target="http://www.homemoveis.com.br/" TargetMode="External"/><Relationship Id="rId11" Type="http://schemas.openxmlformats.org/officeDocument/2006/relationships/table" Target="../tables/table6.xml"/><Relationship Id="rId5" Type="http://schemas.openxmlformats.org/officeDocument/2006/relationships/hyperlink" Target="http://www.artdecora.com.br/" TargetMode="External"/><Relationship Id="rId10" Type="http://schemas.openxmlformats.org/officeDocument/2006/relationships/hyperlink" Target="http://www.onlyvintage.com.br/" TargetMode="External"/><Relationship Id="rId4" Type="http://schemas.openxmlformats.org/officeDocument/2006/relationships/hyperlink" Target="http://www.madeirao.com.br/" TargetMode="External"/><Relationship Id="rId9" Type="http://schemas.openxmlformats.org/officeDocument/2006/relationships/hyperlink" Target="http://www.beautfulmoveis.com.br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4"/>
  <sheetViews>
    <sheetView showGridLines="0" showRowColHeaders="0" zoomScale="85" zoomScaleNormal="85" workbookViewId="0">
      <selection activeCell="G18" sqref="G18"/>
    </sheetView>
  </sheetViews>
  <sheetFormatPr defaultRowHeight="15.6" x14ac:dyDescent="0.3"/>
  <cols>
    <col min="1" max="1" width="18.09765625" customWidth="1"/>
    <col min="2" max="2" width="6.69921875" bestFit="1" customWidth="1"/>
    <col min="3" max="3" width="18.3984375" customWidth="1"/>
    <col min="4" max="12" width="17.3984375" customWidth="1"/>
    <col min="13" max="13" width="14.8984375" customWidth="1"/>
  </cols>
  <sheetData>
    <row r="1" spans="2:12" ht="76.8" customHeight="1" x14ac:dyDescent="0.3">
      <c r="B1" s="156" t="s">
        <v>5</v>
      </c>
      <c r="C1" s="157"/>
      <c r="D1" s="157"/>
      <c r="E1" s="157"/>
      <c r="F1" s="157"/>
      <c r="G1" s="157"/>
      <c r="H1" s="157"/>
      <c r="I1" s="157"/>
      <c r="J1" s="157"/>
      <c r="K1" s="157"/>
      <c r="L1" s="158"/>
    </row>
    <row r="2" spans="2:12" ht="15.6" customHeight="1" x14ac:dyDescent="0.3">
      <c r="B2" s="31" t="s">
        <v>125</v>
      </c>
      <c r="C2" s="31" t="s">
        <v>126</v>
      </c>
      <c r="D2" s="31" t="s">
        <v>128</v>
      </c>
      <c r="E2" s="31" t="s">
        <v>129</v>
      </c>
      <c r="F2" s="31" t="s">
        <v>126</v>
      </c>
      <c r="G2" s="31" t="s">
        <v>126</v>
      </c>
      <c r="H2" s="31" t="s">
        <v>130</v>
      </c>
      <c r="I2" s="31" t="s">
        <v>132</v>
      </c>
      <c r="J2" s="31" t="s">
        <v>126</v>
      </c>
      <c r="K2" s="31" t="s">
        <v>126</v>
      </c>
      <c r="L2" s="31" t="s">
        <v>127</v>
      </c>
    </row>
    <row r="3" spans="2:12" ht="1.2" customHeight="1" x14ac:dyDescent="0.3"/>
    <row r="4" spans="2:12" ht="31.8" customHeight="1" x14ac:dyDescent="0.3">
      <c r="B4" s="3" t="s">
        <v>6</v>
      </c>
      <c r="C4" s="32" t="s">
        <v>0</v>
      </c>
      <c r="D4" s="32" t="s">
        <v>7</v>
      </c>
      <c r="E4" s="32" t="s">
        <v>8</v>
      </c>
      <c r="F4" s="32" t="s">
        <v>9</v>
      </c>
      <c r="G4" s="32" t="s">
        <v>1</v>
      </c>
      <c r="H4" s="32" t="s">
        <v>2</v>
      </c>
      <c r="I4" s="32" t="s">
        <v>10</v>
      </c>
      <c r="J4" s="32" t="s">
        <v>4</v>
      </c>
      <c r="K4" s="32" t="s">
        <v>3</v>
      </c>
      <c r="L4" s="33" t="s">
        <v>11</v>
      </c>
    </row>
    <row r="5" spans="2:12" ht="31.8" customHeight="1" x14ac:dyDescent="0.3">
      <c r="B5" s="4">
        <v>1</v>
      </c>
      <c r="C5" s="1" t="s">
        <v>78</v>
      </c>
      <c r="D5" s="1" t="s">
        <v>12</v>
      </c>
      <c r="E5" s="1" t="s">
        <v>13</v>
      </c>
      <c r="F5" s="1" t="s">
        <v>80</v>
      </c>
      <c r="G5" s="1" t="s">
        <v>79</v>
      </c>
      <c r="H5" s="5" t="s">
        <v>69</v>
      </c>
      <c r="I5" s="6">
        <v>35935</v>
      </c>
      <c r="J5" s="1" t="s">
        <v>15</v>
      </c>
      <c r="K5" s="1" t="s">
        <v>82</v>
      </c>
      <c r="L5" s="2">
        <v>26000</v>
      </c>
    </row>
    <row r="6" spans="2:12" ht="31.8" customHeight="1" x14ac:dyDescent="0.3">
      <c r="B6" s="4">
        <v>2</v>
      </c>
      <c r="C6" s="1" t="s">
        <v>60</v>
      </c>
      <c r="D6" s="1" t="s">
        <v>16</v>
      </c>
      <c r="E6" s="1" t="s">
        <v>17</v>
      </c>
      <c r="F6" s="1" t="s">
        <v>62</v>
      </c>
      <c r="G6" s="1" t="s">
        <v>61</v>
      </c>
      <c r="H6" s="5" t="s">
        <v>18</v>
      </c>
      <c r="I6" s="6">
        <v>31274</v>
      </c>
      <c r="J6" s="1" t="s">
        <v>19</v>
      </c>
      <c r="K6" s="1" t="s">
        <v>63</v>
      </c>
      <c r="L6" s="2">
        <v>122000</v>
      </c>
    </row>
    <row r="7" spans="2:12" ht="31.8" customHeight="1" x14ac:dyDescent="0.3">
      <c r="B7" s="4">
        <v>3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5" t="s">
        <v>25</v>
      </c>
      <c r="I7" s="6">
        <v>32212</v>
      </c>
      <c r="J7" s="1" t="s">
        <v>26</v>
      </c>
      <c r="K7" s="1" t="s">
        <v>27</v>
      </c>
      <c r="L7" s="2">
        <v>2000</v>
      </c>
    </row>
    <row r="8" spans="2:12" ht="31.8" customHeight="1" x14ac:dyDescent="0.3">
      <c r="B8" s="4">
        <v>4</v>
      </c>
      <c r="C8" s="1" t="s">
        <v>58</v>
      </c>
      <c r="D8" s="1" t="s">
        <v>28</v>
      </c>
      <c r="E8" s="1" t="s">
        <v>59</v>
      </c>
      <c r="F8" s="1" t="s">
        <v>29</v>
      </c>
      <c r="G8" s="1" t="s">
        <v>81</v>
      </c>
      <c r="H8" s="5" t="s">
        <v>31</v>
      </c>
      <c r="I8" s="6">
        <v>35028</v>
      </c>
      <c r="J8" s="1" t="s">
        <v>32</v>
      </c>
      <c r="K8" s="7" t="s">
        <v>124</v>
      </c>
      <c r="L8" s="2">
        <v>1</v>
      </c>
    </row>
    <row r="9" spans="2:12" ht="31.8" customHeight="1" x14ac:dyDescent="0.3">
      <c r="B9" s="4">
        <v>5</v>
      </c>
      <c r="C9" s="1" t="s">
        <v>33</v>
      </c>
      <c r="D9" s="1" t="s">
        <v>34</v>
      </c>
      <c r="E9" s="1" t="s">
        <v>35</v>
      </c>
      <c r="F9" s="1" t="s">
        <v>36</v>
      </c>
      <c r="G9" s="1" t="s">
        <v>37</v>
      </c>
      <c r="H9" s="5" t="s">
        <v>38</v>
      </c>
      <c r="I9" s="6">
        <v>30137</v>
      </c>
      <c r="J9" s="1" t="s">
        <v>39</v>
      </c>
      <c r="K9" s="1" t="s">
        <v>40</v>
      </c>
      <c r="L9" s="2">
        <v>3564</v>
      </c>
    </row>
    <row r="10" spans="2:12" ht="31.8" customHeight="1" x14ac:dyDescent="0.3">
      <c r="B10" s="4">
        <v>6</v>
      </c>
      <c r="C10" s="1" t="s">
        <v>41</v>
      </c>
      <c r="D10" s="1" t="s">
        <v>42</v>
      </c>
      <c r="E10" s="1" t="s">
        <v>43</v>
      </c>
      <c r="F10" s="1" t="s">
        <v>44</v>
      </c>
      <c r="G10" s="1" t="s">
        <v>14</v>
      </c>
      <c r="H10" s="5" t="s">
        <v>45</v>
      </c>
      <c r="I10" s="6">
        <v>34018</v>
      </c>
      <c r="J10" s="1" t="s">
        <v>15</v>
      </c>
      <c r="K10" s="1" t="s">
        <v>64</v>
      </c>
      <c r="L10" s="2">
        <v>6854</v>
      </c>
    </row>
    <row r="11" spans="2:12" ht="31.8" customHeight="1" x14ac:dyDescent="0.3">
      <c r="B11" s="4">
        <v>7</v>
      </c>
      <c r="C11" s="1" t="s">
        <v>66</v>
      </c>
      <c r="D11" s="1" t="s">
        <v>46</v>
      </c>
      <c r="E11" s="1" t="s">
        <v>47</v>
      </c>
      <c r="F11" s="1" t="s">
        <v>68</v>
      </c>
      <c r="G11" s="1" t="s">
        <v>67</v>
      </c>
      <c r="H11" s="1" t="s">
        <v>69</v>
      </c>
      <c r="I11" s="6">
        <v>36068</v>
      </c>
      <c r="J11" s="1" t="s">
        <v>19</v>
      </c>
      <c r="K11" s="1" t="s">
        <v>71</v>
      </c>
      <c r="L11" s="2">
        <v>0.5</v>
      </c>
    </row>
    <row r="12" spans="2:12" ht="31.8" customHeight="1" x14ac:dyDescent="0.3">
      <c r="B12" s="4">
        <v>8</v>
      </c>
      <c r="C12" s="1" t="s">
        <v>48</v>
      </c>
      <c r="D12" s="1" t="s">
        <v>49</v>
      </c>
      <c r="E12" s="1" t="s">
        <v>50</v>
      </c>
      <c r="F12" s="1" t="s">
        <v>51</v>
      </c>
      <c r="G12" s="1" t="s">
        <v>24</v>
      </c>
      <c r="H12" s="1" t="s">
        <v>52</v>
      </c>
      <c r="I12" s="6">
        <v>29558</v>
      </c>
      <c r="J12" s="1" t="s">
        <v>26</v>
      </c>
      <c r="K12" s="1" t="s">
        <v>53</v>
      </c>
      <c r="L12" s="2">
        <v>4585</v>
      </c>
    </row>
    <row r="13" spans="2:12" x14ac:dyDescent="0.3">
      <c r="B13" s="4">
        <v>9</v>
      </c>
      <c r="C13" s="1" t="s">
        <v>54</v>
      </c>
      <c r="D13" s="1" t="s">
        <v>55</v>
      </c>
      <c r="E13" s="1" t="s">
        <v>56</v>
      </c>
      <c r="F13" s="1" t="s">
        <v>57</v>
      </c>
      <c r="G13" s="1" t="s">
        <v>30</v>
      </c>
      <c r="H13" s="1" t="s">
        <v>70</v>
      </c>
      <c r="I13" s="6">
        <v>33411</v>
      </c>
      <c r="J13" s="1" t="s">
        <v>32</v>
      </c>
      <c r="K13" s="1" t="s">
        <v>65</v>
      </c>
      <c r="L13" s="2">
        <v>452</v>
      </c>
    </row>
    <row r="14" spans="2:12" ht="38.4" x14ac:dyDescent="0.3">
      <c r="B14" s="8">
        <v>10</v>
      </c>
      <c r="C14" s="9" t="s">
        <v>131</v>
      </c>
      <c r="D14" s="9" t="s">
        <v>28</v>
      </c>
      <c r="E14" s="9" t="s">
        <v>75</v>
      </c>
      <c r="F14" s="9" t="s">
        <v>72</v>
      </c>
      <c r="G14" s="9" t="s">
        <v>74</v>
      </c>
      <c r="H14" s="9" t="s">
        <v>76</v>
      </c>
      <c r="I14" s="9" t="s">
        <v>73</v>
      </c>
      <c r="J14" s="9" t="s">
        <v>77</v>
      </c>
      <c r="K14" s="9" t="s">
        <v>83</v>
      </c>
      <c r="L14" s="10">
        <v>48523</v>
      </c>
    </row>
  </sheetData>
  <mergeCells count="1">
    <mergeCell ref="B1:L1"/>
  </mergeCells>
  <pageMargins left="0" right="0" top="0" bottom="0" header="0" footer="0"/>
  <pageSetup paperSize="9" fitToWidth="0" fitToHeight="0"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D037-E635-4C7F-B310-B9CD41354A2A}">
  <dimension ref="F3:L12"/>
  <sheetViews>
    <sheetView showGridLines="0" showRowColHeaders="0" topLeftCell="B1" workbookViewId="0">
      <selection activeCell="J15" sqref="J15"/>
    </sheetView>
  </sheetViews>
  <sheetFormatPr defaultRowHeight="15.6" x14ac:dyDescent="0.3"/>
  <cols>
    <col min="5" max="5" width="7" customWidth="1"/>
    <col min="6" max="6" width="16.796875" customWidth="1"/>
    <col min="7" max="7" width="16.5" customWidth="1"/>
    <col min="8" max="8" width="11.69921875" customWidth="1"/>
    <col min="9" max="9" width="14.3984375" customWidth="1"/>
    <col min="10" max="10" width="14.5" customWidth="1"/>
    <col min="11" max="11" width="15.3984375" customWidth="1"/>
    <col min="12" max="12" width="14.8984375" customWidth="1"/>
  </cols>
  <sheetData>
    <row r="3" spans="6:12" ht="60" x14ac:dyDescent="0.3">
      <c r="F3" s="162" t="s">
        <v>243</v>
      </c>
      <c r="G3" s="162"/>
      <c r="H3" s="162"/>
      <c r="I3" s="162"/>
      <c r="J3" s="162"/>
      <c r="K3" s="162"/>
      <c r="L3" s="162"/>
    </row>
    <row r="4" spans="6:12" ht="19.2" x14ac:dyDescent="0.3">
      <c r="F4" s="69" t="s">
        <v>253</v>
      </c>
      <c r="G4" s="70" t="s">
        <v>126</v>
      </c>
      <c r="H4" s="71" t="s">
        <v>241</v>
      </c>
      <c r="I4" s="72" t="s">
        <v>126</v>
      </c>
      <c r="J4" s="73" t="s">
        <v>126</v>
      </c>
      <c r="K4" s="71" t="s">
        <v>126</v>
      </c>
      <c r="L4" s="74" t="s">
        <v>126</v>
      </c>
    </row>
    <row r="5" spans="6:12" ht="2.4" customHeight="1" x14ac:dyDescent="0.3"/>
    <row r="6" spans="6:12" x14ac:dyDescent="0.3">
      <c r="F6" s="77" t="s">
        <v>141</v>
      </c>
      <c r="G6" s="78" t="s">
        <v>142</v>
      </c>
      <c r="H6" s="78" t="s">
        <v>158</v>
      </c>
      <c r="I6" s="78" t="s">
        <v>159</v>
      </c>
      <c r="J6" s="78" t="s">
        <v>250</v>
      </c>
      <c r="K6" s="78" t="s">
        <v>251</v>
      </c>
      <c r="L6" s="79" t="s">
        <v>252</v>
      </c>
    </row>
    <row r="7" spans="6:12" ht="24" customHeight="1" x14ac:dyDescent="0.3">
      <c r="F7" s="85" t="s">
        <v>245</v>
      </c>
      <c r="G7" s="83" t="s">
        <v>246</v>
      </c>
      <c r="H7" s="83" t="s">
        <v>1</v>
      </c>
      <c r="I7" s="83" t="s">
        <v>244</v>
      </c>
      <c r="J7" s="83" t="s">
        <v>247</v>
      </c>
      <c r="K7" s="83" t="s">
        <v>248</v>
      </c>
      <c r="L7" s="84" t="s">
        <v>249</v>
      </c>
    </row>
    <row r="8" spans="6:12" ht="30.6" customHeight="1" x14ac:dyDescent="0.3">
      <c r="F8" s="81">
        <v>1</v>
      </c>
      <c r="G8" s="82" t="s">
        <v>254</v>
      </c>
      <c r="H8" s="82" t="s">
        <v>79</v>
      </c>
      <c r="I8" s="82" t="s">
        <v>255</v>
      </c>
      <c r="J8" s="82" t="s">
        <v>256</v>
      </c>
      <c r="K8" s="82">
        <v>250</v>
      </c>
      <c r="L8" s="75" t="s">
        <v>257</v>
      </c>
    </row>
    <row r="12" spans="6:12" x14ac:dyDescent="0.3">
      <c r="F12" s="76"/>
    </row>
  </sheetData>
  <mergeCells count="1">
    <mergeCell ref="F3:L3"/>
  </mergeCells>
  <hyperlinks>
    <hyperlink ref="L8" r:id="rId1" xr:uid="{097D6166-2E92-4B26-B182-3B3BAF7860FF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B54D-9A50-4797-8924-55A1CEB08DE2}">
  <dimension ref="C2:L18"/>
  <sheetViews>
    <sheetView showGridLines="0" showRowColHeaders="0" workbookViewId="0">
      <selection activeCell="G14" sqref="G14"/>
    </sheetView>
  </sheetViews>
  <sheetFormatPr defaultRowHeight="15.6" x14ac:dyDescent="0.3"/>
  <cols>
    <col min="3" max="3" width="14.09765625" style="86" customWidth="1"/>
    <col min="4" max="4" width="15.3984375" customWidth="1"/>
    <col min="5" max="5" width="17.09765625" customWidth="1"/>
    <col min="6" max="6" width="15" customWidth="1"/>
    <col min="7" max="7" width="15.3984375" customWidth="1"/>
    <col min="8" max="8" width="15.796875" customWidth="1"/>
    <col min="9" max="9" width="14.69921875" customWidth="1"/>
    <col min="10" max="10" width="17.09765625" customWidth="1"/>
    <col min="11" max="11" width="13.8984375" customWidth="1"/>
  </cols>
  <sheetData>
    <row r="2" spans="3:12" ht="60" customHeight="1" x14ac:dyDescent="0.3">
      <c r="C2" s="164" t="s">
        <v>375</v>
      </c>
      <c r="D2" s="164"/>
      <c r="E2" s="164"/>
      <c r="F2" s="164"/>
      <c r="G2" s="164"/>
      <c r="H2" s="164"/>
    </row>
    <row r="3" spans="3:12" ht="19.2" customHeight="1" x14ac:dyDescent="0.3">
      <c r="C3" s="98" t="s">
        <v>253</v>
      </c>
      <c r="D3" s="99" t="s">
        <v>125</v>
      </c>
      <c r="E3" s="100" t="s">
        <v>125</v>
      </c>
      <c r="F3" s="101" t="s">
        <v>125</v>
      </c>
      <c r="G3" s="102" t="s">
        <v>125</v>
      </c>
      <c r="H3" s="100" t="s">
        <v>126</v>
      </c>
    </row>
    <row r="4" spans="3:12" ht="2.4" customHeight="1" x14ac:dyDescent="0.3"/>
    <row r="5" spans="3:12" ht="31.2" x14ac:dyDescent="0.3">
      <c r="C5" s="90" t="s">
        <v>258</v>
      </c>
      <c r="D5" s="88" t="s">
        <v>259</v>
      </c>
      <c r="E5" s="89" t="s">
        <v>260</v>
      </c>
      <c r="F5" s="88" t="s">
        <v>261</v>
      </c>
      <c r="G5" s="83" t="s">
        <v>262</v>
      </c>
      <c r="H5" s="87" t="s">
        <v>263</v>
      </c>
      <c r="J5" s="88" t="s">
        <v>274</v>
      </c>
      <c r="K5" s="91" t="s">
        <v>275</v>
      </c>
      <c r="L5" s="92" t="s">
        <v>276</v>
      </c>
    </row>
    <row r="6" spans="3:12" ht="19.8" customHeight="1" x14ac:dyDescent="0.3">
      <c r="C6" s="93" t="s">
        <v>264</v>
      </c>
      <c r="D6" s="94">
        <v>1</v>
      </c>
      <c r="E6" s="94">
        <v>1</v>
      </c>
      <c r="F6" s="94">
        <v>5</v>
      </c>
      <c r="G6" s="94">
        <v>50</v>
      </c>
      <c r="H6" s="28" t="str">
        <f t="shared" ref="H6:H15" si="0">IF(AND(G6&gt;30),$J$5,IF(AND(G6&lt;=30,G6&gt;20),$K$5,$L$5))</f>
        <v>Ativo</v>
      </c>
      <c r="J6" s="97" t="s">
        <v>278</v>
      </c>
      <c r="K6" s="97" t="s">
        <v>279</v>
      </c>
      <c r="L6" s="97" t="s">
        <v>280</v>
      </c>
    </row>
    <row r="7" spans="3:12" x14ac:dyDescent="0.3">
      <c r="C7" s="95" t="s">
        <v>265</v>
      </c>
      <c r="D7" s="96">
        <v>2</v>
      </c>
      <c r="E7" s="96">
        <v>1</v>
      </c>
      <c r="F7" s="96">
        <v>1</v>
      </c>
      <c r="G7" s="96">
        <v>75</v>
      </c>
      <c r="H7" s="28" t="str">
        <f t="shared" si="0"/>
        <v>Ativo</v>
      </c>
    </row>
    <row r="8" spans="3:12" x14ac:dyDescent="0.3">
      <c r="C8" s="93" t="s">
        <v>266</v>
      </c>
      <c r="D8" s="94">
        <v>3</v>
      </c>
      <c r="E8" s="94">
        <v>1</v>
      </c>
      <c r="F8" s="94">
        <v>3</v>
      </c>
      <c r="G8" s="94">
        <v>30</v>
      </c>
      <c r="H8" s="28" t="str">
        <f t="shared" si="0"/>
        <v>Atencao!</v>
      </c>
    </row>
    <row r="9" spans="3:12" x14ac:dyDescent="0.3">
      <c r="C9" s="95" t="s">
        <v>267</v>
      </c>
      <c r="D9" s="96">
        <v>4</v>
      </c>
      <c r="E9" s="96">
        <v>1</v>
      </c>
      <c r="F9" s="96">
        <v>2</v>
      </c>
      <c r="G9" s="96">
        <v>14</v>
      </c>
      <c r="H9" s="28" t="str">
        <f t="shared" si="0"/>
        <v>Restoque</v>
      </c>
    </row>
    <row r="10" spans="3:12" x14ac:dyDescent="0.3">
      <c r="C10" s="93" t="s">
        <v>268</v>
      </c>
      <c r="D10" s="94">
        <v>5</v>
      </c>
      <c r="E10" s="94">
        <v>1</v>
      </c>
      <c r="F10" s="94">
        <v>4</v>
      </c>
      <c r="G10" s="94">
        <v>30</v>
      </c>
      <c r="H10" s="28" t="str">
        <f t="shared" si="0"/>
        <v>Atencao!</v>
      </c>
    </row>
    <row r="11" spans="3:12" x14ac:dyDescent="0.3">
      <c r="C11" s="95" t="s">
        <v>269</v>
      </c>
      <c r="D11" s="96">
        <v>6</v>
      </c>
      <c r="E11" s="96">
        <v>1</v>
      </c>
      <c r="F11" s="96">
        <v>6</v>
      </c>
      <c r="G11" s="96">
        <v>13</v>
      </c>
      <c r="H11" s="28" t="str">
        <f t="shared" si="0"/>
        <v>Restoque</v>
      </c>
    </row>
    <row r="12" spans="3:12" x14ac:dyDescent="0.3">
      <c r="C12" s="93" t="s">
        <v>270</v>
      </c>
      <c r="D12" s="94">
        <v>7</v>
      </c>
      <c r="E12" s="94">
        <v>1</v>
      </c>
      <c r="F12" s="94">
        <v>7</v>
      </c>
      <c r="G12" s="94">
        <v>30</v>
      </c>
      <c r="H12" s="28" t="str">
        <f t="shared" si="0"/>
        <v>Atencao!</v>
      </c>
    </row>
    <row r="13" spans="3:12" x14ac:dyDescent="0.3">
      <c r="C13" s="95" t="s">
        <v>271</v>
      </c>
      <c r="D13" s="96">
        <v>8</v>
      </c>
      <c r="E13" s="96">
        <v>1</v>
      </c>
      <c r="F13" s="96">
        <v>10</v>
      </c>
      <c r="G13" s="96">
        <v>36</v>
      </c>
      <c r="H13" s="28" t="str">
        <f t="shared" si="0"/>
        <v>Ativo</v>
      </c>
    </row>
    <row r="14" spans="3:12" x14ac:dyDescent="0.3">
      <c r="C14" s="93" t="s">
        <v>272</v>
      </c>
      <c r="D14" s="94">
        <v>9</v>
      </c>
      <c r="E14" s="94">
        <v>1</v>
      </c>
      <c r="F14" s="94">
        <v>9</v>
      </c>
      <c r="G14" s="94">
        <v>2</v>
      </c>
      <c r="H14" s="28" t="str">
        <f t="shared" si="0"/>
        <v>Restoque</v>
      </c>
    </row>
    <row r="15" spans="3:12" x14ac:dyDescent="0.3">
      <c r="C15" s="95" t="s">
        <v>273</v>
      </c>
      <c r="D15" s="96">
        <v>10</v>
      </c>
      <c r="E15" s="96">
        <v>1</v>
      </c>
      <c r="F15" s="96">
        <v>8</v>
      </c>
      <c r="G15" s="96">
        <v>5</v>
      </c>
      <c r="H15" s="28" t="str">
        <f t="shared" si="0"/>
        <v>Restoque</v>
      </c>
    </row>
    <row r="16" spans="3:12" x14ac:dyDescent="0.3">
      <c r="C16"/>
    </row>
    <row r="18" spans="7:7" x14ac:dyDescent="0.3">
      <c r="G18" s="76"/>
    </row>
  </sheetData>
  <mergeCells count="1">
    <mergeCell ref="C2:H2"/>
  </mergeCells>
  <phoneticPr fontId="16" type="noConversion"/>
  <conditionalFormatting sqref="H1 H3:H1048576">
    <cfRule type="containsText" dxfId="2" priority="1" operator="containsText" text="Restoque">
      <formula>NOT(ISERROR(SEARCH("Restoque",H1)))</formula>
    </cfRule>
    <cfRule type="containsText" dxfId="1" priority="2" operator="containsText" text="Atencao!">
      <formula>NOT(ISERROR(SEARCH("Atencao!",H1)))</formula>
    </cfRule>
    <cfRule type="containsText" dxfId="0" priority="3" operator="containsText" text="Ativo">
      <formula>NOT(ISERROR(SEARCH("Ativo",H1)))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8CE3-625B-40CE-A689-C1E25598A103}">
  <dimension ref="D2:I13"/>
  <sheetViews>
    <sheetView showGridLines="0" showRowColHeaders="0" workbookViewId="0">
      <selection activeCell="E7" sqref="E7"/>
    </sheetView>
  </sheetViews>
  <sheetFormatPr defaultRowHeight="15.6" x14ac:dyDescent="0.3"/>
  <cols>
    <col min="4" max="4" width="12.09765625" customWidth="1"/>
    <col min="5" max="5" width="15.59765625" customWidth="1"/>
    <col min="6" max="6" width="16.09765625" customWidth="1"/>
    <col min="7" max="7" width="15.3984375" customWidth="1"/>
    <col min="8" max="8" width="17.3984375" customWidth="1"/>
    <col min="9" max="9" width="14" customWidth="1"/>
  </cols>
  <sheetData>
    <row r="2" spans="4:9" ht="60" x14ac:dyDescent="0.3">
      <c r="D2" s="162" t="s">
        <v>351</v>
      </c>
      <c r="E2" s="162"/>
      <c r="F2" s="162"/>
      <c r="G2" s="162"/>
      <c r="H2" s="162"/>
      <c r="I2" s="162"/>
    </row>
    <row r="3" spans="4:9" ht="39" customHeight="1" x14ac:dyDescent="0.3">
      <c r="D3" s="69" t="s">
        <v>125</v>
      </c>
      <c r="E3" s="69" t="s">
        <v>125</v>
      </c>
      <c r="F3" s="70" t="s">
        <v>126</v>
      </c>
      <c r="G3" s="71" t="s">
        <v>126</v>
      </c>
      <c r="H3" s="73" t="s">
        <v>125</v>
      </c>
      <c r="I3" s="73" t="s">
        <v>127</v>
      </c>
    </row>
    <row r="4" spans="4:9" ht="3.6" customHeight="1" x14ac:dyDescent="0.3"/>
    <row r="5" spans="4:9" ht="49.8" customHeight="1" x14ac:dyDescent="0.3">
      <c r="D5" s="149" t="s">
        <v>345</v>
      </c>
      <c r="E5" s="148" t="s">
        <v>346</v>
      </c>
      <c r="F5" s="146" t="s">
        <v>347</v>
      </c>
      <c r="G5" s="146" t="s">
        <v>348</v>
      </c>
      <c r="H5" s="147" t="s">
        <v>363</v>
      </c>
      <c r="I5" s="146" t="s">
        <v>349</v>
      </c>
    </row>
    <row r="6" spans="4:9" ht="30.6" customHeight="1" x14ac:dyDescent="0.3">
      <c r="D6" s="80">
        <v>1</v>
      </c>
      <c r="E6" s="27">
        <v>6</v>
      </c>
      <c r="F6" s="27" t="s">
        <v>352</v>
      </c>
      <c r="G6" s="27" t="s">
        <v>353</v>
      </c>
      <c r="H6" s="143">
        <v>124</v>
      </c>
      <c r="I6" s="145">
        <v>15200</v>
      </c>
    </row>
    <row r="7" spans="4:9" ht="31.2" customHeight="1" x14ac:dyDescent="0.3">
      <c r="D7" s="80">
        <v>2</v>
      </c>
      <c r="E7" s="27">
        <v>6</v>
      </c>
      <c r="F7" s="27" t="s">
        <v>352</v>
      </c>
      <c r="G7" s="27" t="s">
        <v>354</v>
      </c>
      <c r="H7" s="143">
        <v>69</v>
      </c>
      <c r="I7" s="106">
        <v>16000</v>
      </c>
    </row>
    <row r="8" spans="4:9" ht="27" customHeight="1" x14ac:dyDescent="0.3">
      <c r="D8" s="80">
        <v>3</v>
      </c>
      <c r="E8" s="27">
        <v>6</v>
      </c>
      <c r="F8" s="27" t="s">
        <v>355</v>
      </c>
      <c r="G8" s="27" t="s">
        <v>356</v>
      </c>
      <c r="H8" s="143">
        <v>42</v>
      </c>
      <c r="I8" s="106">
        <v>8450</v>
      </c>
    </row>
    <row r="9" spans="4:9" x14ac:dyDescent="0.3">
      <c r="D9" s="80">
        <v>4</v>
      </c>
      <c r="E9" s="27">
        <v>6</v>
      </c>
      <c r="F9" s="27" t="s">
        <v>355</v>
      </c>
      <c r="G9" s="27" t="s">
        <v>357</v>
      </c>
      <c r="H9" s="143">
        <v>354</v>
      </c>
      <c r="I9" s="106">
        <v>24563</v>
      </c>
    </row>
    <row r="10" spans="4:9" ht="31.2" x14ac:dyDescent="0.3">
      <c r="D10" s="80">
        <v>5</v>
      </c>
      <c r="E10" s="27">
        <v>6</v>
      </c>
      <c r="F10" s="27" t="s">
        <v>358</v>
      </c>
      <c r="G10" s="27" t="s">
        <v>359</v>
      </c>
      <c r="H10" s="143">
        <v>145</v>
      </c>
      <c r="I10" s="106">
        <v>9000</v>
      </c>
    </row>
    <row r="11" spans="4:9" x14ac:dyDescent="0.3">
      <c r="D11" s="80">
        <v>6</v>
      </c>
      <c r="E11" s="27">
        <v>6</v>
      </c>
      <c r="F11" s="27" t="s">
        <v>358</v>
      </c>
      <c r="G11" s="27" t="s">
        <v>360</v>
      </c>
      <c r="H11" s="143">
        <v>98</v>
      </c>
      <c r="I11" s="106">
        <v>9563</v>
      </c>
    </row>
    <row r="12" spans="4:9" x14ac:dyDescent="0.3">
      <c r="D12" s="80">
        <v>7</v>
      </c>
      <c r="E12" s="27">
        <v>6</v>
      </c>
      <c r="F12" s="27" t="s">
        <v>361</v>
      </c>
      <c r="G12" s="27" t="s">
        <v>362</v>
      </c>
      <c r="H12" s="144">
        <v>10</v>
      </c>
      <c r="I12" s="111">
        <v>2000</v>
      </c>
    </row>
    <row r="13" spans="4:9" x14ac:dyDescent="0.3">
      <c r="D13" s="81" t="s">
        <v>364</v>
      </c>
      <c r="E13" s="82" t="s">
        <v>365</v>
      </c>
      <c r="F13" s="82"/>
      <c r="G13" s="82"/>
      <c r="H13" s="150"/>
      <c r="I13" s="111">
        <f>SUM(I6:I12)</f>
        <v>84776</v>
      </c>
    </row>
  </sheetData>
  <mergeCells count="1">
    <mergeCell ref="D2:I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81C2-2A15-42FF-8E82-9581388255B5}">
  <dimension ref="D2:K9"/>
  <sheetViews>
    <sheetView showGridLines="0" showRowColHeaders="0" workbookViewId="0">
      <selection activeCell="I5" sqref="I5"/>
    </sheetView>
  </sheetViews>
  <sheetFormatPr defaultRowHeight="15.6" x14ac:dyDescent="0.3"/>
  <cols>
    <col min="4" max="4" width="15.3984375" customWidth="1"/>
    <col min="5" max="5" width="13.796875" customWidth="1"/>
    <col min="6" max="6" width="15" customWidth="1"/>
    <col min="7" max="7" width="10.59765625" customWidth="1"/>
    <col min="8" max="8" width="11.19921875" customWidth="1"/>
    <col min="9" max="9" width="13" customWidth="1"/>
    <col min="10" max="10" width="12.296875" customWidth="1"/>
    <col min="11" max="11" width="13.796875" customWidth="1"/>
  </cols>
  <sheetData>
    <row r="2" spans="4:11" ht="60" x14ac:dyDescent="0.3">
      <c r="D2" s="162" t="s">
        <v>377</v>
      </c>
      <c r="E2" s="162"/>
      <c r="F2" s="162"/>
      <c r="G2" s="162"/>
      <c r="H2" s="162"/>
      <c r="I2" s="162"/>
      <c r="J2" s="162"/>
      <c r="K2" s="162"/>
    </row>
    <row r="3" spans="4:11" ht="19.2" x14ac:dyDescent="0.3">
      <c r="D3" s="69" t="s">
        <v>125</v>
      </c>
      <c r="E3" s="69" t="s">
        <v>125</v>
      </c>
      <c r="F3" s="69" t="s">
        <v>125</v>
      </c>
      <c r="G3" s="69" t="s">
        <v>125</v>
      </c>
      <c r="H3" s="70" t="s">
        <v>125</v>
      </c>
      <c r="I3" s="71" t="s">
        <v>127</v>
      </c>
      <c r="J3" s="71" t="s">
        <v>127</v>
      </c>
      <c r="K3" s="71" t="s">
        <v>127</v>
      </c>
    </row>
    <row r="4" spans="4:11" ht="52.8" customHeight="1" x14ac:dyDescent="0.3">
      <c r="D4" s="155" t="s">
        <v>378</v>
      </c>
      <c r="E4" s="154" t="s">
        <v>366</v>
      </c>
      <c r="F4" s="154" t="s">
        <v>368</v>
      </c>
      <c r="G4" s="154" t="s">
        <v>369</v>
      </c>
      <c r="H4" s="154" t="s">
        <v>370</v>
      </c>
      <c r="I4" s="153" t="s">
        <v>372</v>
      </c>
      <c r="J4" s="153" t="s">
        <v>373</v>
      </c>
      <c r="K4" s="153" t="s">
        <v>371</v>
      </c>
    </row>
    <row r="5" spans="4:11" ht="40.049999999999997" customHeight="1" x14ac:dyDescent="0.3">
      <c r="D5" s="80">
        <v>1</v>
      </c>
      <c r="E5" s="27">
        <v>11</v>
      </c>
      <c r="F5" s="27" t="s">
        <v>296</v>
      </c>
      <c r="G5" s="27" t="s">
        <v>296</v>
      </c>
      <c r="H5" s="27" t="s">
        <v>296</v>
      </c>
      <c r="I5" s="106">
        <v>191954</v>
      </c>
      <c r="J5" s="145" t="s">
        <v>296</v>
      </c>
      <c r="K5" s="145" t="s">
        <v>296</v>
      </c>
    </row>
    <row r="6" spans="4:11" ht="40.049999999999997" customHeight="1" x14ac:dyDescent="0.3">
      <c r="D6" s="80">
        <v>2</v>
      </c>
      <c r="E6" s="27" t="s">
        <v>296</v>
      </c>
      <c r="F6" s="27">
        <v>11</v>
      </c>
      <c r="G6" s="27" t="s">
        <v>296</v>
      </c>
      <c r="H6" s="27" t="s">
        <v>296</v>
      </c>
      <c r="I6" s="106">
        <v>32200</v>
      </c>
      <c r="J6" s="106" t="s">
        <v>296</v>
      </c>
      <c r="K6" s="106" t="s">
        <v>296</v>
      </c>
    </row>
    <row r="7" spans="4:11" ht="40.049999999999997" customHeight="1" x14ac:dyDescent="0.3">
      <c r="D7" s="80">
        <v>3</v>
      </c>
      <c r="E7" s="27" t="s">
        <v>296</v>
      </c>
      <c r="F7" s="27" t="s">
        <v>296</v>
      </c>
      <c r="G7" s="27">
        <v>8</v>
      </c>
      <c r="H7" s="27" t="s">
        <v>296</v>
      </c>
      <c r="I7" s="106">
        <v>84776</v>
      </c>
      <c r="J7" s="106" t="s">
        <v>296</v>
      </c>
      <c r="K7" s="106" t="s">
        <v>296</v>
      </c>
    </row>
    <row r="8" spans="4:11" ht="40.049999999999997" customHeight="1" x14ac:dyDescent="0.3">
      <c r="D8" s="80">
        <v>4</v>
      </c>
      <c r="E8" s="27" t="s">
        <v>296</v>
      </c>
      <c r="F8" s="27" t="s">
        <v>296</v>
      </c>
      <c r="G8" s="27" t="s">
        <v>296</v>
      </c>
      <c r="H8" s="27">
        <v>11</v>
      </c>
      <c r="I8" s="106" t="s">
        <v>296</v>
      </c>
      <c r="J8" s="111">
        <v>722096</v>
      </c>
      <c r="K8" s="111" t="s">
        <v>296</v>
      </c>
    </row>
    <row r="9" spans="4:11" ht="33" customHeight="1" x14ac:dyDescent="0.3">
      <c r="D9" s="80">
        <v>5</v>
      </c>
      <c r="E9" s="27" t="s">
        <v>296</v>
      </c>
      <c r="F9" s="27" t="s">
        <v>296</v>
      </c>
      <c r="G9" s="27" t="s">
        <v>296</v>
      </c>
      <c r="H9" s="27" t="s">
        <v>296</v>
      </c>
      <c r="I9" s="106" t="s">
        <v>296</v>
      </c>
      <c r="J9" s="111" t="s">
        <v>296</v>
      </c>
      <c r="K9" s="152">
        <v>413000</v>
      </c>
    </row>
  </sheetData>
  <mergeCells count="1">
    <mergeCell ref="D2:K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AF8A-7F2F-40C9-9C88-022B90441B20}">
  <dimension ref="C1:I14"/>
  <sheetViews>
    <sheetView showGridLines="0" showRowColHeaders="0" zoomScale="86" workbookViewId="0">
      <selection activeCell="H17" sqref="H17"/>
    </sheetView>
  </sheetViews>
  <sheetFormatPr defaultRowHeight="15.6" x14ac:dyDescent="0.3"/>
  <cols>
    <col min="3" max="3" width="16" bestFit="1" customWidth="1"/>
    <col min="4" max="4" width="19.5" bestFit="1" customWidth="1"/>
    <col min="5" max="5" width="16.296875" customWidth="1"/>
    <col min="6" max="6" width="14.59765625" customWidth="1"/>
    <col min="7" max="7" width="14.59765625" bestFit="1" customWidth="1"/>
    <col min="8" max="8" width="8.3984375" bestFit="1" customWidth="1"/>
    <col min="9" max="9" width="14.69921875" customWidth="1"/>
    <col min="10" max="10" width="14.3984375" customWidth="1"/>
    <col min="11" max="11" width="9" customWidth="1"/>
    <col min="12" max="12" width="11.69921875" customWidth="1"/>
    <col min="17" max="17" width="15.5" customWidth="1"/>
  </cols>
  <sheetData>
    <row r="1" spans="3:9" ht="75.599999999999994" customHeight="1" x14ac:dyDescent="0.3">
      <c r="C1" s="159" t="s">
        <v>84</v>
      </c>
      <c r="D1" s="160"/>
      <c r="E1" s="160"/>
      <c r="F1" s="160"/>
      <c r="G1" s="160"/>
      <c r="H1" s="160"/>
      <c r="I1" s="161"/>
    </row>
    <row r="2" spans="3:9" ht="19.2" x14ac:dyDescent="0.3">
      <c r="C2" s="39" t="s">
        <v>125</v>
      </c>
      <c r="D2" s="40" t="s">
        <v>126</v>
      </c>
      <c r="E2" s="41" t="s">
        <v>126</v>
      </c>
      <c r="F2" s="41" t="s">
        <v>126</v>
      </c>
      <c r="G2" s="41" t="s">
        <v>127</v>
      </c>
      <c r="H2" s="37" t="s">
        <v>125</v>
      </c>
      <c r="I2" s="38" t="s">
        <v>126</v>
      </c>
    </row>
    <row r="3" spans="3:9" ht="0.6" customHeight="1" x14ac:dyDescent="0.3">
      <c r="C3" s="19"/>
    </row>
    <row r="4" spans="3:9" ht="38.4" x14ac:dyDescent="0.3">
      <c r="C4" s="34" t="s">
        <v>85</v>
      </c>
      <c r="D4" s="35" t="s">
        <v>86</v>
      </c>
      <c r="E4" s="35" t="s">
        <v>104</v>
      </c>
      <c r="F4" s="35" t="s">
        <v>87</v>
      </c>
      <c r="G4" s="35" t="s">
        <v>88</v>
      </c>
      <c r="H4" s="35" t="s">
        <v>376</v>
      </c>
      <c r="I4" s="36" t="s">
        <v>114</v>
      </c>
    </row>
    <row r="5" spans="3:9" ht="19.2" x14ac:dyDescent="0.3">
      <c r="C5" s="29">
        <v>1</v>
      </c>
      <c r="D5" s="23" t="s">
        <v>89</v>
      </c>
      <c r="E5" s="21" t="s">
        <v>105</v>
      </c>
      <c r="F5" s="20" t="s">
        <v>90</v>
      </c>
      <c r="G5" s="22">
        <v>2500</v>
      </c>
      <c r="H5" s="20">
        <v>20</v>
      </c>
      <c r="I5" s="18" t="s">
        <v>115</v>
      </c>
    </row>
    <row r="6" spans="3:9" ht="19.2" x14ac:dyDescent="0.3">
      <c r="C6" s="30">
        <v>2</v>
      </c>
      <c r="D6" s="26" t="s">
        <v>91</v>
      </c>
      <c r="E6" s="4" t="s">
        <v>106</v>
      </c>
      <c r="F6" s="11" t="s">
        <v>92</v>
      </c>
      <c r="G6" s="16">
        <v>1200</v>
      </c>
      <c r="H6" s="11">
        <v>15</v>
      </c>
      <c r="I6" s="13" t="s">
        <v>116</v>
      </c>
    </row>
    <row r="7" spans="3:9" ht="19.2" x14ac:dyDescent="0.3">
      <c r="C7" s="24">
        <v>3</v>
      </c>
      <c r="D7" s="20" t="s">
        <v>93</v>
      </c>
      <c r="E7" s="1" t="s">
        <v>107</v>
      </c>
      <c r="F7" s="11" t="s">
        <v>94</v>
      </c>
      <c r="G7" s="16">
        <v>800</v>
      </c>
      <c r="H7" s="11">
        <v>30</v>
      </c>
      <c r="I7" s="13" t="s">
        <v>117</v>
      </c>
    </row>
    <row r="8" spans="3:9" ht="19.2" x14ac:dyDescent="0.3">
      <c r="C8" s="12">
        <v>4</v>
      </c>
      <c r="D8" s="11" t="s">
        <v>95</v>
      </c>
      <c r="E8" s="1" t="s">
        <v>108</v>
      </c>
      <c r="F8" s="11" t="s">
        <v>96</v>
      </c>
      <c r="G8" s="16">
        <v>1800</v>
      </c>
      <c r="H8" s="11">
        <v>10</v>
      </c>
      <c r="I8" s="13" t="s">
        <v>118</v>
      </c>
    </row>
    <row r="9" spans="3:9" ht="19.2" x14ac:dyDescent="0.3">
      <c r="C9" s="12">
        <v>5</v>
      </c>
      <c r="D9" s="11" t="s">
        <v>97</v>
      </c>
      <c r="E9" s="1" t="s">
        <v>109</v>
      </c>
      <c r="F9" s="11" t="s">
        <v>98</v>
      </c>
      <c r="G9" s="16">
        <v>600</v>
      </c>
      <c r="H9" s="11">
        <v>25</v>
      </c>
      <c r="I9" s="13" t="s">
        <v>119</v>
      </c>
    </row>
    <row r="10" spans="3:9" ht="19.2" x14ac:dyDescent="0.3">
      <c r="C10" s="12">
        <v>6</v>
      </c>
      <c r="D10" s="11" t="s">
        <v>99</v>
      </c>
      <c r="E10" s="1" t="s">
        <v>110</v>
      </c>
      <c r="F10" s="11" t="s">
        <v>96</v>
      </c>
      <c r="G10" s="16">
        <v>1000</v>
      </c>
      <c r="H10" s="11">
        <v>12</v>
      </c>
      <c r="I10" s="13" t="s">
        <v>120</v>
      </c>
    </row>
    <row r="11" spans="3:9" ht="19.2" x14ac:dyDescent="0.3">
      <c r="C11" s="12">
        <v>7</v>
      </c>
      <c r="D11" s="11" t="s">
        <v>100</v>
      </c>
      <c r="E11" s="1" t="s">
        <v>111</v>
      </c>
      <c r="F11" s="11" t="s">
        <v>96</v>
      </c>
      <c r="G11" s="16">
        <v>750</v>
      </c>
      <c r="H11" s="11">
        <v>18</v>
      </c>
      <c r="I11" s="13" t="s">
        <v>121</v>
      </c>
    </row>
    <row r="12" spans="3:9" ht="31.2" x14ac:dyDescent="0.3">
      <c r="C12" s="12">
        <v>8</v>
      </c>
      <c r="D12" s="11" t="s">
        <v>101</v>
      </c>
      <c r="E12" s="1" t="s">
        <v>112</v>
      </c>
      <c r="F12" s="11" t="s">
        <v>94</v>
      </c>
      <c r="G12" s="16">
        <v>350</v>
      </c>
      <c r="H12" s="11">
        <v>40</v>
      </c>
      <c r="I12" s="13" t="s">
        <v>118</v>
      </c>
    </row>
    <row r="13" spans="3:9" ht="19.2" x14ac:dyDescent="0.3">
      <c r="C13" s="12">
        <v>9</v>
      </c>
      <c r="D13" s="11" t="s">
        <v>102</v>
      </c>
      <c r="E13" s="1" t="s">
        <v>113</v>
      </c>
      <c r="F13" s="11" t="s">
        <v>96</v>
      </c>
      <c r="G13" s="16">
        <v>900</v>
      </c>
      <c r="H13" s="11">
        <v>8</v>
      </c>
      <c r="I13" s="13" t="s">
        <v>122</v>
      </c>
    </row>
    <row r="14" spans="3:9" ht="19.2" x14ac:dyDescent="0.3">
      <c r="C14" s="8">
        <v>10</v>
      </c>
      <c r="D14" s="9" t="s">
        <v>103</v>
      </c>
      <c r="E14" s="14" t="s">
        <v>113</v>
      </c>
      <c r="F14" s="9" t="s">
        <v>98</v>
      </c>
      <c r="G14" s="17">
        <v>400</v>
      </c>
      <c r="H14" s="9">
        <v>22</v>
      </c>
      <c r="I14" s="15" t="s">
        <v>123</v>
      </c>
    </row>
  </sheetData>
  <mergeCells count="1">
    <mergeCell ref="C1:I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E811-5A0C-47E0-B1CB-45087B0A98E1}">
  <dimension ref="E1:M15"/>
  <sheetViews>
    <sheetView showGridLines="0" showRowColHeaders="0" workbookViewId="0">
      <selection activeCell="D6" sqref="D6"/>
    </sheetView>
  </sheetViews>
  <sheetFormatPr defaultRowHeight="15.6" x14ac:dyDescent="0.3"/>
  <cols>
    <col min="4" max="4" width="4.296875" customWidth="1"/>
    <col min="5" max="5" width="10.8984375" customWidth="1"/>
    <col min="6" max="6" width="10.69921875" customWidth="1"/>
    <col min="7" max="7" width="11.59765625" customWidth="1"/>
    <col min="8" max="8" width="12.19921875" customWidth="1"/>
    <col min="9" max="9" width="12" customWidth="1"/>
    <col min="10" max="10" width="14.19921875" customWidth="1"/>
    <col min="11" max="11" width="16.59765625" customWidth="1"/>
    <col min="12" max="12" width="13.69921875" customWidth="1"/>
  </cols>
  <sheetData>
    <row r="1" spans="5:13" ht="60" x14ac:dyDescent="0.3">
      <c r="E1" s="159" t="s">
        <v>144</v>
      </c>
      <c r="F1" s="160"/>
      <c r="G1" s="160"/>
      <c r="H1" s="160"/>
      <c r="I1" s="160"/>
      <c r="J1" s="160"/>
      <c r="K1" s="161"/>
    </row>
    <row r="2" spans="5:13" ht="19.2" x14ac:dyDescent="0.3">
      <c r="E2" s="39" t="s">
        <v>125</v>
      </c>
      <c r="F2" s="40" t="s">
        <v>125</v>
      </c>
      <c r="G2" s="41" t="s">
        <v>125</v>
      </c>
      <c r="H2" s="37" t="s">
        <v>125</v>
      </c>
      <c r="I2" s="41" t="s">
        <v>132</v>
      </c>
      <c r="J2" s="49" t="s">
        <v>143</v>
      </c>
      <c r="K2" s="38" t="s">
        <v>127</v>
      </c>
      <c r="M2" s="56"/>
    </row>
    <row r="3" spans="5:13" ht="1.2" customHeight="1" x14ac:dyDescent="0.3"/>
    <row r="4" spans="5:13" ht="33.6" customHeight="1" x14ac:dyDescent="0.3">
      <c r="E4" s="52" t="s">
        <v>133</v>
      </c>
      <c r="F4" s="55" t="s">
        <v>134</v>
      </c>
      <c r="G4" s="55" t="s">
        <v>136</v>
      </c>
      <c r="H4" s="53" t="s">
        <v>137</v>
      </c>
      <c r="I4" s="53" t="s">
        <v>135</v>
      </c>
      <c r="J4" s="53" t="s">
        <v>139</v>
      </c>
      <c r="K4" s="54" t="s">
        <v>138</v>
      </c>
    </row>
    <row r="5" spans="5:13" ht="28.05" customHeight="1" x14ac:dyDescent="0.3">
      <c r="E5" s="30">
        <v>1</v>
      </c>
      <c r="F5" s="26">
        <v>1</v>
      </c>
      <c r="G5" s="26">
        <v>1</v>
      </c>
      <c r="H5" s="26">
        <v>30</v>
      </c>
      <c r="I5" s="43">
        <v>45404</v>
      </c>
      <c r="J5" s="50">
        <v>0.60453703703703698</v>
      </c>
      <c r="K5" s="44">
        <f>Tabela2[[#This Row],[Quantidade]]*Tabela1[[#This Row],[Preço Unitário]]</f>
        <v>75000</v>
      </c>
    </row>
    <row r="6" spans="5:13" ht="28.05" customHeight="1" x14ac:dyDescent="0.3">
      <c r="E6" s="30">
        <v>2</v>
      </c>
      <c r="F6" s="26">
        <v>1</v>
      </c>
      <c r="G6" s="26">
        <v>3</v>
      </c>
      <c r="H6" s="26">
        <v>15</v>
      </c>
      <c r="I6" s="43">
        <v>45404</v>
      </c>
      <c r="J6" s="50">
        <v>0.60503472222222221</v>
      </c>
      <c r="K6" s="44">
        <f>Tabela2[[#This Row],[Quantidade]]*Produtos!G7</f>
        <v>12000</v>
      </c>
    </row>
    <row r="7" spans="5:13" ht="28.05" customHeight="1" x14ac:dyDescent="0.3">
      <c r="E7" s="30">
        <v>3</v>
      </c>
      <c r="F7" s="26">
        <v>2</v>
      </c>
      <c r="G7" s="26">
        <v>2</v>
      </c>
      <c r="H7" s="26">
        <v>96</v>
      </c>
      <c r="I7" s="43">
        <v>45405</v>
      </c>
      <c r="J7" s="50">
        <v>0.3744675925925926</v>
      </c>
      <c r="K7" s="44">
        <f>Tabela2[[#This Row],[Quantidade]]*Produtos!G6</f>
        <v>115200</v>
      </c>
    </row>
    <row r="8" spans="5:13" ht="28.05" customHeight="1" x14ac:dyDescent="0.3">
      <c r="E8" s="30">
        <v>4</v>
      </c>
      <c r="F8" s="26">
        <v>3</v>
      </c>
      <c r="G8" s="26">
        <v>4</v>
      </c>
      <c r="H8" s="26">
        <v>15</v>
      </c>
      <c r="I8" s="43">
        <v>45405</v>
      </c>
      <c r="J8" s="50">
        <v>0.45199074074074075</v>
      </c>
      <c r="K8" s="44">
        <f>Tabela2[[#This Row],[Quantidade]]*Tabela1[[#This Row],[Preço Unitário]]</f>
        <v>27000</v>
      </c>
    </row>
    <row r="9" spans="5:13" ht="28.05" customHeight="1" x14ac:dyDescent="0.3">
      <c r="E9" s="30">
        <v>5</v>
      </c>
      <c r="F9" s="26">
        <v>4</v>
      </c>
      <c r="G9" s="26">
        <v>5</v>
      </c>
      <c r="H9" s="26">
        <v>260</v>
      </c>
      <c r="I9" s="43">
        <v>45406</v>
      </c>
      <c r="J9" s="50">
        <v>0.3994212962962963</v>
      </c>
      <c r="K9" s="44">
        <v>259000</v>
      </c>
    </row>
    <row r="10" spans="5:13" ht="28.05" customHeight="1" x14ac:dyDescent="0.3">
      <c r="E10" s="30">
        <v>6</v>
      </c>
      <c r="F10" s="26">
        <v>2</v>
      </c>
      <c r="G10" s="26">
        <v>1</v>
      </c>
      <c r="H10" s="26">
        <v>15</v>
      </c>
      <c r="I10" s="43">
        <v>45407</v>
      </c>
      <c r="J10" s="50">
        <v>0.69618055555555558</v>
      </c>
      <c r="K10" s="44">
        <v>25000</v>
      </c>
    </row>
    <row r="11" spans="5:13" ht="28.05" customHeight="1" x14ac:dyDescent="0.3">
      <c r="E11" s="30">
        <v>7</v>
      </c>
      <c r="F11" s="26">
        <v>5</v>
      </c>
      <c r="G11" s="26">
        <v>6</v>
      </c>
      <c r="H11" s="26">
        <v>41</v>
      </c>
      <c r="I11" s="43">
        <v>45407</v>
      </c>
      <c r="J11" s="50">
        <v>0.77731481481481479</v>
      </c>
      <c r="K11" s="44">
        <v>89000</v>
      </c>
    </row>
    <row r="12" spans="5:13" ht="28.05" customHeight="1" x14ac:dyDescent="0.3">
      <c r="E12" s="30">
        <v>8</v>
      </c>
      <c r="F12" s="26">
        <v>1</v>
      </c>
      <c r="G12" s="26">
        <v>7</v>
      </c>
      <c r="H12" s="26">
        <v>24</v>
      </c>
      <c r="I12" s="43">
        <v>45408</v>
      </c>
      <c r="J12" s="50">
        <v>0.63929398148148153</v>
      </c>
      <c r="K12" s="44">
        <v>45896</v>
      </c>
    </row>
    <row r="13" spans="5:13" ht="28.05" customHeight="1" x14ac:dyDescent="0.3">
      <c r="E13" s="30">
        <v>9</v>
      </c>
      <c r="F13" s="26">
        <v>6</v>
      </c>
      <c r="G13" s="26">
        <v>8</v>
      </c>
      <c r="H13" s="26">
        <v>11</v>
      </c>
      <c r="I13" s="43">
        <v>45408</v>
      </c>
      <c r="J13" s="50">
        <v>0.63959490740740743</v>
      </c>
      <c r="K13" s="44">
        <v>25000</v>
      </c>
    </row>
    <row r="14" spans="5:13" ht="28.05" customHeight="1" x14ac:dyDescent="0.3">
      <c r="E14" s="45">
        <v>10</v>
      </c>
      <c r="F14" s="46">
        <v>3</v>
      </c>
      <c r="G14" s="46">
        <v>9</v>
      </c>
      <c r="H14" s="46">
        <v>32</v>
      </c>
      <c r="I14" s="47">
        <v>45409</v>
      </c>
      <c r="J14" s="51">
        <v>0.57641203703703703</v>
      </c>
      <c r="K14" s="48">
        <v>49000</v>
      </c>
    </row>
    <row r="15" spans="5:13" ht="19.2" x14ac:dyDescent="0.3">
      <c r="E15" s="45" t="s">
        <v>277</v>
      </c>
      <c r="F15" s="46" t="s">
        <v>310</v>
      </c>
      <c r="G15" s="47"/>
      <c r="H15" s="46"/>
      <c r="I15" s="47"/>
      <c r="J15" s="135"/>
      <c r="K15" s="48">
        <f>SUM(K5:K14)</f>
        <v>722096</v>
      </c>
    </row>
  </sheetData>
  <mergeCells count="1">
    <mergeCell ref="E1:K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CE5A-ED6E-43FD-887C-F38AE365B8AA}">
  <dimension ref="E2:J11"/>
  <sheetViews>
    <sheetView showGridLines="0" workbookViewId="0">
      <selection activeCell="I10" sqref="I10"/>
    </sheetView>
  </sheetViews>
  <sheetFormatPr defaultRowHeight="15.6" x14ac:dyDescent="0.3"/>
  <cols>
    <col min="4" max="4" width="2.3984375" customWidth="1"/>
    <col min="5" max="5" width="14" customWidth="1"/>
    <col min="6" max="6" width="15.19921875" customWidth="1"/>
    <col min="7" max="7" width="16.59765625" customWidth="1"/>
    <col min="8" max="8" width="15.09765625" customWidth="1"/>
    <col min="9" max="9" width="29.19921875" customWidth="1"/>
    <col min="10" max="10" width="15.19921875" customWidth="1"/>
  </cols>
  <sheetData>
    <row r="2" spans="5:10" ht="60" x14ac:dyDescent="0.3">
      <c r="E2" s="162" t="s">
        <v>341</v>
      </c>
      <c r="F2" s="162"/>
      <c r="G2" s="162"/>
      <c r="H2" s="162"/>
      <c r="I2" s="162"/>
      <c r="J2" s="162"/>
    </row>
    <row r="3" spans="5:10" ht="19.2" x14ac:dyDescent="0.3">
      <c r="E3" s="69" t="s">
        <v>125</v>
      </c>
      <c r="F3" s="70" t="s">
        <v>126</v>
      </c>
      <c r="G3" s="71" t="s">
        <v>126</v>
      </c>
      <c r="H3" s="72" t="s">
        <v>126</v>
      </c>
      <c r="I3" s="73" t="s">
        <v>126</v>
      </c>
      <c r="J3" s="71" t="s">
        <v>127</v>
      </c>
    </row>
    <row r="4" spans="5:10" ht="38.4" customHeight="1" x14ac:dyDescent="0.3">
      <c r="E4" s="140" t="s">
        <v>315</v>
      </c>
      <c r="F4" s="139" t="s">
        <v>316</v>
      </c>
      <c r="G4" s="139" t="s">
        <v>318</v>
      </c>
      <c r="H4" s="139" t="s">
        <v>317</v>
      </c>
      <c r="I4" s="139" t="s">
        <v>319</v>
      </c>
      <c r="J4" s="139" t="s">
        <v>320</v>
      </c>
    </row>
    <row r="5" spans="5:10" x14ac:dyDescent="0.3">
      <c r="E5" s="80">
        <v>1</v>
      </c>
      <c r="F5" s="27" t="s">
        <v>321</v>
      </c>
      <c r="G5" s="27" t="s">
        <v>296</v>
      </c>
      <c r="H5" s="27" t="s">
        <v>296</v>
      </c>
      <c r="I5" s="27" t="s">
        <v>322</v>
      </c>
      <c r="J5" s="27" t="s">
        <v>296</v>
      </c>
    </row>
    <row r="6" spans="5:10" ht="46.8" customHeight="1" x14ac:dyDescent="0.3">
      <c r="E6" s="80">
        <v>2</v>
      </c>
      <c r="F6" s="27" t="s">
        <v>323</v>
      </c>
      <c r="G6" s="27" t="s">
        <v>324</v>
      </c>
      <c r="H6" s="27" t="s">
        <v>328</v>
      </c>
      <c r="I6" s="27" t="s">
        <v>329</v>
      </c>
      <c r="J6" s="27" t="s">
        <v>296</v>
      </c>
    </row>
    <row r="7" spans="5:10" ht="31.2" x14ac:dyDescent="0.3">
      <c r="E7" s="80">
        <v>3</v>
      </c>
      <c r="F7" s="27" t="s">
        <v>325</v>
      </c>
      <c r="G7" s="27" t="s">
        <v>326</v>
      </c>
      <c r="H7" s="27" t="s">
        <v>330</v>
      </c>
      <c r="I7" s="27" t="s">
        <v>331</v>
      </c>
      <c r="J7" s="106">
        <v>36000</v>
      </c>
    </row>
    <row r="8" spans="5:10" ht="46.8" customHeight="1" x14ac:dyDescent="0.3">
      <c r="E8" s="80">
        <v>4</v>
      </c>
      <c r="F8" s="27" t="s">
        <v>327</v>
      </c>
      <c r="G8" s="27" t="s">
        <v>324</v>
      </c>
      <c r="H8" s="27" t="s">
        <v>332</v>
      </c>
      <c r="I8" s="27" t="s">
        <v>333</v>
      </c>
      <c r="J8" s="106">
        <v>30000</v>
      </c>
    </row>
    <row r="9" spans="5:10" ht="62.4" x14ac:dyDescent="0.3">
      <c r="E9" s="80">
        <v>5</v>
      </c>
      <c r="F9" s="27" t="s">
        <v>335</v>
      </c>
      <c r="G9" s="27" t="s">
        <v>336</v>
      </c>
      <c r="H9" s="27" t="s">
        <v>334</v>
      </c>
      <c r="I9" s="27" t="s">
        <v>337</v>
      </c>
      <c r="J9" s="106">
        <v>24520</v>
      </c>
    </row>
    <row r="10" spans="5:10" ht="31.2" x14ac:dyDescent="0.3">
      <c r="E10" s="80">
        <v>6</v>
      </c>
      <c r="F10" s="27" t="s">
        <v>339</v>
      </c>
      <c r="G10" s="27" t="s">
        <v>340</v>
      </c>
      <c r="H10" s="27" t="s">
        <v>338</v>
      </c>
      <c r="I10" s="27" t="s">
        <v>379</v>
      </c>
      <c r="J10" s="106">
        <v>14520</v>
      </c>
    </row>
    <row r="11" spans="5:10" x14ac:dyDescent="0.3">
      <c r="E11" s="81" t="s">
        <v>310</v>
      </c>
      <c r="F11" s="82"/>
      <c r="G11" s="82"/>
      <c r="H11" s="82"/>
      <c r="I11" s="82"/>
      <c r="J11" s="111">
        <f>SUM(J7:J10)</f>
        <v>105040</v>
      </c>
    </row>
  </sheetData>
  <mergeCells count="1">
    <mergeCell ref="E2:J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822C-6AB4-4C33-896D-F950E58D8AC6}">
  <dimension ref="D1:K15"/>
  <sheetViews>
    <sheetView showGridLines="0" showRowColHeaders="0" zoomScale="85" zoomScaleNormal="85" workbookViewId="0">
      <selection activeCell="N7" sqref="N7"/>
    </sheetView>
  </sheetViews>
  <sheetFormatPr defaultRowHeight="15.6" x14ac:dyDescent="0.3"/>
  <cols>
    <col min="4" max="4" width="14.69921875" customWidth="1"/>
    <col min="5" max="5" width="14" customWidth="1"/>
    <col min="6" max="6" width="14.69921875" customWidth="1"/>
    <col min="7" max="7" width="9.796875" customWidth="1"/>
    <col min="8" max="8" width="17.09765625" customWidth="1"/>
    <col min="9" max="9" width="14.59765625" customWidth="1"/>
    <col min="10" max="10" width="15.3984375" customWidth="1"/>
    <col min="11" max="11" width="15.09765625" customWidth="1"/>
    <col min="12" max="15" width="9.296875" customWidth="1"/>
  </cols>
  <sheetData>
    <row r="1" spans="4:11" ht="68.400000000000006" customHeight="1" x14ac:dyDescent="0.3">
      <c r="D1" s="162" t="s">
        <v>168</v>
      </c>
      <c r="E1" s="162"/>
      <c r="F1" s="162"/>
      <c r="G1" s="162"/>
      <c r="H1" s="162"/>
      <c r="I1" s="162"/>
      <c r="J1" s="162"/>
      <c r="K1" s="162"/>
    </row>
    <row r="2" spans="4:11" ht="19.2" x14ac:dyDescent="0.3">
      <c r="D2" s="39" t="s">
        <v>125</v>
      </c>
      <c r="E2" s="49" t="s">
        <v>125</v>
      </c>
      <c r="F2" s="41" t="s">
        <v>126</v>
      </c>
      <c r="G2" s="38" t="s">
        <v>164</v>
      </c>
      <c r="H2" s="37" t="s">
        <v>126</v>
      </c>
      <c r="I2" s="41" t="s">
        <v>126</v>
      </c>
      <c r="J2" s="40" t="s">
        <v>132</v>
      </c>
      <c r="K2" s="40" t="s">
        <v>127</v>
      </c>
    </row>
    <row r="3" spans="4:11" ht="1.2" customHeight="1" x14ac:dyDescent="0.3"/>
    <row r="4" spans="4:11" ht="37.200000000000003" customHeight="1" x14ac:dyDescent="0.3">
      <c r="D4" s="34" t="s">
        <v>145</v>
      </c>
      <c r="E4" s="55" t="s">
        <v>314</v>
      </c>
      <c r="F4" s="68" t="s">
        <v>0</v>
      </c>
      <c r="G4" s="53" t="s">
        <v>169</v>
      </c>
      <c r="H4" s="53" t="s">
        <v>161</v>
      </c>
      <c r="I4" s="53" t="s">
        <v>146</v>
      </c>
      <c r="J4" s="53" t="s">
        <v>162</v>
      </c>
      <c r="K4" s="53" t="s">
        <v>160</v>
      </c>
    </row>
    <row r="5" spans="4:11" ht="34.049999999999997" customHeight="1" x14ac:dyDescent="0.3">
      <c r="D5" s="30">
        <v>1</v>
      </c>
      <c r="E5" s="26">
        <v>5</v>
      </c>
      <c r="F5" s="57" t="s">
        <v>171</v>
      </c>
      <c r="G5" s="26" t="s">
        <v>165</v>
      </c>
      <c r="H5" s="67" t="s">
        <v>166</v>
      </c>
      <c r="I5" s="57" t="s">
        <v>148</v>
      </c>
      <c r="J5" s="59">
        <v>45301</v>
      </c>
      <c r="K5" s="60">
        <v>8000</v>
      </c>
    </row>
    <row r="6" spans="4:11" ht="34.049999999999997" customHeight="1" x14ac:dyDescent="0.3">
      <c r="D6" s="30">
        <v>2</v>
      </c>
      <c r="E6" s="26">
        <v>5</v>
      </c>
      <c r="F6" s="58" t="s">
        <v>170</v>
      </c>
      <c r="G6" s="26" t="s">
        <v>163</v>
      </c>
      <c r="H6" s="58" t="s">
        <v>166</v>
      </c>
      <c r="I6" s="58" t="s">
        <v>350</v>
      </c>
      <c r="J6" s="61">
        <v>45337</v>
      </c>
      <c r="K6" s="62">
        <v>8000</v>
      </c>
    </row>
    <row r="7" spans="4:11" ht="34.049999999999997" customHeight="1" x14ac:dyDescent="0.3">
      <c r="D7" s="30">
        <v>3</v>
      </c>
      <c r="E7" s="26">
        <v>5</v>
      </c>
      <c r="F7" s="57" t="s">
        <v>172</v>
      </c>
      <c r="G7" s="26" t="s">
        <v>165</v>
      </c>
      <c r="H7" s="67" t="s">
        <v>166</v>
      </c>
      <c r="I7" s="57" t="s">
        <v>150</v>
      </c>
      <c r="J7" s="59">
        <v>45371</v>
      </c>
      <c r="K7" s="60">
        <v>2500</v>
      </c>
    </row>
    <row r="8" spans="4:11" ht="34.049999999999997" customHeight="1" x14ac:dyDescent="0.3">
      <c r="D8" s="30">
        <v>4</v>
      </c>
      <c r="E8" s="26">
        <v>5</v>
      </c>
      <c r="F8" s="58" t="s">
        <v>173</v>
      </c>
      <c r="G8" s="26" t="s">
        <v>163</v>
      </c>
      <c r="H8" s="58" t="s">
        <v>166</v>
      </c>
      <c r="I8" s="58" t="s">
        <v>151</v>
      </c>
      <c r="J8" s="61">
        <v>45387</v>
      </c>
      <c r="K8" s="62">
        <v>2200</v>
      </c>
    </row>
    <row r="9" spans="4:11" ht="34.049999999999997" customHeight="1" x14ac:dyDescent="0.3">
      <c r="D9" s="30">
        <v>5</v>
      </c>
      <c r="E9" s="26">
        <v>5</v>
      </c>
      <c r="F9" s="57" t="s">
        <v>174</v>
      </c>
      <c r="G9" s="26" t="s">
        <v>165</v>
      </c>
      <c r="H9" s="67" t="s">
        <v>166</v>
      </c>
      <c r="I9" s="57" t="s">
        <v>152</v>
      </c>
      <c r="J9" s="59">
        <v>45392</v>
      </c>
      <c r="K9" s="60">
        <v>2800</v>
      </c>
    </row>
    <row r="10" spans="4:11" ht="34.049999999999997" customHeight="1" x14ac:dyDescent="0.3">
      <c r="D10" s="30">
        <v>6</v>
      </c>
      <c r="E10" s="26">
        <v>5</v>
      </c>
      <c r="F10" s="58" t="s">
        <v>167</v>
      </c>
      <c r="G10" s="26" t="s">
        <v>165</v>
      </c>
      <c r="H10" s="58" t="s">
        <v>166</v>
      </c>
      <c r="I10" s="58" t="s">
        <v>149</v>
      </c>
      <c r="J10" s="61">
        <v>45397</v>
      </c>
      <c r="K10" s="62">
        <v>3000</v>
      </c>
    </row>
    <row r="11" spans="4:11" ht="34.049999999999997" customHeight="1" x14ac:dyDescent="0.3">
      <c r="D11" s="30">
        <v>7</v>
      </c>
      <c r="E11" s="26">
        <v>5</v>
      </c>
      <c r="F11" s="57" t="s">
        <v>153</v>
      </c>
      <c r="G11" s="26" t="s">
        <v>165</v>
      </c>
      <c r="H11" s="67" t="s">
        <v>166</v>
      </c>
      <c r="I11" s="57" t="s">
        <v>154</v>
      </c>
      <c r="J11" s="59">
        <v>45413</v>
      </c>
      <c r="K11" s="60">
        <v>3500</v>
      </c>
    </row>
    <row r="12" spans="4:11" ht="34.049999999999997" customHeight="1" x14ac:dyDescent="0.3">
      <c r="D12" s="30">
        <v>8</v>
      </c>
      <c r="E12" s="26">
        <v>5</v>
      </c>
      <c r="F12" s="58" t="s">
        <v>175</v>
      </c>
      <c r="G12" s="26" t="s">
        <v>163</v>
      </c>
      <c r="H12" s="58" t="s">
        <v>166</v>
      </c>
      <c r="I12" s="58" t="s">
        <v>155</v>
      </c>
      <c r="J12" s="61">
        <v>45417</v>
      </c>
      <c r="K12" s="62">
        <v>2000</v>
      </c>
    </row>
    <row r="13" spans="4:11" ht="34.049999999999997" customHeight="1" x14ac:dyDescent="0.3">
      <c r="D13" s="30">
        <v>9</v>
      </c>
      <c r="E13" s="26">
        <v>5</v>
      </c>
      <c r="F13" s="57" t="s">
        <v>156</v>
      </c>
      <c r="G13" s="26" t="s">
        <v>165</v>
      </c>
      <c r="H13" s="67" t="s">
        <v>166</v>
      </c>
      <c r="I13" s="57" t="s">
        <v>157</v>
      </c>
      <c r="J13" s="59">
        <v>45422</v>
      </c>
      <c r="K13" s="60">
        <v>2200</v>
      </c>
    </row>
    <row r="14" spans="4:11" ht="34.049999999999997" customHeight="1" x14ac:dyDescent="0.3">
      <c r="D14" s="45">
        <v>10</v>
      </c>
      <c r="E14" s="26">
        <v>5</v>
      </c>
      <c r="F14" s="58" t="s">
        <v>48</v>
      </c>
      <c r="G14" s="26" t="s">
        <v>163</v>
      </c>
      <c r="H14" s="58" t="s">
        <v>166</v>
      </c>
      <c r="I14" s="58" t="s">
        <v>149</v>
      </c>
      <c r="J14" s="61">
        <v>45427</v>
      </c>
      <c r="K14" s="62">
        <v>3000</v>
      </c>
    </row>
    <row r="15" spans="4:11" ht="19.2" x14ac:dyDescent="0.3">
      <c r="D15" s="45"/>
      <c r="E15" s="46"/>
      <c r="F15" s="64"/>
      <c r="G15" s="65"/>
      <c r="H15" s="142"/>
      <c r="I15" s="65"/>
      <c r="J15" s="65"/>
      <c r="K15" s="66">
        <f>SUM(K5:K14)</f>
        <v>37200</v>
      </c>
    </row>
  </sheetData>
  <mergeCells count="1">
    <mergeCell ref="D1:K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7D4A-B4DE-46B4-8F20-228BBE875157}">
  <dimension ref="D3:K16"/>
  <sheetViews>
    <sheetView showGridLines="0" showRowColHeaders="0" topLeftCell="A3" zoomScale="83" zoomScaleNormal="85" workbookViewId="0">
      <selection activeCell="O7" sqref="O7"/>
    </sheetView>
  </sheetViews>
  <sheetFormatPr defaultRowHeight="15.6" x14ac:dyDescent="0.3"/>
  <cols>
    <col min="4" max="4" width="15" customWidth="1"/>
    <col min="5" max="5" width="14.59765625" customWidth="1"/>
    <col min="6" max="6" width="19.5" customWidth="1"/>
    <col min="7" max="7" width="14.59765625" customWidth="1"/>
    <col min="8" max="8" width="14.796875" customWidth="1"/>
    <col min="9" max="9" width="14.8984375" customWidth="1"/>
    <col min="10" max="10" width="15.8984375" customWidth="1"/>
    <col min="11" max="11" width="19.09765625" customWidth="1"/>
  </cols>
  <sheetData>
    <row r="3" spans="4:11" ht="65.400000000000006" customHeight="1" x14ac:dyDescent="0.3">
      <c r="D3" s="162" t="s">
        <v>242</v>
      </c>
      <c r="E3" s="162"/>
      <c r="F3" s="162"/>
      <c r="G3" s="162"/>
      <c r="H3" s="162"/>
      <c r="I3" s="162"/>
      <c r="J3" s="162"/>
      <c r="K3" s="162"/>
    </row>
    <row r="4" spans="4:11" ht="18" customHeight="1" x14ac:dyDescent="0.3">
      <c r="D4" s="69" t="s">
        <v>125</v>
      </c>
      <c r="E4" s="70" t="s">
        <v>126</v>
      </c>
      <c r="F4" s="71" t="s">
        <v>241</v>
      </c>
      <c r="G4" s="72" t="s">
        <v>126</v>
      </c>
      <c r="H4" s="73" t="s">
        <v>240</v>
      </c>
      <c r="I4" s="71" t="s">
        <v>126</v>
      </c>
      <c r="J4" s="74" t="s">
        <v>126</v>
      </c>
      <c r="K4" s="74" t="s">
        <v>253</v>
      </c>
    </row>
    <row r="5" spans="4:11" ht="1.8" customHeight="1" x14ac:dyDescent="0.3"/>
    <row r="6" spans="4:11" ht="34.049999999999997" customHeight="1" x14ac:dyDescent="0.3">
      <c r="D6" s="52" t="s">
        <v>176</v>
      </c>
      <c r="E6" s="55" t="s">
        <v>295</v>
      </c>
      <c r="F6" s="53" t="s">
        <v>177</v>
      </c>
      <c r="G6" s="53" t="s">
        <v>178</v>
      </c>
      <c r="H6" s="53" t="s">
        <v>9</v>
      </c>
      <c r="I6" s="53" t="s">
        <v>4</v>
      </c>
      <c r="J6" s="53" t="s">
        <v>3</v>
      </c>
      <c r="K6" s="53" t="s">
        <v>229</v>
      </c>
    </row>
    <row r="7" spans="4:11" ht="34.049999999999997" customHeight="1" x14ac:dyDescent="0.3">
      <c r="D7" s="30">
        <v>1</v>
      </c>
      <c r="E7" s="63">
        <v>1</v>
      </c>
      <c r="F7" s="63" t="s">
        <v>179</v>
      </c>
      <c r="G7" s="63" t="s">
        <v>180</v>
      </c>
      <c r="H7" s="63" t="s">
        <v>181</v>
      </c>
      <c r="I7" s="63" t="s">
        <v>182</v>
      </c>
      <c r="J7" s="123" t="s">
        <v>183</v>
      </c>
      <c r="K7" s="104" t="s">
        <v>230</v>
      </c>
    </row>
    <row r="8" spans="4:11" ht="34.049999999999997" customHeight="1" x14ac:dyDescent="0.3">
      <c r="D8" s="30">
        <v>2</v>
      </c>
      <c r="E8" s="26">
        <v>2</v>
      </c>
      <c r="F8" s="26" t="s">
        <v>184</v>
      </c>
      <c r="G8" s="26" t="s">
        <v>185</v>
      </c>
      <c r="H8" s="26" t="s">
        <v>186</v>
      </c>
      <c r="I8" s="26" t="s">
        <v>187</v>
      </c>
      <c r="J8" s="122" t="s">
        <v>188</v>
      </c>
      <c r="K8" s="103" t="s">
        <v>231</v>
      </c>
    </row>
    <row r="9" spans="4:11" ht="34.049999999999997" customHeight="1" x14ac:dyDescent="0.3">
      <c r="D9" s="30">
        <v>3</v>
      </c>
      <c r="E9" s="26">
        <v>3</v>
      </c>
      <c r="F9" s="26" t="s">
        <v>189</v>
      </c>
      <c r="G9" s="26" t="s">
        <v>190</v>
      </c>
      <c r="H9" s="26" t="s">
        <v>191</v>
      </c>
      <c r="I9" s="26" t="s">
        <v>192</v>
      </c>
      <c r="J9" s="122" t="s">
        <v>193</v>
      </c>
      <c r="K9" s="103" t="s">
        <v>232</v>
      </c>
    </row>
    <row r="10" spans="4:11" ht="34.049999999999997" customHeight="1" x14ac:dyDescent="0.3">
      <c r="D10" s="30">
        <v>4</v>
      </c>
      <c r="E10" s="26">
        <v>4</v>
      </c>
      <c r="F10" s="26" t="s">
        <v>194</v>
      </c>
      <c r="G10" s="26" t="s">
        <v>195</v>
      </c>
      <c r="H10" s="26" t="s">
        <v>196</v>
      </c>
      <c r="I10" s="26" t="s">
        <v>197</v>
      </c>
      <c r="J10" s="122" t="s">
        <v>198</v>
      </c>
      <c r="K10" s="103" t="s">
        <v>233</v>
      </c>
    </row>
    <row r="11" spans="4:11" ht="34.049999999999997" customHeight="1" x14ac:dyDescent="0.3">
      <c r="D11" s="30">
        <v>5</v>
      </c>
      <c r="E11" s="26">
        <v>5</v>
      </c>
      <c r="F11" s="26" t="s">
        <v>199</v>
      </c>
      <c r="G11" s="26" t="s">
        <v>200</v>
      </c>
      <c r="H11" s="26" t="s">
        <v>201</v>
      </c>
      <c r="I11" s="26" t="s">
        <v>202</v>
      </c>
      <c r="J11" s="122" t="s">
        <v>203</v>
      </c>
      <c r="K11" s="103" t="s">
        <v>234</v>
      </c>
    </row>
    <row r="12" spans="4:11" ht="34.049999999999997" customHeight="1" x14ac:dyDescent="0.3">
      <c r="D12" s="30">
        <v>6</v>
      </c>
      <c r="E12" s="26">
        <v>6</v>
      </c>
      <c r="F12" s="26" t="s">
        <v>204</v>
      </c>
      <c r="G12" s="26" t="s">
        <v>205</v>
      </c>
      <c r="H12" s="26" t="s">
        <v>206</v>
      </c>
      <c r="I12" s="26" t="s">
        <v>207</v>
      </c>
      <c r="J12" s="122" t="s">
        <v>208</v>
      </c>
      <c r="K12" s="103" t="s">
        <v>235</v>
      </c>
    </row>
    <row r="13" spans="4:11" ht="34.049999999999997" customHeight="1" x14ac:dyDescent="0.3">
      <c r="D13" s="30">
        <v>7</v>
      </c>
      <c r="E13" s="26">
        <v>7</v>
      </c>
      <c r="F13" s="26" t="s">
        <v>209</v>
      </c>
      <c r="G13" s="26" t="s">
        <v>210</v>
      </c>
      <c r="H13" s="26" t="s">
        <v>211</v>
      </c>
      <c r="I13" s="26" t="s">
        <v>212</v>
      </c>
      <c r="J13" s="122" t="s">
        <v>213</v>
      </c>
      <c r="K13" s="103" t="s">
        <v>236</v>
      </c>
    </row>
    <row r="14" spans="4:11" ht="34.049999999999997" customHeight="1" x14ac:dyDescent="0.3">
      <c r="D14" s="30">
        <v>8</v>
      </c>
      <c r="E14" s="26">
        <v>8</v>
      </c>
      <c r="F14" s="26" t="s">
        <v>214</v>
      </c>
      <c r="G14" s="26" t="s">
        <v>215</v>
      </c>
      <c r="H14" s="26" t="s">
        <v>216</v>
      </c>
      <c r="I14" s="26" t="s">
        <v>217</v>
      </c>
      <c r="J14" s="122" t="s">
        <v>218</v>
      </c>
      <c r="K14" s="103" t="s">
        <v>237</v>
      </c>
    </row>
    <row r="15" spans="4:11" ht="34.049999999999997" customHeight="1" x14ac:dyDescent="0.3">
      <c r="D15" s="30">
        <v>9</v>
      </c>
      <c r="E15" s="26">
        <v>9</v>
      </c>
      <c r="F15" s="26" t="s">
        <v>219</v>
      </c>
      <c r="G15" s="26" t="s">
        <v>220</v>
      </c>
      <c r="H15" s="26" t="s">
        <v>221</v>
      </c>
      <c r="I15" s="26" t="s">
        <v>222</v>
      </c>
      <c r="J15" s="122" t="s">
        <v>223</v>
      </c>
      <c r="K15" s="103" t="s">
        <v>238</v>
      </c>
    </row>
    <row r="16" spans="4:11" ht="34.049999999999997" customHeight="1" x14ac:dyDescent="0.3">
      <c r="D16" s="45">
        <v>10</v>
      </c>
      <c r="E16" s="46">
        <v>10</v>
      </c>
      <c r="F16" s="46" t="s">
        <v>224</v>
      </c>
      <c r="G16" s="46" t="s">
        <v>225</v>
      </c>
      <c r="H16" s="46" t="s">
        <v>226</v>
      </c>
      <c r="I16" s="46" t="s">
        <v>227</v>
      </c>
      <c r="J16" s="124" t="s">
        <v>228</v>
      </c>
      <c r="K16" s="105" t="s">
        <v>239</v>
      </c>
    </row>
  </sheetData>
  <mergeCells count="1">
    <mergeCell ref="D3:K3"/>
  </mergeCells>
  <phoneticPr fontId="16" type="noConversion"/>
  <hyperlinks>
    <hyperlink ref="K7" r:id="rId1" xr:uid="{66EA9EF9-4E79-446D-B61D-697F49C8A483}"/>
    <hyperlink ref="K8" r:id="rId2" xr:uid="{6AE2DC48-D608-494A-B97F-42865C6337F1}"/>
    <hyperlink ref="K9" r:id="rId3" xr:uid="{B5508731-0880-4D50-A7E0-826C2E323D4F}"/>
    <hyperlink ref="K10" r:id="rId4" xr:uid="{DB9A09AB-D1EB-4331-84A7-045BA3ECD901}"/>
    <hyperlink ref="K11" r:id="rId5" xr:uid="{D79A0566-DB43-4A4A-B1FE-116C561A774F}"/>
    <hyperlink ref="K12" r:id="rId6" xr:uid="{60D95D1A-BF96-4D9C-A80D-4EB34FD9BCD5}"/>
    <hyperlink ref="K13" r:id="rId7" xr:uid="{90F924DA-0280-4222-AEB8-20408F682A2E}"/>
    <hyperlink ref="K14" r:id="rId8" xr:uid="{CE705F14-AF00-45B5-AB60-4EA37B98FF63}"/>
    <hyperlink ref="K15" r:id="rId9" xr:uid="{A9897115-01D8-42B8-8597-40928CF9E169}"/>
    <hyperlink ref="K16" r:id="rId10" xr:uid="{01E54941-8D14-4425-9627-38AF32B854B6}"/>
  </hyperlinks>
  <pageMargins left="0.511811024" right="0.511811024" top="0.78740157499999996" bottom="0.78740157499999996" header="0.31496062000000002" footer="0.31496062000000002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1D7C-86D5-4839-BFCF-AA915C513A38}">
  <dimension ref="A2:J18"/>
  <sheetViews>
    <sheetView showGridLines="0" showRowColHeaders="0" topLeftCell="B1" workbookViewId="0">
      <selection activeCell="F10" sqref="F10"/>
    </sheetView>
  </sheetViews>
  <sheetFormatPr defaultRowHeight="15.6" x14ac:dyDescent="0.3"/>
  <cols>
    <col min="1" max="1" width="8.19921875" hidden="1" customWidth="1"/>
    <col min="2" max="2" width="10.69921875" customWidth="1"/>
    <col min="3" max="3" width="15.19921875" customWidth="1"/>
    <col min="4" max="4" width="21.69921875" customWidth="1"/>
    <col min="5" max="5" width="14.09765625" customWidth="1"/>
    <col min="6" max="6" width="18.59765625" customWidth="1"/>
    <col min="7" max="7" width="18.8984375" customWidth="1"/>
    <col min="8" max="8" width="15" customWidth="1"/>
    <col min="9" max="9" width="17.8984375" customWidth="1"/>
    <col min="10" max="10" width="14.8984375" customWidth="1"/>
  </cols>
  <sheetData>
    <row r="2" spans="1:10" ht="60" x14ac:dyDescent="0.3">
      <c r="A2" s="163" t="s">
        <v>288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0" ht="19.2" x14ac:dyDescent="0.3">
      <c r="B3" s="69" t="s">
        <v>125</v>
      </c>
      <c r="C3" s="70" t="s">
        <v>125</v>
      </c>
      <c r="D3" s="71" t="s">
        <v>125</v>
      </c>
      <c r="E3" s="72" t="s">
        <v>127</v>
      </c>
      <c r="F3" s="73" t="s">
        <v>126</v>
      </c>
      <c r="G3" s="71" t="s">
        <v>126</v>
      </c>
      <c r="H3" s="74" t="s">
        <v>126</v>
      </c>
      <c r="I3" s="74" t="s">
        <v>126</v>
      </c>
      <c r="J3" s="74" t="s">
        <v>126</v>
      </c>
    </row>
    <row r="4" spans="1:10" ht="3.6" customHeight="1" x14ac:dyDescent="0.3"/>
    <row r="5" spans="1:10" hidden="1" x14ac:dyDescent="0.3">
      <c r="B5" s="108" t="s">
        <v>141</v>
      </c>
      <c r="C5" s="109" t="s">
        <v>142</v>
      </c>
      <c r="D5" s="109" t="s">
        <v>158</v>
      </c>
      <c r="E5" s="109" t="s">
        <v>159</v>
      </c>
      <c r="F5" s="109" t="s">
        <v>250</v>
      </c>
      <c r="G5" s="109" t="s">
        <v>251</v>
      </c>
      <c r="H5" s="109" t="s">
        <v>252</v>
      </c>
      <c r="I5" s="109" t="s">
        <v>299</v>
      </c>
      <c r="J5" s="110" t="s">
        <v>300</v>
      </c>
    </row>
    <row r="6" spans="1:10" ht="31.2" x14ac:dyDescent="0.3">
      <c r="B6" s="120" t="s">
        <v>295</v>
      </c>
      <c r="C6" s="121" t="s">
        <v>261</v>
      </c>
      <c r="D6" s="117" t="s">
        <v>289</v>
      </c>
      <c r="E6" s="117" t="s">
        <v>287</v>
      </c>
      <c r="F6" s="117" t="s">
        <v>290</v>
      </c>
      <c r="G6" s="117" t="s">
        <v>291</v>
      </c>
      <c r="H6" s="117" t="s">
        <v>293</v>
      </c>
      <c r="I6" s="117" t="s">
        <v>294</v>
      </c>
      <c r="J6" s="118" t="s">
        <v>292</v>
      </c>
    </row>
    <row r="7" spans="1:10" x14ac:dyDescent="0.3">
      <c r="B7" s="80">
        <v>1</v>
      </c>
      <c r="C7" s="27">
        <v>1</v>
      </c>
      <c r="D7" s="27">
        <v>67</v>
      </c>
      <c r="E7" s="106">
        <v>1210</v>
      </c>
      <c r="F7" s="27" t="s">
        <v>296</v>
      </c>
      <c r="G7" s="27" t="s">
        <v>296</v>
      </c>
      <c r="H7" s="27" t="s">
        <v>296</v>
      </c>
      <c r="I7" s="107">
        <v>0.1</v>
      </c>
      <c r="J7" s="113" t="s">
        <v>301</v>
      </c>
    </row>
    <row r="8" spans="1:10" x14ac:dyDescent="0.3">
      <c r="B8" s="80">
        <v>2</v>
      </c>
      <c r="C8" s="27">
        <v>2</v>
      </c>
      <c r="D8" s="27">
        <v>80</v>
      </c>
      <c r="E8" s="106">
        <v>856</v>
      </c>
      <c r="F8" s="27">
        <v>15</v>
      </c>
      <c r="G8" s="27" t="s">
        <v>296</v>
      </c>
      <c r="H8" s="27" t="s">
        <v>296</v>
      </c>
      <c r="I8" s="107">
        <v>0.1</v>
      </c>
      <c r="J8" s="115" t="s">
        <v>302</v>
      </c>
    </row>
    <row r="9" spans="1:10" x14ac:dyDescent="0.3">
      <c r="B9" s="80">
        <v>3</v>
      </c>
      <c r="C9" s="27">
        <v>3</v>
      </c>
      <c r="D9" s="27">
        <v>120</v>
      </c>
      <c r="E9" s="106">
        <v>2100</v>
      </c>
      <c r="F9" s="27" t="s">
        <v>296</v>
      </c>
      <c r="G9" s="27" t="s">
        <v>296</v>
      </c>
      <c r="H9" s="27" t="s">
        <v>296</v>
      </c>
      <c r="I9" s="107">
        <v>0.1</v>
      </c>
      <c r="J9" s="113" t="s">
        <v>301</v>
      </c>
    </row>
    <row r="10" spans="1:10" x14ac:dyDescent="0.3">
      <c r="B10" s="80">
        <v>4</v>
      </c>
      <c r="C10" s="27">
        <v>4</v>
      </c>
      <c r="D10" s="27">
        <v>90</v>
      </c>
      <c r="E10" s="106">
        <v>568</v>
      </c>
      <c r="F10" s="27" t="s">
        <v>296</v>
      </c>
      <c r="G10" s="27" t="s">
        <v>296</v>
      </c>
      <c r="H10" s="27" t="s">
        <v>296</v>
      </c>
      <c r="I10" s="107">
        <v>0.15</v>
      </c>
      <c r="J10" s="113" t="s">
        <v>301</v>
      </c>
    </row>
    <row r="11" spans="1:10" x14ac:dyDescent="0.3">
      <c r="B11" s="80">
        <v>5</v>
      </c>
      <c r="C11" s="27">
        <v>5</v>
      </c>
      <c r="D11" s="27">
        <v>158</v>
      </c>
      <c r="E11" s="106">
        <v>789</v>
      </c>
      <c r="F11" s="27">
        <v>59</v>
      </c>
      <c r="G11" s="27">
        <v>8</v>
      </c>
      <c r="H11" s="27" t="s">
        <v>297</v>
      </c>
      <c r="I11" s="107">
        <v>0.03</v>
      </c>
      <c r="J11" s="116" t="s">
        <v>303</v>
      </c>
    </row>
    <row r="12" spans="1:10" x14ac:dyDescent="0.3">
      <c r="B12" s="80">
        <v>6</v>
      </c>
      <c r="C12" s="27">
        <v>6</v>
      </c>
      <c r="D12" s="27">
        <v>14</v>
      </c>
      <c r="E12" s="106">
        <v>1452</v>
      </c>
      <c r="F12" s="27" t="s">
        <v>296</v>
      </c>
      <c r="G12" s="27" t="s">
        <v>296</v>
      </c>
      <c r="H12" s="27" t="s">
        <v>296</v>
      </c>
      <c r="I12" s="107">
        <v>0.09</v>
      </c>
      <c r="J12" s="113" t="s">
        <v>301</v>
      </c>
    </row>
    <row r="13" spans="1:10" x14ac:dyDescent="0.3">
      <c r="B13" s="80">
        <v>7</v>
      </c>
      <c r="C13" s="27">
        <v>7</v>
      </c>
      <c r="D13" s="27">
        <v>58</v>
      </c>
      <c r="E13" s="106">
        <v>569</v>
      </c>
      <c r="F13" s="27">
        <v>5</v>
      </c>
      <c r="G13" s="27" t="s">
        <v>296</v>
      </c>
      <c r="H13" s="27" t="s">
        <v>296</v>
      </c>
      <c r="I13" s="107">
        <v>0.05</v>
      </c>
      <c r="J13" s="115" t="s">
        <v>302</v>
      </c>
    </row>
    <row r="14" spans="1:10" x14ac:dyDescent="0.3">
      <c r="B14" s="80">
        <v>8</v>
      </c>
      <c r="C14" s="27">
        <v>8</v>
      </c>
      <c r="D14" s="27">
        <v>68</v>
      </c>
      <c r="E14" s="106">
        <v>759</v>
      </c>
      <c r="F14" s="27">
        <v>25</v>
      </c>
      <c r="G14" s="27">
        <v>15</v>
      </c>
      <c r="H14" s="27" t="s">
        <v>298</v>
      </c>
      <c r="I14" s="107">
        <v>0.28999999999999998</v>
      </c>
      <c r="J14" s="116" t="s">
        <v>303</v>
      </c>
    </row>
    <row r="15" spans="1:10" x14ac:dyDescent="0.3">
      <c r="B15" s="80">
        <v>9</v>
      </c>
      <c r="C15" s="27">
        <v>9</v>
      </c>
      <c r="D15" s="27">
        <v>21</v>
      </c>
      <c r="E15" s="106">
        <v>1985</v>
      </c>
      <c r="F15" s="27" t="s">
        <v>296</v>
      </c>
      <c r="G15" s="27" t="s">
        <v>296</v>
      </c>
      <c r="H15" s="27" t="s">
        <v>296</v>
      </c>
      <c r="I15" s="107">
        <v>0.1</v>
      </c>
      <c r="J15" s="113" t="s">
        <v>301</v>
      </c>
    </row>
    <row r="16" spans="1:10" x14ac:dyDescent="0.3">
      <c r="B16" s="81">
        <v>10</v>
      </c>
      <c r="C16" s="82">
        <v>10</v>
      </c>
      <c r="D16" s="82">
        <v>48</v>
      </c>
      <c r="E16" s="111">
        <v>2000</v>
      </c>
      <c r="F16" s="82" t="s">
        <v>296</v>
      </c>
      <c r="G16" s="82" t="s">
        <v>296</v>
      </c>
      <c r="H16" s="82" t="s">
        <v>296</v>
      </c>
      <c r="I16" s="112">
        <v>0.1</v>
      </c>
      <c r="J16" s="114" t="s">
        <v>301</v>
      </c>
    </row>
    <row r="18" spans="4:4" x14ac:dyDescent="0.3">
      <c r="D18" s="119"/>
    </row>
  </sheetData>
  <mergeCells count="1">
    <mergeCell ref="A2:J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3907-CA14-487B-B509-F19480191753}">
  <dimension ref="D10:J23"/>
  <sheetViews>
    <sheetView showGridLines="0" showRowColHeaders="0" topLeftCell="A8" workbookViewId="0">
      <selection activeCell="L18" sqref="L18"/>
    </sheetView>
  </sheetViews>
  <sheetFormatPr defaultRowHeight="15.6" x14ac:dyDescent="0.3"/>
  <cols>
    <col min="3" max="3" width="8.69921875" customWidth="1"/>
    <col min="4" max="5" width="17.09765625" customWidth="1"/>
    <col min="6" max="6" width="12.09765625" customWidth="1"/>
    <col min="7" max="7" width="13" customWidth="1"/>
    <col min="8" max="8" width="10.69921875" customWidth="1"/>
    <col min="9" max="9" width="15" customWidth="1"/>
    <col min="10" max="10" width="16.59765625" customWidth="1"/>
  </cols>
  <sheetData>
    <row r="10" spans="4:10" ht="60" x14ac:dyDescent="0.3">
      <c r="D10" s="162" t="s">
        <v>286</v>
      </c>
      <c r="E10" s="162"/>
      <c r="F10" s="162"/>
      <c r="G10" s="162"/>
      <c r="H10" s="162"/>
      <c r="I10" s="162"/>
      <c r="J10" s="162"/>
    </row>
    <row r="11" spans="4:10" ht="19.2" x14ac:dyDescent="0.3">
      <c r="D11" s="69" t="s">
        <v>253</v>
      </c>
      <c r="E11" s="69" t="s">
        <v>253</v>
      </c>
      <c r="F11" s="70" t="s">
        <v>125</v>
      </c>
      <c r="G11" s="71" t="s">
        <v>132</v>
      </c>
      <c r="H11" s="73" t="s">
        <v>140</v>
      </c>
      <c r="I11" s="71" t="s">
        <v>127</v>
      </c>
      <c r="J11" s="74" t="s">
        <v>126</v>
      </c>
    </row>
    <row r="12" spans="4:10" ht="48" customHeight="1" x14ac:dyDescent="0.3">
      <c r="D12" s="130" t="s">
        <v>374</v>
      </c>
      <c r="E12" s="141" t="s">
        <v>344</v>
      </c>
      <c r="F12" s="129" t="s">
        <v>295</v>
      </c>
      <c r="G12" s="35" t="s">
        <v>281</v>
      </c>
      <c r="H12" s="35" t="s">
        <v>304</v>
      </c>
      <c r="I12" s="35" t="s">
        <v>282</v>
      </c>
      <c r="J12" s="35" t="s">
        <v>283</v>
      </c>
    </row>
    <row r="13" spans="4:10" ht="19.2" x14ac:dyDescent="0.3">
      <c r="D13" s="57">
        <v>1</v>
      </c>
      <c r="E13" s="57">
        <v>4</v>
      </c>
      <c r="F13" s="26">
        <v>1</v>
      </c>
      <c r="G13" s="43">
        <v>45404</v>
      </c>
      <c r="H13" s="125">
        <v>0.53506944444444449</v>
      </c>
      <c r="I13" s="126">
        <v>10000</v>
      </c>
      <c r="J13" s="26" t="s">
        <v>284</v>
      </c>
    </row>
    <row r="14" spans="4:10" ht="19.2" x14ac:dyDescent="0.3">
      <c r="D14" s="58">
        <v>2</v>
      </c>
      <c r="E14" s="57">
        <v>4</v>
      </c>
      <c r="F14" s="26">
        <v>2</v>
      </c>
      <c r="G14" s="43">
        <v>45405</v>
      </c>
      <c r="H14" s="125">
        <v>0.68334490740740739</v>
      </c>
      <c r="I14" s="126">
        <v>45213</v>
      </c>
      <c r="J14" s="26" t="s">
        <v>285</v>
      </c>
    </row>
    <row r="15" spans="4:10" ht="19.2" x14ac:dyDescent="0.3">
      <c r="D15" s="57">
        <v>3</v>
      </c>
      <c r="E15" s="57">
        <v>4</v>
      </c>
      <c r="F15" s="26">
        <v>3</v>
      </c>
      <c r="G15" s="43">
        <v>45406</v>
      </c>
      <c r="H15" s="125">
        <v>0.72136574074074078</v>
      </c>
      <c r="I15" s="126">
        <v>15243</v>
      </c>
      <c r="J15" s="26" t="s">
        <v>309</v>
      </c>
    </row>
    <row r="16" spans="4:10" ht="19.2" hidden="1" x14ac:dyDescent="0.3">
      <c r="D16" s="58" t="s">
        <v>343</v>
      </c>
      <c r="E16" s="57" t="s">
        <v>305</v>
      </c>
      <c r="F16" s="26" t="s">
        <v>306</v>
      </c>
      <c r="G16" s="43" t="s">
        <v>307</v>
      </c>
      <c r="H16" s="125" t="s">
        <v>308</v>
      </c>
      <c r="I16" s="127" t="s">
        <v>250</v>
      </c>
      <c r="J16" s="26" t="s">
        <v>284</v>
      </c>
    </row>
    <row r="17" spans="4:10" ht="19.2" x14ac:dyDescent="0.3">
      <c r="D17" s="57">
        <v>5</v>
      </c>
      <c r="E17" s="57">
        <v>4</v>
      </c>
      <c r="F17" s="26">
        <v>5</v>
      </c>
      <c r="G17" s="43">
        <v>45408</v>
      </c>
      <c r="H17" s="125">
        <v>0.68334490740740739</v>
      </c>
      <c r="I17" s="128">
        <v>25000</v>
      </c>
      <c r="J17" s="26" t="s">
        <v>285</v>
      </c>
    </row>
    <row r="18" spans="4:10" ht="19.2" x14ac:dyDescent="0.3">
      <c r="D18" s="58">
        <v>6</v>
      </c>
      <c r="E18" s="57">
        <v>4</v>
      </c>
      <c r="F18" s="26">
        <v>6</v>
      </c>
      <c r="G18" s="43">
        <v>45409</v>
      </c>
      <c r="H18" s="125">
        <v>0.72136574074074078</v>
      </c>
      <c r="I18" s="128">
        <v>26000</v>
      </c>
      <c r="J18" s="26" t="s">
        <v>309</v>
      </c>
    </row>
    <row r="19" spans="4:10" ht="19.2" x14ac:dyDescent="0.3">
      <c r="D19" s="57">
        <v>7</v>
      </c>
      <c r="E19" s="57">
        <v>4</v>
      </c>
      <c r="F19" s="26">
        <v>7</v>
      </c>
      <c r="G19" s="43">
        <v>45410</v>
      </c>
      <c r="H19" s="125">
        <v>0.53506944444444449</v>
      </c>
      <c r="I19" s="128">
        <v>12456</v>
      </c>
      <c r="J19" s="26" t="s">
        <v>284</v>
      </c>
    </row>
    <row r="20" spans="4:10" ht="19.2" x14ac:dyDescent="0.3">
      <c r="D20" s="58">
        <v>8</v>
      </c>
      <c r="E20" s="57">
        <v>4</v>
      </c>
      <c r="F20" s="26">
        <v>8</v>
      </c>
      <c r="G20" s="43">
        <v>45411</v>
      </c>
      <c r="H20" s="125">
        <v>0.68334490740740739</v>
      </c>
      <c r="I20" s="128">
        <v>25652</v>
      </c>
      <c r="J20" s="26" t="s">
        <v>285</v>
      </c>
    </row>
    <row r="21" spans="4:10" ht="19.2" x14ac:dyDescent="0.3">
      <c r="D21" s="57">
        <v>9</v>
      </c>
      <c r="E21" s="57">
        <v>4</v>
      </c>
      <c r="F21" s="26">
        <v>9</v>
      </c>
      <c r="G21" s="43">
        <v>45412</v>
      </c>
      <c r="H21" s="125">
        <v>0.72136574074074078</v>
      </c>
      <c r="I21" s="128">
        <v>10245</v>
      </c>
      <c r="J21" s="26" t="s">
        <v>309</v>
      </c>
    </row>
    <row r="22" spans="4:10" ht="19.2" x14ac:dyDescent="0.3">
      <c r="D22" s="58">
        <v>10</v>
      </c>
      <c r="E22" s="57">
        <v>4</v>
      </c>
      <c r="F22" s="26">
        <v>10</v>
      </c>
      <c r="G22" s="43">
        <v>45413</v>
      </c>
      <c r="H22" s="125">
        <v>0.53506944444444449</v>
      </c>
      <c r="I22" s="128">
        <v>22145</v>
      </c>
      <c r="J22" s="26" t="s">
        <v>284</v>
      </c>
    </row>
    <row r="23" spans="4:10" ht="19.2" x14ac:dyDescent="0.3">
      <c r="D23" s="151">
        <v>11</v>
      </c>
      <c r="E23" t="s">
        <v>310</v>
      </c>
      <c r="H23" s="25"/>
      <c r="I23" s="131">
        <f>SUM(I13:I22)</f>
        <v>191954</v>
      </c>
      <c r="J23" s="42"/>
    </row>
  </sheetData>
  <mergeCells count="1">
    <mergeCell ref="D10:J10"/>
  </mergeCells>
  <phoneticPr fontId="16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4887-04F2-4BC6-86AF-A6C0B73D52F3}">
  <dimension ref="D3:I17"/>
  <sheetViews>
    <sheetView showGridLines="0" showRowColHeaders="0" tabSelected="1" topLeftCell="B1" workbookViewId="0">
      <selection activeCell="F6" sqref="F6"/>
    </sheetView>
  </sheetViews>
  <sheetFormatPr defaultRowHeight="15.6" x14ac:dyDescent="0.3"/>
  <cols>
    <col min="4" max="4" width="19.296875" customWidth="1"/>
    <col min="5" max="5" width="13.8984375" customWidth="1"/>
    <col min="6" max="6" width="19.296875" customWidth="1"/>
    <col min="7" max="7" width="16.19921875" customWidth="1"/>
    <col min="8" max="8" width="15.796875" customWidth="1"/>
    <col min="9" max="9" width="14.09765625" customWidth="1"/>
  </cols>
  <sheetData>
    <row r="3" spans="4:9" ht="60" x14ac:dyDescent="0.3">
      <c r="D3" s="162" t="s">
        <v>313</v>
      </c>
      <c r="E3" s="162"/>
      <c r="F3" s="162"/>
      <c r="G3" s="162"/>
      <c r="H3" s="162"/>
      <c r="I3" s="162"/>
    </row>
    <row r="4" spans="4:9" ht="19.2" x14ac:dyDescent="0.3">
      <c r="D4" s="69" t="s">
        <v>125</v>
      </c>
      <c r="E4" s="69" t="s">
        <v>125</v>
      </c>
      <c r="F4" s="70" t="s">
        <v>125</v>
      </c>
      <c r="G4" s="71" t="s">
        <v>132</v>
      </c>
      <c r="H4" s="73" t="s">
        <v>126</v>
      </c>
      <c r="I4" s="71" t="s">
        <v>127</v>
      </c>
    </row>
    <row r="5" spans="4:9" ht="2.4" customHeight="1" x14ac:dyDescent="0.3"/>
    <row r="6" spans="4:9" ht="49.2" customHeight="1" x14ac:dyDescent="0.3">
      <c r="D6" s="136" t="s">
        <v>367</v>
      </c>
      <c r="E6" s="138" t="s">
        <v>342</v>
      </c>
      <c r="F6" s="55" t="s">
        <v>311</v>
      </c>
      <c r="G6" s="53" t="s">
        <v>281</v>
      </c>
      <c r="H6" s="68" t="s">
        <v>312</v>
      </c>
      <c r="I6" s="53" t="s">
        <v>282</v>
      </c>
    </row>
    <row r="7" spans="4:9" ht="19.2" x14ac:dyDescent="0.3">
      <c r="D7" s="57">
        <v>1</v>
      </c>
      <c r="E7" s="57">
        <v>4</v>
      </c>
      <c r="F7" s="26">
        <v>1</v>
      </c>
      <c r="G7" s="43">
        <v>45383</v>
      </c>
      <c r="H7" s="57" t="s">
        <v>147</v>
      </c>
      <c r="I7" s="60">
        <v>8000</v>
      </c>
    </row>
    <row r="8" spans="4:9" ht="19.2" x14ac:dyDescent="0.3">
      <c r="D8" s="58">
        <v>2</v>
      </c>
      <c r="E8" s="57">
        <v>4</v>
      </c>
      <c r="F8" s="26">
        <v>2</v>
      </c>
      <c r="G8" s="43">
        <v>45384</v>
      </c>
      <c r="H8" s="57" t="s">
        <v>147</v>
      </c>
      <c r="I8" s="62">
        <v>3000</v>
      </c>
    </row>
    <row r="9" spans="4:9" ht="19.2" x14ac:dyDescent="0.3">
      <c r="D9" s="57">
        <v>3</v>
      </c>
      <c r="E9" s="57">
        <v>4</v>
      </c>
      <c r="F9" s="26">
        <v>3</v>
      </c>
      <c r="G9" s="43">
        <v>45385</v>
      </c>
      <c r="H9" s="57" t="s">
        <v>147</v>
      </c>
      <c r="I9" s="60">
        <v>2500</v>
      </c>
    </row>
    <row r="10" spans="4:9" ht="19.2" x14ac:dyDescent="0.3">
      <c r="D10" s="58">
        <v>4</v>
      </c>
      <c r="E10" s="57">
        <v>4</v>
      </c>
      <c r="F10" s="26">
        <v>4</v>
      </c>
      <c r="G10" s="43">
        <v>45386</v>
      </c>
      <c r="H10" s="57" t="s">
        <v>147</v>
      </c>
      <c r="I10" s="62">
        <v>2200</v>
      </c>
    </row>
    <row r="11" spans="4:9" ht="19.2" x14ac:dyDescent="0.3">
      <c r="D11" s="57">
        <v>5</v>
      </c>
      <c r="E11" s="57">
        <v>4</v>
      </c>
      <c r="F11" s="26">
        <v>5</v>
      </c>
      <c r="G11" s="43">
        <v>45387</v>
      </c>
      <c r="H11" s="57" t="s">
        <v>147</v>
      </c>
      <c r="I11" s="60">
        <v>2800</v>
      </c>
    </row>
    <row r="12" spans="4:9" ht="19.2" x14ac:dyDescent="0.3">
      <c r="D12" s="58">
        <v>6</v>
      </c>
      <c r="E12" s="57">
        <v>4</v>
      </c>
      <c r="F12" s="26">
        <v>6</v>
      </c>
      <c r="G12" s="43">
        <v>45388</v>
      </c>
      <c r="H12" s="57" t="s">
        <v>147</v>
      </c>
      <c r="I12" s="62">
        <v>3000</v>
      </c>
    </row>
    <row r="13" spans="4:9" ht="19.2" x14ac:dyDescent="0.3">
      <c r="D13" s="57">
        <v>7</v>
      </c>
      <c r="E13" s="57">
        <v>4</v>
      </c>
      <c r="F13" s="26">
        <v>7</v>
      </c>
      <c r="G13" s="43">
        <v>45389</v>
      </c>
      <c r="H13" s="57" t="s">
        <v>147</v>
      </c>
      <c r="I13" s="60">
        <v>3500</v>
      </c>
    </row>
    <row r="14" spans="4:9" ht="19.2" x14ac:dyDescent="0.3">
      <c r="D14" s="58">
        <v>8</v>
      </c>
      <c r="E14" s="57">
        <v>4</v>
      </c>
      <c r="F14" s="26">
        <v>8</v>
      </c>
      <c r="G14" s="43">
        <v>45390</v>
      </c>
      <c r="H14" s="57" t="s">
        <v>147</v>
      </c>
      <c r="I14" s="62">
        <v>2000</v>
      </c>
    </row>
    <row r="15" spans="4:9" ht="19.2" x14ac:dyDescent="0.3">
      <c r="D15" s="57">
        <v>9</v>
      </c>
      <c r="E15" s="57">
        <v>4</v>
      </c>
      <c r="F15" s="26">
        <v>9</v>
      </c>
      <c r="G15" s="43">
        <v>45391</v>
      </c>
      <c r="H15" s="57" t="s">
        <v>147</v>
      </c>
      <c r="I15" s="60">
        <v>2200</v>
      </c>
    </row>
    <row r="16" spans="4:9" ht="17.399999999999999" customHeight="1" x14ac:dyDescent="0.3">
      <c r="D16" s="64">
        <v>10</v>
      </c>
      <c r="E16" s="57">
        <v>4</v>
      </c>
      <c r="F16" s="46">
        <v>10</v>
      </c>
      <c r="G16" s="47">
        <v>45392</v>
      </c>
      <c r="H16" s="57" t="s">
        <v>147</v>
      </c>
      <c r="I16" s="62">
        <v>3000</v>
      </c>
    </row>
    <row r="17" spans="4:9" ht="19.2" x14ac:dyDescent="0.3">
      <c r="D17" s="137">
        <v>11</v>
      </c>
      <c r="E17" s="137" t="s">
        <v>310</v>
      </c>
      <c r="F17" s="132"/>
      <c r="G17" s="134"/>
      <c r="H17" s="133"/>
      <c r="I17" s="66">
        <f>SUM(I7:I16)</f>
        <v>32200</v>
      </c>
    </row>
  </sheetData>
  <mergeCells count="1">
    <mergeCell ref="D3:I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d H a a W I Z Z m 5 6 k A A A A 9 g A A A B I A H A B D b 2 5 m a W c v U G F j a 2 F n Z S 5 4 b W w g o h g A K K A U A A A A A A A A A A A A A A A A A A A A A A A A A A A A h Y 8 x D o I w G I W v Q r r T l j p g y E 9 J d J X E a G J c m 1 K h E Q q h x X I 3 B 4 / k F c Q o 6 u b 4 v v c N 7 9 2 v N 8 j G p g 4 u q r e 6 N S m K M E W B M r I t t C l T N L h T u E Q Z h 6 2 Q Z 1 G q Y J K N T U Z b p K h y r k s I 8 d 5 j v 8 B t X x J G a U S O + W Y v K 9 U I 9 J H 1 f z n U x j p h p E I c D q 8 x n O G I x Z j F M a Z A Z g i 5 N l + B T X u f 7 Q + E 9 V C 7 o V e 8 c + F q B 2 S O Q N 4 f + A N Q S w M E F A A C A A g A d H a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2 m l i h 9 k x R + A A A A M E B A A A T A B w A R m 9 y b X V s Y X M v U 2 V j d G l v b j E u b S C i G A A o o B Q A A A A A A A A A A A A A A A A A A A A A A A A A A A B t k M F q w z A M Q O + B / I P x L i 2 E w G D b p f Q w 0 n T 0 E s o W 2 K H 0 o M Y q M 7 W t Y q v Q E f I 9 + 5 D 9 2 N x 0 D I a r i 9 G z 9 C Q 7 Y M e a n H i 7 n v e z P M u z 8 A E e l W h h h w Y e x V w Y 5 D w T M Z b k G C O o z x 2 a s j p 5 j 4 7 f y R 9 2 R I f J t N 8 0 Y H E u f z v l d t h U l w 7 H 2 + I q u J O t P p J 4 N o w e F M n o i s U G y 9 a D C 3 v y t i J z s q 7 9 P G K Y j O O K v p e r h S z E y v H T Q 3 m 5 G Q r R y 4 Y s R s o x F 4 x n H m G 1 X i b s 9 S V B t V P o 8 f u L U o F W o G 5 4 6 3 X C F s A g F I o G Q q d t f O S f T Q E j R z S W t W h w T y 5 1 1 h a 0 S b d F p + A f H a Z 5 p t 3 t / 5 v 9 A F B L A Q I t A B Q A A g A I A H R 2 m l i G W Z u e p A A A A P Y A A A A S A A A A A A A A A A A A A A A A A A A A A A B D b 2 5 m a W c v U G F j a 2 F n Z S 5 4 b W x Q S w E C L Q A U A A I A C A B 0 d p p Y D 8 r p q 6 Q A A A D p A A A A E w A A A A A A A A A A A A A A A A D w A A A A W 0 N v b n R l b n R f V H l w Z X N d L n h t b F B L A Q I t A B Q A A g A I A H R 2 m l i h 9 k x R + A A A A M E B A A A T A A A A A A A A A A A A A A A A A O E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N A A A A A A A A p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2 J h Y m E 1 O C 0 5 Y j M 4 L T Q y N z A t Y j F j Z S 0 0 Z j I 2 M D J j Y j c 4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F Q x O T o 0 O T o y N i 4 y N D M 5 M z k y W i I g L z 4 8 R W 5 0 c n k g V H l w Z T 0 i R m l s b E N v b H V t b l R 5 c G V z I i B W Y W x 1 Z T 0 i c 0 F 3 W U d C Z 1 l H Q m d j R 0 J n W T 0 i I C 8 + P E V u d H J 5 I F R 5 c G U 9 I k Z p b G x D b 2 x 1 b W 5 O Y W 1 l c y I g V m F s d W U 9 I n N b J n F 1 b 3 Q 7 S U Q m c X V v d D s s J n F 1 b 3 Q 7 T m 9 t Z S Z x d W 9 0 O y w m c X V v d D t D U E Y m c X V v d D s s J n F 1 b 3 Q 7 U k c m c X V v d D s s J n F 1 b 3 Q 7 R W 5 k Z X J l w 6 d v J n F 1 b 3 Q 7 L C Z x d W 9 0 O 0 N p Z G F k Z S Z x d W 9 0 O y w m c X V v d D t D R V A m c X V v d D s s J n F 1 b 3 Q 7 R G F 0 Y S B k Z S B O Y X N j a W 1 l b n R v J n F 1 b 3 Q 7 L C Z x d W 9 0 O 1 R l b G V m b 2 5 l J n F 1 b 3 Q 7 L C Z x d W 9 0 O 0 V t Y W l s J n F 1 b 3 Q 7 L C Z x d W 9 0 O 1 J l b m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U v Q X V 0 b 1 J l b W 9 2 Z W R D b 2 x 1 b W 5 z M S 5 7 S U Q s M H 0 m c X V v d D s s J n F 1 b 3 Q 7 U 2 V j d G l v b j E v V G F i Z W x h N S 9 B d X R v U m V t b 3 Z l Z E N v b H V t b n M x L n t O b 2 1 l L D F 9 J n F 1 b 3 Q 7 L C Z x d W 9 0 O 1 N l Y 3 R p b 2 4 x L 1 R h Y m V s Y T U v Q X V 0 b 1 J l b W 9 2 Z W R D b 2 x 1 b W 5 z M S 5 7 Q 1 B G L D J 9 J n F 1 b 3 Q 7 L C Z x d W 9 0 O 1 N l Y 3 R p b 2 4 x L 1 R h Y m V s Y T U v Q X V 0 b 1 J l b W 9 2 Z W R D b 2 x 1 b W 5 z M S 5 7 U k c s M 3 0 m c X V v d D s s J n F 1 b 3 Q 7 U 2 V j d G l v b j E v V G F i Z W x h N S 9 B d X R v U m V t b 3 Z l Z E N v b H V t b n M x L n t F b m R l c m X D p 2 8 s N H 0 m c X V v d D s s J n F 1 b 3 Q 7 U 2 V j d G l v b j E v V G F i Z W x h N S 9 B d X R v U m V t b 3 Z l Z E N v b H V t b n M x L n t D a W R h Z G U s N X 0 m c X V v d D s s J n F 1 b 3 Q 7 U 2 V j d G l v b j E v V G F i Z W x h N S 9 B d X R v U m V t b 3 Z l Z E N v b H V t b n M x L n t D R V A s N n 0 m c X V v d D s s J n F 1 b 3 Q 7 U 2 V j d G l v b j E v V G F i Z W x h N S 9 B d X R v U m V t b 3 Z l Z E N v b H V t b n M x L n t E Y X R h I G R l I E 5 h c 2 N p b W V u d G 8 s N 3 0 m c X V v d D s s J n F 1 b 3 Q 7 U 2 V j d G l v b j E v V G F i Z W x h N S 9 B d X R v U m V t b 3 Z l Z E N v b H V t b n M x L n t U Z W x l Z m 9 u Z S w 4 f S Z x d W 9 0 O y w m c X V v d D t T Z W N 0 a W 9 u M S 9 U Y W J l b G E 1 L 0 F 1 d G 9 S Z W 1 v d m V k Q 2 9 s d W 1 u c z E u e 0 V t Y W l s L D l 9 J n F 1 b 3 Q 7 L C Z x d W 9 0 O 1 N l Y 3 R p b 2 4 x L 1 R h Y m V s Y T U v Q X V 0 b 1 J l b W 9 2 Z W R D b 2 x 1 b W 5 z M S 5 7 U m V u Z G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l E L D B 9 J n F 1 b 3 Q 7 L C Z x d W 9 0 O 1 N l Y 3 R p b 2 4 x L 1 R h Y m V s Y T U v Q X V 0 b 1 J l b W 9 2 Z W R D b 2 x 1 b W 5 z M S 5 7 T m 9 t Z S w x f S Z x d W 9 0 O y w m c X V v d D t T Z W N 0 a W 9 u M S 9 U Y W J l b G E 1 L 0 F 1 d G 9 S Z W 1 v d m V k Q 2 9 s d W 1 u c z E u e 0 N Q R i w y f S Z x d W 9 0 O y w m c X V v d D t T Z W N 0 a W 9 u M S 9 U Y W J l b G E 1 L 0 F 1 d G 9 S Z W 1 v d m V k Q 2 9 s d W 1 u c z E u e 1 J H L D N 9 J n F 1 b 3 Q 7 L C Z x d W 9 0 O 1 N l Y 3 R p b 2 4 x L 1 R h Y m V s Y T U v Q X V 0 b 1 J l b W 9 2 Z W R D b 2 x 1 b W 5 z M S 5 7 R W 5 k Z X J l w 6 d v L D R 9 J n F 1 b 3 Q 7 L C Z x d W 9 0 O 1 N l Y 3 R p b 2 4 x L 1 R h Y m V s Y T U v Q X V 0 b 1 J l b W 9 2 Z W R D b 2 x 1 b W 5 z M S 5 7 Q 2 l k Y W R l L D V 9 J n F 1 b 3 Q 7 L C Z x d W 9 0 O 1 N l Y 3 R p b 2 4 x L 1 R h Y m V s Y T U v Q X V 0 b 1 J l b W 9 2 Z W R D b 2 x 1 b W 5 z M S 5 7 Q 0 V Q L D Z 9 J n F 1 b 3 Q 7 L C Z x d W 9 0 O 1 N l Y 3 R p b 2 4 x L 1 R h Y m V s Y T U v Q X V 0 b 1 J l b W 9 2 Z W R D b 2 x 1 b W 5 z M S 5 7 R G F 0 Y S B k Z S B O Y X N j a W 1 l b n R v L D d 9 J n F 1 b 3 Q 7 L C Z x d W 9 0 O 1 N l Y 3 R p b 2 4 x L 1 R h Y m V s Y T U v Q X V 0 b 1 J l b W 9 2 Z W R D b 2 x 1 b W 5 z M S 5 7 V G V s Z W Z v b m U s O H 0 m c X V v d D s s J n F 1 b 3 Q 7 U 2 V j d G l v b j E v V G F i Z W x h N S 9 B d X R v U m V t b 3 Z l Z E N v b H V t b n M x L n t F b W F p b C w 5 f S Z x d W 9 0 O y w m c X V v d D t T Z W N 0 a W 9 u M S 9 U Y W J l b G E 1 L 0 F 1 d G 9 S Z W 1 v d m V k Q 2 9 s d W 1 u c z E u e 1 J l b m R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z k a 4 0 K o 6 B F v U a J W q 3 J v H 0 A A A A A A g A A A A A A E G Y A A A A B A A A g A A A A n A 7 U A J 2 3 n o M V C I D X r 5 Q A 0 8 k / 5 6 B U 6 A O 2 J a H S L d e H Z r I A A A A A D o A A A A A C A A A g A A A A z y w M C G 7 V Z I N y 7 V 6 5 y / F J m r n 0 M C R 3 L I Z P C T + m M D Y K Y 9 1 Q A A A A H 8 a e 7 g A 4 j 6 g 0 m 6 S D Z j g p Q 6 2 d X H p Y C 4 w y r d 5 m j H r u 1 7 I 2 N v 1 g l h d g / T / W m H 2 R j q y / D b 2 m i v J c W B t W f 6 0 w K O y Q Z f Y R C W t H / d t m w n U z 5 y Q r Q o t A A A A A M y V 4 4 / D Z Y J V 7 2 F x s J O h 6 2 m q n C D d C X e K W s e R I c 8 W + o q v S E t u J y G K o / I T g o o t r d H 0 X v A N H / 7 p o E e Y K h 1 d K l t J m s w = = < / D a t a M a s h u p > 
</file>

<file path=customXml/itemProps1.xml><?xml version="1.0" encoding="utf-8"?>
<ds:datastoreItem xmlns:ds="http://schemas.openxmlformats.org/officeDocument/2006/customXml" ds:itemID="{E60143A5-20EE-47B9-99C5-F6DFE84415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Clientes</vt:lpstr>
      <vt:lpstr>Produtos</vt:lpstr>
      <vt:lpstr>Vendas</vt:lpstr>
      <vt:lpstr>BIGHEADS</vt:lpstr>
      <vt:lpstr>Funcionario</vt:lpstr>
      <vt:lpstr>Fornecedor</vt:lpstr>
      <vt:lpstr>extraFOR</vt:lpstr>
      <vt:lpstr>Pagfornecedor</vt:lpstr>
      <vt:lpstr>PAG_FUNC</vt:lpstr>
      <vt:lpstr>extra</vt:lpstr>
      <vt:lpstr>ARM</vt:lpstr>
      <vt:lpstr>MKT</vt:lpstr>
      <vt:lpstr>RECEITA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hugo</dc:creator>
  <cp:keywords/>
  <dc:description/>
  <cp:lastModifiedBy>vitor hugo</cp:lastModifiedBy>
  <cp:revision/>
  <dcterms:created xsi:type="dcterms:W3CDTF">2024-04-18T19:02:37Z</dcterms:created>
  <dcterms:modified xsi:type="dcterms:W3CDTF">2024-04-29T19:36:03Z</dcterms:modified>
  <cp:category/>
  <cp:contentStatus/>
</cp:coreProperties>
</file>