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Meu Drive\PARA\Projects\number-of-submatrices-that-sum-to-k\docs\"/>
    </mc:Choice>
  </mc:AlternateContent>
  <xr:revisionPtr revIDLastSave="0" documentId="13_ncr:1_{5D31D916-D58A-4E9C-A453-CBE033045955}" xr6:coauthVersionLast="47" xr6:coauthVersionMax="47" xr10:uidLastSave="{00000000-0000-0000-0000-000000000000}"/>
  <bookViews>
    <workbookView xWindow="-120" yWindow="-120" windowWidth="21840" windowHeight="13740" xr2:uid="{A51C80E0-B30E-4B2F-B71A-773ECB42D424}"/>
  </bookViews>
  <sheets>
    <sheet name="Speedup Serial+Paralelo" sheetId="3" r:id="rId1"/>
    <sheet name="Serial" sheetId="1" r:id="rId2"/>
    <sheet name="Paralel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3" l="1"/>
  <c r="E20" i="3" s="1"/>
  <c r="F20" i="3" s="1"/>
  <c r="D19" i="3"/>
  <c r="E19" i="3" s="1"/>
  <c r="F19" i="3" s="1"/>
  <c r="D18" i="3"/>
  <c r="E18" i="3" s="1"/>
  <c r="F18" i="3" s="1"/>
  <c r="E17" i="3"/>
  <c r="F17" i="3" s="1"/>
  <c r="D17" i="3"/>
  <c r="D16" i="3" a="1"/>
  <c r="D16" i="3" s="1"/>
  <c r="E16" i="3" s="1"/>
  <c r="F16" i="3" s="1"/>
  <c r="D15" i="3" a="1"/>
  <c r="D15" i="3" s="1"/>
  <c r="E15" i="3" s="1"/>
  <c r="F15" i="3" s="1"/>
  <c r="F6" i="3"/>
  <c r="O33" i="2"/>
  <c r="O34" i="2"/>
  <c r="O35" i="2"/>
  <c r="O36" i="2"/>
  <c r="O37" i="2"/>
  <c r="O38" i="2"/>
  <c r="O39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R21" i="2" a="1"/>
  <c r="R21" i="2" s="1"/>
  <c r="R20" i="2" a="1"/>
  <c r="R20" i="2" s="1"/>
  <c r="F7" i="3"/>
  <c r="F8" i="3"/>
  <c r="F9" i="3"/>
  <c r="F10" i="3"/>
  <c r="O6" i="1"/>
  <c r="O7" i="1"/>
  <c r="O8" i="1"/>
  <c r="O9" i="1"/>
  <c r="O5" i="1"/>
  <c r="R22" i="2"/>
  <c r="R23" i="2"/>
  <c r="R24" i="2"/>
  <c r="R25" i="2"/>
  <c r="S21" i="2" l="1"/>
  <c r="T21" i="2" s="1"/>
  <c r="S20" i="2"/>
  <c r="T20" i="2" s="1"/>
  <c r="S25" i="2"/>
  <c r="T25" i="2" s="1"/>
  <c r="S24" i="2"/>
  <c r="T24" i="2" s="1"/>
  <c r="S23" i="2"/>
  <c r="T23" i="2" s="1"/>
  <c r="S22" i="2"/>
  <c r="T2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<sst xmlns="http://schemas.openxmlformats.org/spreadsheetml/2006/main" count="55" uniqueCount="39">
  <si>
    <t>Threads</t>
  </si>
  <si>
    <t>Execuçao 1</t>
  </si>
  <si>
    <t>Execuçao 2</t>
  </si>
  <si>
    <t>Execuçao 3</t>
  </si>
  <si>
    <t>Execuçao 4</t>
  </si>
  <si>
    <t>Execuçao 5</t>
  </si>
  <si>
    <t>Execuçao 6</t>
  </si>
  <si>
    <t>Execuçao 7</t>
  </si>
  <si>
    <t>Execuçao 8</t>
  </si>
  <si>
    <t>Execuçao 9</t>
  </si>
  <si>
    <t>Execuçao 10</t>
  </si>
  <si>
    <t>Média (seg)</t>
  </si>
  <si>
    <t>Speed Up</t>
  </si>
  <si>
    <t>Eficiência</t>
  </si>
  <si>
    <t>Média (s)</t>
  </si>
  <si>
    <t>Análise de Desempenho</t>
  </si>
  <si>
    <t>Fraco</t>
  </si>
  <si>
    <t>Vitor Alves Pereira, 10410862</t>
  </si>
  <si>
    <t>Eduardo Takashi Missaka, 10417877</t>
  </si>
  <si>
    <t>Solução Serial</t>
  </si>
  <si>
    <t>K</t>
  </si>
  <si>
    <t>M</t>
  </si>
  <si>
    <t>N</t>
  </si>
  <si>
    <t>Solução Paralela</t>
  </si>
  <si>
    <t>2 threads</t>
  </si>
  <si>
    <t>3 threads</t>
  </si>
  <si>
    <t>4 threads</t>
  </si>
  <si>
    <t>5 threads</t>
  </si>
  <si>
    <t>6 threads</t>
  </si>
  <si>
    <t>7 threads</t>
  </si>
  <si>
    <t>8 threads</t>
  </si>
  <si>
    <t>Execução 1</t>
  </si>
  <si>
    <t>Tiago Silveira Lopes, 10417600</t>
  </si>
  <si>
    <t>Execução 9</t>
  </si>
  <si>
    <t>Execução 10</t>
  </si>
  <si>
    <t>Execução 8</t>
  </si>
  <si>
    <t>Análie de Deempenho do Algoritmo com #pragma omp reduction</t>
  </si>
  <si>
    <t>Thread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</si>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</sst>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70" formatCode="0.0000"/>
  </numFmts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</cellXfs>
  <cellStyles count="1">
    <cellStyle name="Normal" xfId="0" builtinId="0"/>
  </cellStyles>
  <dxfs count="57">
    <dxf>
      <numFmt numFmtId="165" formatCode="#,##0.000"/>
      <alignment horizontal="center" vertical="bottom" textRotation="0" wrapText="0" indent="0" justifyLastLine="0" shrinkToFit="0" readingOrder="0"/>
    </dxf>
    <dxf>
      <numFmt numFmtId="165" formatCode="#,##0.000"/>
      <alignment horizontal="center" vertical="bottom" textRotation="0" wrapText="0" indent="0" justifyLastLine="0" shrinkToFit="0" readingOrder="0"/>
    </dxf>
    <dxf>
      <numFmt numFmtId="165" formatCode="#,##0.000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2" tint="-0.8999908444471571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</font>
      <fill>
        <patternFill patternType="solid">
          <fgColor indexed="64"/>
          <bgColor theme="2" tint="-0.89999084444715716"/>
        </patternFill>
      </fill>
      <alignment horizontal="center" vertical="bottom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5" formatCode="#,##0.000"/>
      <alignment horizontal="center" vertical="center" textRotation="0" wrapText="0" indent="0" justifyLastLine="0" shrinkToFit="0" readingOrder="0"/>
    </dxf>
    <dxf>
      <numFmt numFmtId="165" formatCode="#,##0.000"/>
      <alignment horizontal="center" vertical="center" textRotation="0" wrapText="0" indent="0" justifyLastLine="0" shrinkToFit="0" readingOrder="0"/>
    </dxf>
    <dxf>
      <numFmt numFmtId="165" formatCode="#,##0.000"/>
      <alignment horizontal="center" vertical="center" textRotation="0" wrapText="0" indent="0" justifyLastLine="0" shrinkToFit="0" readingOrder="0"/>
    </dxf>
    <dxf>
      <numFmt numFmtId="165" formatCode="#,##0.000"/>
      <alignment horizontal="center" vertical="center" textRotation="0" wrapText="0" indent="0" justifyLastLine="0" shrinkToFit="0" readingOrder="0"/>
    </dxf>
    <dxf>
      <numFmt numFmtId="165" formatCode="#,##0.000"/>
      <alignment horizontal="center" vertical="center" textRotation="0" wrapText="0" indent="0" justifyLastLine="0" shrinkToFit="0" readingOrder="0"/>
    </dxf>
    <dxf>
      <numFmt numFmtId="165" formatCode="#,##0.000"/>
      <alignment horizontal="center" vertical="center" textRotation="0" wrapText="0" indent="0" justifyLastLine="0" shrinkToFit="0" readingOrder="0"/>
    </dxf>
    <dxf>
      <numFmt numFmtId="165" formatCode="#,##0.000"/>
      <alignment horizontal="center" vertical="center" textRotation="0" wrapText="0" indent="0" justifyLastLine="0" shrinkToFit="0" readingOrder="0"/>
    </dxf>
    <dxf>
      <numFmt numFmtId="165" formatCode="#,##0.000"/>
      <alignment horizontal="center" vertical="center" textRotation="0" wrapText="0" indent="0" justifyLastLine="0" shrinkToFit="0" readingOrder="0"/>
    </dxf>
    <dxf>
      <numFmt numFmtId="165" formatCode="#,##0.000"/>
      <alignment horizontal="center" vertical="center" textRotation="0" wrapText="0" indent="0" justifyLastLine="0" shrinkToFit="0" readingOrder="0"/>
    </dxf>
    <dxf>
      <numFmt numFmtId="165" formatCode="#,##0.000"/>
      <alignment horizontal="center" vertical="center" textRotation="0" wrapText="0" indent="0" justifyLastLine="0" shrinkToFit="0" readingOrder="0"/>
    </dxf>
    <dxf>
      <numFmt numFmtId="165" formatCode="#,##0.00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3" formatCode="#,##0"/>
      <fill>
        <patternFill patternType="solid">
          <fgColor indexed="64"/>
          <bgColor theme="2" tint="-0.89999084444715716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3" formatCode="#,##0"/>
      <fill>
        <patternFill patternType="solid">
          <fgColor indexed="64"/>
          <bgColor theme="2" tint="-0.89999084444715716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3" formatCode="#,##0"/>
      <fill>
        <patternFill patternType="solid">
          <fgColor indexed="64"/>
          <bgColor theme="2" tint="-0.89999084444715716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indexed="64"/>
          <bgColor theme="2" tint="-0.89999084444715716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0.89999084444715716"/>
        </patternFill>
      </fill>
      <alignment horizontal="center" vertical="bottom" textRotation="0" wrapText="0" indent="0" justifyLastLine="0" shrinkToFit="0" readingOrder="0"/>
    </dxf>
    <dxf>
      <numFmt numFmtId="165" formatCode="#,##0.000"/>
      <alignment horizontal="center" vertical="bottom" textRotation="0" wrapText="0" indent="0" justifyLastLine="0" shrinkToFit="0" readingOrder="0"/>
    </dxf>
    <dxf>
      <numFmt numFmtId="165" formatCode="#,##0.000"/>
      <alignment horizontal="center" vertical="bottom" textRotation="0" wrapText="0" indent="0" justifyLastLine="0" shrinkToFit="0" readingOrder="0"/>
    </dxf>
    <dxf>
      <numFmt numFmtId="165" formatCode="#,##0.000"/>
      <alignment horizontal="center" vertical="bottom" textRotation="0" wrapText="0" indent="0" justifyLastLine="0" shrinkToFit="0" readingOrder="0"/>
    </dxf>
    <dxf>
      <numFmt numFmtId="165" formatCode="#,##0.000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2" tint="-0.8999908444471571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</font>
      <fill>
        <patternFill patternType="solid">
          <fgColor indexed="64"/>
          <bgColor theme="2" tint="-0.89999084444715716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64" formatCode="0.000"/>
      <fill>
        <patternFill patternType="solid">
          <fgColor indexed="64"/>
          <bgColor theme="2" tint="-0.89999084444715716"/>
        </patternFill>
      </fill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0.89999084444715716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Speedup</a:t>
            </a:r>
            <a:r>
              <a:rPr lang="pt-BR" baseline="0"/>
              <a:t> X Threads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Paralelo!$R$19</c:f>
              <c:strCache>
                <c:ptCount val="1"/>
                <c:pt idx="0">
                  <c:v>Média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Paralelo!$R$20:$R$25</c:f>
              <c:numCache>
                <c:formatCode>#,##0.000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DD-4D0F-9798-4985EFDE6373}"/>
            </c:ext>
          </c:extLst>
        </c:ser>
        <c:ser>
          <c:idx val="1"/>
          <c:order val="1"/>
          <c:tx>
            <c:strRef>
              <c:f>Paralelo!$S$19</c:f>
              <c:strCache>
                <c:ptCount val="1"/>
                <c:pt idx="0">
                  <c:v>Speed Up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Paralelo!$S$20:$S$25</c:f>
              <c:numCache>
                <c:formatCode>#,##0.000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DD-4D0F-9798-4985EFDE6373}"/>
            </c:ext>
          </c:extLst>
        </c:ser>
        <c:ser>
          <c:idx val="2"/>
          <c:order val="2"/>
          <c:tx>
            <c:strRef>
              <c:f>Paralelo!$T$19</c:f>
              <c:strCache>
                <c:ptCount val="1"/>
                <c:pt idx="0">
                  <c:v>Eficiência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Paralelo!$T$20:$T$25</c:f>
              <c:numCache>
                <c:formatCode>#,##0.000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DD-4D0F-9798-4985EFDE6373}"/>
            </c:ext>
          </c:extLst>
        </c:ser>
        <c:ser>
          <c:idx val="3"/>
          <c:order val="3"/>
          <c:tx>
            <c:strRef>
              <c:f>Paralelo!$U$19</c:f>
              <c:strCache>
                <c:ptCount val="1"/>
                <c:pt idx="0">
                  <c:v>Fraco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Paralelo!$U$20:$U$25</c:f>
              <c:numCache>
                <c:formatCode>#,##0.000</c:formatCode>
                <c:ptCount val="6"/>
                <c:pt idx="0">
                  <c:v>1</c:v>
                </c:pt>
                <c:pt idx="1">
                  <c:v>0.62</c:v>
                </c:pt>
                <c:pt idx="2">
                  <c:v>0.44500000000000001</c:v>
                </c:pt>
                <c:pt idx="3">
                  <c:v>0.33400000000000002</c:v>
                </c:pt>
                <c:pt idx="4">
                  <c:v>0.28000000000000003</c:v>
                </c:pt>
                <c:pt idx="5">
                  <c:v>0.223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DD-4D0F-9798-4985EFDE6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9659056"/>
        <c:axId val="549657616"/>
      </c:lineChart>
      <c:catAx>
        <c:axId val="54965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9657616"/>
        <c:crosses val="autoZero"/>
        <c:auto val="1"/>
        <c:lblAlgn val="ctr"/>
        <c:lblOffset val="100"/>
        <c:noMultiLvlLbl val="0"/>
      </c:catAx>
      <c:valAx>
        <c:axId val="54965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Sppedup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965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628900</xdr:colOff>
      <xdr:row>1</xdr:row>
      <xdr:rowOff>95772</xdr:rowOff>
    </xdr:from>
    <xdr:to>
      <xdr:col>19</xdr:col>
      <xdr:colOff>612241</xdr:colOff>
      <xdr:row>15</xdr:row>
      <xdr:rowOff>187412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73401D2-F2C8-FDE5-B224-7B7176445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9239F6-5DE6-4D2A-9985-8D887044AF61}" name="Tabela8" displayName="Tabela8" ref="C6:M10" headerRowCount="0" totalsRowShown="0" headerRowDxfId="56" dataDxfId="55">
  <tableColumns count="11">
    <tableColumn id="1" xr3:uid="{3830D003-7BBD-4E91-934B-F2163F92996D}" name="Coluna1" dataDxfId="54"/>
    <tableColumn id="2" xr3:uid="{E8423CDF-6EEF-4BB9-9A20-076BCBF3D498}" name="Coluna2" dataDxfId="53"/>
    <tableColumn id="3" xr3:uid="{3B48B983-2883-4BF8-9E96-B2902CFFFA2C}" name="Coluna3" dataDxfId="13"/>
    <tableColumn id="4" xr3:uid="{FD48C702-5C79-4CCE-889E-27A01CC35066}" name="Coluna4" dataDxfId="14">
      <calculatedColumnFormula>VLOOKUP(E6, Tabela1[[#All],[N]:[Média (seg)]], 12, 0)</calculatedColumnFormula>
    </tableColumn>
    <tableColumn id="5" xr3:uid="{825DC76A-B1C0-48FC-9745-80758C8D8C98}" name="Coluna5" dataDxfId="12"/>
    <tableColumn id="6" xr3:uid="{F2861C33-B23B-4AEA-98E5-A1B90EF21A82}" name="Coluna6" dataDxfId="11"/>
    <tableColumn id="7" xr3:uid="{2745F580-BB01-4758-8326-DFB75B4ACA56}" name="Coluna7" dataDxfId="10"/>
    <tableColumn id="8" xr3:uid="{6302A266-6872-4543-88B0-4F0B1758B2C7}" name="Coluna8" dataDxfId="9"/>
    <tableColumn id="9" xr3:uid="{E8C95885-230A-4F39-94F0-E8C7A3899696}" name="Coluna9" dataDxfId="8"/>
    <tableColumn id="10" xr3:uid="{30ECE86F-5571-4B3F-B422-93839CC7242E}" name="Coluna10" dataDxfId="7"/>
    <tableColumn id="11" xr3:uid="{6F537E82-08C3-461F-9DEE-B742E9F75A03}" name="Coluna11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C87B18-78F5-4906-BBAC-CF5F2053ABB3}" name="Tabela464" displayName="Tabela464" ref="C14:F20" totalsRowShown="0" headerRowDxfId="5" dataDxfId="4">
  <autoFilter ref="C14:F20" xr:uid="{A6C87B18-78F5-4906-BBAC-CF5F2053ABB3}"/>
  <tableColumns count="4">
    <tableColumn id="1" xr3:uid="{A004196B-B8E8-494A-866E-D5D69867EC9E}" name="Threads" dataDxfId="3"/>
    <tableColumn id="2" xr3:uid="{E0E86C73-6135-4532-B3B4-0495BDEDCFA5}" name="Média (s)" dataDxfId="2">
      <calculatedColumnFormula>#REF!</calculatedColumnFormula>
    </tableColumn>
    <tableColumn id="3" xr3:uid="{4138DD57-2429-47EA-AA56-1759900CEC3E}" name="Speed Up" dataDxfId="1">
      <calculatedColumnFormula>$Q$19/Tabela464[[#This Row],[Média (s)]]</calculatedColumnFormula>
    </tableColumn>
    <tableColumn id="4" xr3:uid="{359B27BF-C328-4FA2-8153-1CE30F1DA6E4}" name="Eficiência" dataDxfId="0">
      <calculatedColumnFormula>Tabela464[[#This Row],[Speed Up]]/Tabela464[[#This Row],[Threads]]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ACD513-2339-4D5D-A3C3-E6ABD5B3BB27}" name="Tabela1" displayName="Tabela1" ref="B4:O9" totalsRowShown="0" headerRowDxfId="52">
  <autoFilter ref="B4:O9" xr:uid="{F5ACD513-2339-4D5D-A3C3-E6ABD5B3BB27}"/>
  <tableColumns count="14">
    <tableColumn id="14" xr3:uid="{F38106FA-EA43-4FCD-AD48-5F6C5CA25D24}" name="K" dataDxfId="51"/>
    <tableColumn id="13" xr3:uid="{F724751C-E0E8-43C5-AAF0-F7687AB5A1CE}" name="M" dataDxfId="50"/>
    <tableColumn id="1" xr3:uid="{B2BB3DCE-158D-407E-92E9-0746F90681DB}" name="N" dataDxfId="49"/>
    <tableColumn id="2" xr3:uid="{B5CACA10-666C-4DF8-9FA1-524D91ECE1A2}" name="Execução 1" dataDxfId="48"/>
    <tableColumn id="3" xr3:uid="{309E67EB-7BC7-4E34-B912-F7DED349F169}" name="Execuçao 2" dataDxfId="47"/>
    <tableColumn id="4" xr3:uid="{DAB41475-E911-4EDA-9BEC-C1090270877F}" name="Execuçao 3" dataDxfId="46"/>
    <tableColumn id="5" xr3:uid="{598B86AE-469F-4633-9856-905D8D5C2854}" name="Execuçao 4" dataDxfId="45"/>
    <tableColumn id="6" xr3:uid="{93F17023-569A-4458-9F46-C3DDE00746B7}" name="Execuçao 5" dataDxfId="44"/>
    <tableColumn id="7" xr3:uid="{F8446329-B665-431C-9493-C207DB7C7ACE}" name="Execuçao 6" dataDxfId="43"/>
    <tableColumn id="8" xr3:uid="{13332C9F-0CD1-4CC8-83F3-7A6CE6998E18}" name="Execuçao 7" dataDxfId="42"/>
    <tableColumn id="9" xr3:uid="{2C6C6356-1A8D-4E0C-86CA-673F04FE5A0C}" name="Execuçao 8" dataDxfId="41"/>
    <tableColumn id="10" xr3:uid="{AA7954EF-D6A6-45C2-B211-914757539CEA}" name="Execuçao 9" dataDxfId="40"/>
    <tableColumn id="11" xr3:uid="{DA8099E2-DCD8-4AC1-88A2-062859594BA5}" name="Execuçao 10" dataDxfId="39"/>
    <tableColumn id="12" xr3:uid="{12A95BDD-F1EC-484B-B2FE-92D43E05DF99}" name="Média (seg)" dataDxfId="38">
      <calculatedColumnFormula>AVERAGE(Tabela1[[#This Row],[Execução 1]:[Execuçao 10]])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603304-DC78-4054-A32D-980DF228FADB}" name="Tabela46" displayName="Tabela46" ref="Q19:U25" totalsRowShown="0" headerRowDxfId="37" dataDxfId="36">
  <autoFilter ref="Q19:U25" xr:uid="{A7603304-DC78-4054-A32D-980DF228FADB}"/>
  <tableColumns count="5">
    <tableColumn id="1" xr3:uid="{6ACA56D6-C74F-496F-B232-C9BE0EC83648}" name="Threads" dataDxfId="35"/>
    <tableColumn id="2" xr3:uid="{8EF0DBB0-BB6D-4A27-98D2-5BBE72128662}" name="Média (s)" dataDxfId="34">
      <calculatedColumnFormula>#REF!</calculatedColumnFormula>
    </tableColumn>
    <tableColumn id="3" xr3:uid="{E8FB7187-DFEC-4EEB-A2E1-9C4A237BC76C}" name="Speed Up" dataDxfId="33">
      <calculatedColumnFormula>$R$20/Tabela46[[#This Row],[Média (s)]]</calculatedColumnFormula>
    </tableColumn>
    <tableColumn id="4" xr3:uid="{33D7DFB5-740F-49A4-9DDE-3EC1E8FC6C50}" name="Eficiência" dataDxfId="32">
      <calculatedColumnFormula>Tabela46[[#This Row],[Speed Up]]/Tabela46[[#This Row],[Threads]]</calculatedColumnFormula>
    </tableColumn>
    <tableColumn id="5" xr3:uid="{B73C0294-B47A-4412-89F0-38D50AEA87CE}" name="Fraco" dataDxfId="3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133444-17A3-4431-B349-FFD1FCF03132}" name="Tabela13" displayName="Tabela13" ref="A4:O39" totalsRowShown="0" headerRowDxfId="30">
  <autoFilter ref="A4:O39" xr:uid="{DD133444-17A3-4431-B349-FFD1FCF03132}"/>
  <tableColumns count="15">
    <tableColumn id="1" xr3:uid="{2EC5111F-C102-4D12-AB1D-4D8833D91C0C}" name="K" dataDxfId="29">
      <calculatedColumnFormula>#REF!+1</calculatedColumnFormula>
    </tableColumn>
    <tableColumn id="2" xr3:uid="{0ECB3383-CD36-4A2F-A861-CCC41D236E36}" name="M" dataDxfId="28"/>
    <tableColumn id="3" xr3:uid="{64BAB25A-0DFF-4637-85D6-F07D5920F8FA}" name="N" dataDxfId="27"/>
    <tableColumn id="4" xr3:uid="{1EA527D4-FCE4-4D65-B256-C4A613166797}" name="Thread" dataDxfId="26"/>
    <tableColumn id="5" xr3:uid="{CA3E1431-684F-4B2B-81CD-B5F7EA952401}" name="Execuçao 1" dataDxfId="25"/>
    <tableColumn id="6" xr3:uid="{082097F0-D91C-40B4-A5CC-079D33C96104}" name="Execuçao 2" dataDxfId="24"/>
    <tableColumn id="7" xr3:uid="{057B970F-883A-4116-920D-9A0D623EABBC}" name="Execuçao 3" dataDxfId="23"/>
    <tableColumn id="8" xr3:uid="{411FD67F-F0C1-4B80-9357-22E2AEA3D73E}" name="Execuçao 4" dataDxfId="22"/>
    <tableColumn id="9" xr3:uid="{5DBE4154-92DF-4371-B23E-8F4387BFA4C6}" name="Execuçao 5" dataDxfId="21"/>
    <tableColumn id="10" xr3:uid="{CF4F6542-6B8A-42C3-8522-2A8C53583131}" name="Execuçao 6" dataDxfId="20"/>
    <tableColumn id="11" xr3:uid="{D63A049D-825E-4D55-99B2-9B8CE3FB1D07}" name="Execuçao 7" dataDxfId="19"/>
    <tableColumn id="12" xr3:uid="{2BFBAB9F-6F6D-40E5-B793-087983B03DEC}" name="Execução 8" dataDxfId="18"/>
    <tableColumn id="13" xr3:uid="{305BD965-AAE2-4668-9371-E8C56829B4E4}" name="Execução 9" dataDxfId="17"/>
    <tableColumn id="14" xr3:uid="{8ACE60DC-E987-4578-B270-299C6B3A30CE}" name="Execução 10" dataDxfId="16"/>
    <tableColumn id="15" xr3:uid="{6AF8E2E8-020D-420E-8387-BB066DA647B7}" name="Média" dataDxfId="1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4FBA-30EE-460A-B86E-4A1DEF0A4026}">
  <dimension ref="C4:M20"/>
  <sheetViews>
    <sheetView tabSelected="1" zoomScale="90" zoomScaleNormal="90" workbookViewId="0">
      <selection activeCell="H21" sqref="H21"/>
    </sheetView>
  </sheetViews>
  <sheetFormatPr defaultRowHeight="15" x14ac:dyDescent="0.25"/>
  <cols>
    <col min="3" max="3" width="10.5703125" customWidth="1"/>
    <col min="4" max="4" width="12.85546875" customWidth="1"/>
    <col min="5" max="5" width="10.5703125" customWidth="1"/>
    <col min="6" max="6" width="18.5703125" customWidth="1"/>
    <col min="7" max="11" width="10.5703125" customWidth="1"/>
    <col min="12" max="13" width="11.5703125" customWidth="1"/>
  </cols>
  <sheetData>
    <row r="4" spans="3:13" x14ac:dyDescent="0.25">
      <c r="C4" s="13" t="s">
        <v>20</v>
      </c>
      <c r="D4" s="13" t="s">
        <v>21</v>
      </c>
      <c r="E4" s="13" t="s">
        <v>22</v>
      </c>
      <c r="F4" s="13" t="s">
        <v>19</v>
      </c>
      <c r="G4" s="12" t="s">
        <v>23</v>
      </c>
      <c r="H4" s="12"/>
      <c r="I4" s="12"/>
      <c r="J4" s="12"/>
      <c r="K4" s="12"/>
      <c r="L4" s="12"/>
      <c r="M4" s="12"/>
    </row>
    <row r="5" spans="3:13" x14ac:dyDescent="0.25">
      <c r="C5" s="13"/>
      <c r="D5" s="13"/>
      <c r="E5" s="13"/>
      <c r="F5" s="13"/>
      <c r="G5" s="2" t="s">
        <v>24</v>
      </c>
      <c r="H5" s="2" t="s">
        <v>25</v>
      </c>
      <c r="I5" s="2" t="s">
        <v>26</v>
      </c>
      <c r="J5" s="2" t="s">
        <v>27</v>
      </c>
      <c r="K5" s="2" t="s">
        <v>28</v>
      </c>
      <c r="L5" s="2" t="s">
        <v>29</v>
      </c>
      <c r="M5" s="2" t="s">
        <v>30</v>
      </c>
    </row>
    <row r="6" spans="3:13" x14ac:dyDescent="0.25">
      <c r="C6" s="10">
        <v>1</v>
      </c>
      <c r="D6" s="10">
        <v>2</v>
      </c>
      <c r="E6" s="10">
        <v>2</v>
      </c>
      <c r="F6" s="24">
        <f>VLOOKUP(E6, Tabela1[[#All],[N]:[Média (seg)]], 12, 0)</f>
        <v>0.17199999999999999</v>
      </c>
      <c r="G6" s="24">
        <v>1.2999999999999999E-2</v>
      </c>
      <c r="H6" s="24">
        <v>1.2999999999999999E-2</v>
      </c>
      <c r="I6" s="24">
        <v>1.2999999999999999E-2</v>
      </c>
      <c r="J6" s="24">
        <v>1.2999999999999999E-2</v>
      </c>
      <c r="K6" s="24">
        <v>1.2999999999999999E-2</v>
      </c>
      <c r="L6" s="24">
        <v>1.2E-2</v>
      </c>
      <c r="M6" s="24">
        <v>1.2E-2</v>
      </c>
    </row>
    <row r="7" spans="3:13" x14ac:dyDescent="0.25">
      <c r="C7" s="10">
        <v>1</v>
      </c>
      <c r="D7" s="10">
        <v>10</v>
      </c>
      <c r="E7" s="10">
        <v>10</v>
      </c>
      <c r="F7" s="24">
        <f>VLOOKUP(E7, Tabela1[[#All],[N]:[Média (seg)]], 12, 0)</f>
        <v>0.17380000000000001</v>
      </c>
      <c r="G7" s="24">
        <v>1.4E-2</v>
      </c>
      <c r="H7" s="24">
        <v>1.2999999999999999E-2</v>
      </c>
      <c r="I7" s="24">
        <v>1.2999999999999999E-2</v>
      </c>
      <c r="J7" s="24">
        <v>1.2999999999999999E-2</v>
      </c>
      <c r="K7" s="24">
        <v>1.2999999999999999E-2</v>
      </c>
      <c r="L7" s="24">
        <v>1.4E-2</v>
      </c>
      <c r="M7" s="24">
        <v>1.2999999999999999E-2</v>
      </c>
    </row>
    <row r="8" spans="3:13" x14ac:dyDescent="0.25">
      <c r="C8" s="10">
        <v>0</v>
      </c>
      <c r="D8" s="10">
        <v>50</v>
      </c>
      <c r="E8" s="10">
        <v>50</v>
      </c>
      <c r="F8" s="24">
        <f>VLOOKUP(E8, Tabela1[[#All],[N]:[Média (seg)]], 12, 0)</f>
        <v>0.18370000000000003</v>
      </c>
      <c r="G8" s="24">
        <v>2.4E-2</v>
      </c>
      <c r="H8" s="24">
        <v>2.1999999999999999E-2</v>
      </c>
      <c r="I8" s="24">
        <v>0.02</v>
      </c>
      <c r="J8" s="24">
        <v>0.02</v>
      </c>
      <c r="K8" s="24">
        <v>1.9E-2</v>
      </c>
      <c r="L8" s="24">
        <v>0.02</v>
      </c>
      <c r="M8" s="24">
        <v>1.7999999999999999E-2</v>
      </c>
    </row>
    <row r="9" spans="3:13" x14ac:dyDescent="0.25">
      <c r="C9" s="10">
        <v>0</v>
      </c>
      <c r="D9" s="10">
        <v>500</v>
      </c>
      <c r="E9" s="10">
        <v>500</v>
      </c>
      <c r="F9" s="21">
        <f>VLOOKUP(E9, Tabela1[[#All],[N]:[Média (seg)]], 12, 0)</f>
        <v>18.805199999999999</v>
      </c>
      <c r="G9" s="21">
        <v>23.353999999999999</v>
      </c>
      <c r="H9" s="21">
        <v>17.431000000000001</v>
      </c>
      <c r="I9" s="21">
        <v>13.726000000000001</v>
      </c>
      <c r="J9" s="21">
        <v>11.397</v>
      </c>
      <c r="K9" s="21">
        <v>9.8699999999999992</v>
      </c>
      <c r="L9" s="21">
        <v>8.7579999999999991</v>
      </c>
      <c r="M9" s="21">
        <v>7.92</v>
      </c>
    </row>
    <row r="10" spans="3:13" x14ac:dyDescent="0.25">
      <c r="C10" s="10">
        <v>0</v>
      </c>
      <c r="D10" s="10">
        <v>1000</v>
      </c>
      <c r="E10" s="10">
        <v>1000</v>
      </c>
      <c r="F10" s="21">
        <f>VLOOKUP(E10, Tabela1[[#All],[N]:[Média (seg)]], 12, 0)</f>
        <v>326.58099999999996</v>
      </c>
      <c r="G10" s="21">
        <v>442.4</v>
      </c>
      <c r="H10" s="21">
        <v>328.238</v>
      </c>
      <c r="I10" s="21">
        <v>261.79199999999997</v>
      </c>
      <c r="J10" s="21">
        <v>216.59200000000001</v>
      </c>
      <c r="K10" s="21">
        <v>187.01400000000001</v>
      </c>
      <c r="L10" s="21">
        <v>166.05799999999999</v>
      </c>
      <c r="M10" s="21">
        <v>145.03399999999999</v>
      </c>
    </row>
    <row r="13" spans="3:13" x14ac:dyDescent="0.25">
      <c r="C13" s="18"/>
      <c r="D13" s="18"/>
      <c r="E13" s="18"/>
      <c r="F13" s="18"/>
      <c r="G13" s="18"/>
    </row>
    <row r="14" spans="3:13" x14ac:dyDescent="0.25">
      <c r="C14" s="20" t="s">
        <v>0</v>
      </c>
      <c r="D14" s="20" t="s">
        <v>14</v>
      </c>
      <c r="E14" s="20" t="s">
        <v>12</v>
      </c>
      <c r="F14" s="20" t="s">
        <v>13</v>
      </c>
    </row>
    <row r="15" spans="3:13" x14ac:dyDescent="0.25">
      <c r="C15" s="19">
        <v>1</v>
      </c>
      <c r="D15" s="22" t="e" cm="1">
        <f t="array" ref="D15">MÉ</f>
        <v>#NAME?</v>
      </c>
      <c r="E15" s="22" t="e">
        <f>$Q$19/Tabela464[[#This Row],[Média (s)]]</f>
        <v>#NAME?</v>
      </c>
      <c r="F15" s="22" t="e">
        <f>Tabela464[[#This Row],[Speed Up]]/Tabela464[[#This Row],[Threads]]</f>
        <v>#NAME?</v>
      </c>
    </row>
    <row r="16" spans="3:13" x14ac:dyDescent="0.25">
      <c r="C16" s="19">
        <v>2</v>
      </c>
      <c r="D16" s="22" t="e" cm="1">
        <f t="array" ref="D16">médi</f>
        <v>#NAME?</v>
      </c>
      <c r="E16" s="22" t="e">
        <f>$Q$19/Tabela464[[#This Row],[Média (s)]]</f>
        <v>#NAME?</v>
      </c>
      <c r="F16" s="22" t="e">
        <f>Tabela464[[#This Row],[Speed Up]]/Tabela464[[#This Row],[Threads]]</f>
        <v>#NAME?</v>
      </c>
    </row>
    <row r="17" spans="3:6" x14ac:dyDescent="0.25">
      <c r="C17" s="19">
        <v>3</v>
      </c>
      <c r="D17" s="22" t="e">
        <f>#REF!</f>
        <v>#REF!</v>
      </c>
      <c r="E17" s="22" t="e">
        <f>$Q$19/Tabela464[[#This Row],[Média (s)]]</f>
        <v>#REF!</v>
      </c>
      <c r="F17" s="22" t="e">
        <f>Tabela464[[#This Row],[Speed Up]]/Tabela464[[#This Row],[Threads]]</f>
        <v>#REF!</v>
      </c>
    </row>
    <row r="18" spans="3:6" x14ac:dyDescent="0.25">
      <c r="C18" s="19">
        <v>4</v>
      </c>
      <c r="D18" s="22" t="e">
        <f>#REF!</f>
        <v>#REF!</v>
      </c>
      <c r="E18" s="22" t="e">
        <f>$Q$19/Tabela464[[#This Row],[Média (s)]]</f>
        <v>#REF!</v>
      </c>
      <c r="F18" s="22" t="e">
        <f>Tabela464[[#This Row],[Speed Up]]/Tabela464[[#This Row],[Threads]]</f>
        <v>#REF!</v>
      </c>
    </row>
    <row r="19" spans="3:6" x14ac:dyDescent="0.25">
      <c r="C19" s="19">
        <v>5</v>
      </c>
      <c r="D19" s="22" t="e">
        <f>#REF!</f>
        <v>#REF!</v>
      </c>
      <c r="E19" s="22" t="e">
        <f>$Q$19/Tabela464[[#This Row],[Média (s)]]</f>
        <v>#REF!</v>
      </c>
      <c r="F19" s="22" t="e">
        <f>Tabela464[[#This Row],[Speed Up]]/Tabela464[[#This Row],[Threads]]</f>
        <v>#REF!</v>
      </c>
    </row>
    <row r="20" spans="3:6" x14ac:dyDescent="0.25">
      <c r="C20" s="19">
        <v>6</v>
      </c>
      <c r="D20" s="22" t="e">
        <f>#REF!</f>
        <v>#REF!</v>
      </c>
      <c r="E20" s="22" t="e">
        <f>$Q$19/Tabela464[[#This Row],[Média (s)]]</f>
        <v>#REF!</v>
      </c>
      <c r="F20" s="22" t="e">
        <f>Tabela464[[#This Row],[Speed Up]]/Tabela464[[#This Row],[Threads]]</f>
        <v>#REF!</v>
      </c>
    </row>
  </sheetData>
  <mergeCells count="5">
    <mergeCell ref="G4:M4"/>
    <mergeCell ref="C4:C5"/>
    <mergeCell ref="D4:D5"/>
    <mergeCell ref="E4:E5"/>
    <mergeCell ref="F4:F5"/>
  </mergeCells>
  <phoneticPr fontId="3" type="noConversion"/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0068-480C-478F-BFA6-BEC00422EEA9}">
  <dimension ref="A1:O9"/>
  <sheetViews>
    <sheetView zoomScaleNormal="100" workbookViewId="0">
      <selection activeCell="O5" sqref="O5"/>
    </sheetView>
  </sheetViews>
  <sheetFormatPr defaultRowHeight="15" x14ac:dyDescent="0.25"/>
  <cols>
    <col min="2" max="3" width="6.42578125" customWidth="1"/>
    <col min="4" max="4" width="6.85546875" customWidth="1"/>
    <col min="5" max="5" width="15.7109375" customWidth="1"/>
    <col min="6" max="6" width="15.5703125" customWidth="1"/>
    <col min="7" max="7" width="16" customWidth="1"/>
    <col min="8" max="8" width="16.42578125" customWidth="1"/>
    <col min="9" max="9" width="15.5703125" customWidth="1"/>
    <col min="10" max="10" width="14.42578125" customWidth="1"/>
    <col min="11" max="13" width="15" customWidth="1"/>
    <col min="14" max="14" width="17.28515625" customWidth="1"/>
    <col min="15" max="15" width="14.7109375" customWidth="1"/>
  </cols>
  <sheetData>
    <row r="1" spans="1:15" s="5" customFormat="1" ht="20.100000000000001" customHeight="1" x14ac:dyDescent="0.25"/>
    <row r="4" spans="1:15" x14ac:dyDescent="0.25">
      <c r="B4" s="3" t="s">
        <v>20</v>
      </c>
      <c r="C4" s="3" t="s">
        <v>21</v>
      </c>
      <c r="D4" s="3" t="s">
        <v>22</v>
      </c>
      <c r="E4" s="3" t="s">
        <v>31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  <c r="O4" s="4" t="s">
        <v>11</v>
      </c>
    </row>
    <row r="5" spans="1:15" x14ac:dyDescent="0.25">
      <c r="B5" s="10">
        <v>1</v>
      </c>
      <c r="C5" s="10">
        <v>2</v>
      </c>
      <c r="D5" s="10">
        <v>2</v>
      </c>
      <c r="E5" s="6">
        <v>0.13700000000000001</v>
      </c>
      <c r="F5" s="6">
        <v>0.89600000000000002</v>
      </c>
      <c r="G5" s="6">
        <v>7.8E-2</v>
      </c>
      <c r="H5" s="6">
        <v>0.10100000000000001</v>
      </c>
      <c r="I5" s="6">
        <v>7.9000000000000001E-2</v>
      </c>
      <c r="J5" s="6">
        <v>0.08</v>
      </c>
      <c r="K5" s="6">
        <v>7.9000000000000001E-2</v>
      </c>
      <c r="L5" s="6">
        <v>9.7000000000000003E-2</v>
      </c>
      <c r="M5" s="6">
        <v>9.5000000000000001E-2</v>
      </c>
      <c r="N5" s="6">
        <v>7.8E-2</v>
      </c>
      <c r="O5" s="9">
        <f>AVERAGE(Tabela1[[#This Row],[Execução 1]:[Execuçao 10]])</f>
        <v>0.17199999999999999</v>
      </c>
    </row>
    <row r="6" spans="1:15" x14ac:dyDescent="0.25">
      <c r="B6" s="10">
        <v>1</v>
      </c>
      <c r="C6" s="10">
        <v>10</v>
      </c>
      <c r="D6" s="10">
        <v>10</v>
      </c>
      <c r="E6" s="6">
        <v>0.13700000000000001</v>
      </c>
      <c r="F6" s="6">
        <v>0.89800000000000002</v>
      </c>
      <c r="G6" s="6">
        <v>0.10100000000000001</v>
      </c>
      <c r="H6" s="6">
        <v>8.2000000000000003E-2</v>
      </c>
      <c r="I6" s="6">
        <v>0.104</v>
      </c>
      <c r="J6" s="6">
        <v>7.9000000000000001E-2</v>
      </c>
      <c r="K6" s="6">
        <v>7.8E-2</v>
      </c>
      <c r="L6" s="6">
        <v>7.9000000000000001E-2</v>
      </c>
      <c r="M6" s="6">
        <v>7.9000000000000001E-2</v>
      </c>
      <c r="N6" s="6">
        <v>0.10100000000000001</v>
      </c>
      <c r="O6" s="9">
        <f>AVERAGE(Tabela1[[#This Row],[Execução 1]:[Execuçao 10]])</f>
        <v>0.17380000000000001</v>
      </c>
    </row>
    <row r="7" spans="1:15" x14ac:dyDescent="0.25">
      <c r="B7" s="10">
        <v>0</v>
      </c>
      <c r="C7" s="10">
        <v>50</v>
      </c>
      <c r="D7" s="10">
        <v>50</v>
      </c>
      <c r="E7" s="6">
        <v>0.14699999999999999</v>
      </c>
      <c r="F7" s="6">
        <v>0.83499999999999996</v>
      </c>
      <c r="G7" s="6">
        <v>0.09</v>
      </c>
      <c r="H7" s="6">
        <v>9.0999999999999998E-2</v>
      </c>
      <c r="I7" s="6">
        <v>0.09</v>
      </c>
      <c r="J7" s="6">
        <v>9.0999999999999998E-2</v>
      </c>
      <c r="K7" s="6">
        <v>8.8999999999999996E-2</v>
      </c>
      <c r="L7" s="6">
        <v>9.0999999999999998E-2</v>
      </c>
      <c r="M7" s="6">
        <v>0.221</v>
      </c>
      <c r="N7" s="6">
        <v>9.1999999999999998E-2</v>
      </c>
      <c r="O7" s="9">
        <f>AVERAGE(Tabela1[[#This Row],[Execução 1]:[Execuçao 10]])</f>
        <v>0.18370000000000003</v>
      </c>
    </row>
    <row r="8" spans="1:15" x14ac:dyDescent="0.25">
      <c r="B8" s="10">
        <v>0</v>
      </c>
      <c r="C8" s="10">
        <v>500</v>
      </c>
      <c r="D8" s="10">
        <v>500</v>
      </c>
      <c r="E8" s="6">
        <v>18.956</v>
      </c>
      <c r="F8" s="6">
        <v>19.32</v>
      </c>
      <c r="G8" s="6">
        <v>18.751000000000001</v>
      </c>
      <c r="H8" s="6">
        <v>18.696000000000002</v>
      </c>
      <c r="I8" s="6">
        <v>18.707999999999998</v>
      </c>
      <c r="J8" s="6">
        <v>18.684999999999999</v>
      </c>
      <c r="K8" s="6">
        <v>18.713000000000001</v>
      </c>
      <c r="L8" s="6">
        <v>18.805</v>
      </c>
      <c r="M8" s="6">
        <v>18.617000000000001</v>
      </c>
      <c r="N8" s="6">
        <v>18.800999999999998</v>
      </c>
      <c r="O8" s="9">
        <f>AVERAGE(Tabela1[[#This Row],[Execução 1]:[Execuçao 10]])</f>
        <v>18.805199999999999</v>
      </c>
    </row>
    <row r="9" spans="1:15" x14ac:dyDescent="0.25">
      <c r="A9" s="2"/>
      <c r="B9" s="10">
        <v>0</v>
      </c>
      <c r="C9" s="10">
        <v>1000</v>
      </c>
      <c r="D9" s="10">
        <v>1000</v>
      </c>
      <c r="E9" s="6">
        <v>327.17</v>
      </c>
      <c r="F9" s="6">
        <v>326.24400000000003</v>
      </c>
      <c r="G9" s="6">
        <v>326.59199999999998</v>
      </c>
      <c r="H9" s="6">
        <v>326.459</v>
      </c>
      <c r="I9" s="6">
        <v>326.858</v>
      </c>
      <c r="J9" s="6">
        <v>326.30700000000002</v>
      </c>
      <c r="K9" s="6">
        <v>326.73</v>
      </c>
      <c r="L9" s="6">
        <v>326.85199999999998</v>
      </c>
      <c r="M9" s="6">
        <v>326.19200000000001</v>
      </c>
      <c r="N9" s="6">
        <v>326.40600000000001</v>
      </c>
      <c r="O9" s="9">
        <f>AVERAGE(Tabela1[[#This Row],[Execução 1]:[Execuçao 10]])</f>
        <v>326.58099999999996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4FE7-12E8-4280-B816-A70B6C716D69}">
  <dimension ref="A3:U39"/>
  <sheetViews>
    <sheetView topLeftCell="E3" zoomScale="70" zoomScaleNormal="70" workbookViewId="0">
      <selection activeCell="Q17" sqref="Q17:U25"/>
    </sheetView>
  </sheetViews>
  <sheetFormatPr defaultColWidth="15.42578125" defaultRowHeight="15" x14ac:dyDescent="0.25"/>
  <cols>
    <col min="1" max="1" width="15.85546875" customWidth="1"/>
    <col min="2" max="2" width="16.28515625" customWidth="1"/>
    <col min="3" max="3" width="16.140625" customWidth="1"/>
    <col min="4" max="4" width="15.7109375" customWidth="1"/>
    <col min="5" max="5" width="17.42578125" customWidth="1"/>
    <col min="6" max="6" width="15.42578125" customWidth="1"/>
    <col min="7" max="8" width="15.7109375" customWidth="1"/>
    <col min="9" max="9" width="15.85546875" customWidth="1"/>
    <col min="10" max="10" width="16.140625" customWidth="1"/>
    <col min="11" max="11" width="17" customWidth="1"/>
    <col min="12" max="15" width="15.42578125" customWidth="1"/>
  </cols>
  <sheetData>
    <row r="3" spans="1:15" ht="18.75" x14ac:dyDescent="0.25">
      <c r="A3" s="16" t="s">
        <v>36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N3" s="17"/>
      <c r="O3" s="17"/>
    </row>
    <row r="4" spans="1:15" x14ac:dyDescent="0.25">
      <c r="A4" s="3" t="s">
        <v>20</v>
      </c>
      <c r="B4" s="3" t="s">
        <v>21</v>
      </c>
      <c r="C4" s="3" t="s">
        <v>22</v>
      </c>
      <c r="D4" s="3" t="s">
        <v>37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1" t="s">
        <v>35</v>
      </c>
      <c r="M4" s="1" t="s">
        <v>33</v>
      </c>
      <c r="N4" s="1" t="s">
        <v>34</v>
      </c>
      <c r="O4" s="1" t="s">
        <v>38</v>
      </c>
    </row>
    <row r="5" spans="1:15" x14ac:dyDescent="0.25">
      <c r="A5" s="1">
        <v>1</v>
      </c>
      <c r="B5" s="11">
        <v>2</v>
      </c>
      <c r="C5" s="11">
        <v>2</v>
      </c>
      <c r="D5" s="11">
        <v>2</v>
      </c>
      <c r="E5" s="23">
        <v>1.4E-2</v>
      </c>
      <c r="F5" s="23">
        <v>1.2E-2</v>
      </c>
      <c r="G5" s="23">
        <v>1.2E-2</v>
      </c>
      <c r="H5" s="23">
        <v>1.4E-2</v>
      </c>
      <c r="I5" s="23">
        <v>1.4E-2</v>
      </c>
      <c r="J5" s="23">
        <v>1.4E-2</v>
      </c>
      <c r="K5" s="23">
        <v>1.0999999999999999E-2</v>
      </c>
      <c r="L5" s="23">
        <v>1.4E-2</v>
      </c>
      <c r="M5" s="23">
        <v>1.4E-2</v>
      </c>
      <c r="N5" s="23">
        <v>1.4E-2</v>
      </c>
      <c r="O5" s="8">
        <f>AVERAGE(Tabela13[[#This Row],[Execuçao 1]:[Execução 9]])</f>
        <v>1.3222222222222222E-2</v>
      </c>
    </row>
    <row r="6" spans="1:15" x14ac:dyDescent="0.25">
      <c r="A6" s="1">
        <v>1</v>
      </c>
      <c r="B6" s="11">
        <v>2</v>
      </c>
      <c r="C6" s="11">
        <v>2</v>
      </c>
      <c r="D6" s="11">
        <v>3</v>
      </c>
      <c r="E6" s="23">
        <v>1.0999999999999999E-2</v>
      </c>
      <c r="F6" s="23">
        <v>1.4E-2</v>
      </c>
      <c r="G6" s="23">
        <v>1.2999999999999999E-2</v>
      </c>
      <c r="H6" s="23">
        <v>1.2E-2</v>
      </c>
      <c r="I6" s="23">
        <v>1.0999999999999999E-2</v>
      </c>
      <c r="J6" s="23">
        <v>1.2999999999999999E-2</v>
      </c>
      <c r="K6" s="23">
        <v>1.2999999999999999E-2</v>
      </c>
      <c r="L6" s="23">
        <v>1.2999999999999999E-2</v>
      </c>
      <c r="M6" s="23">
        <v>1.2999999999999999E-2</v>
      </c>
      <c r="N6" s="23">
        <v>1.2E-2</v>
      </c>
      <c r="O6" s="8">
        <f>AVERAGE(Tabela13[[#This Row],[Execuçao 1]:[Execução 9]])</f>
        <v>1.2555555555555554E-2</v>
      </c>
    </row>
    <row r="7" spans="1:15" x14ac:dyDescent="0.25">
      <c r="A7" s="1">
        <v>1</v>
      </c>
      <c r="B7" s="11">
        <v>2</v>
      </c>
      <c r="C7" s="11">
        <v>2</v>
      </c>
      <c r="D7" s="11">
        <v>4</v>
      </c>
      <c r="E7" s="23">
        <v>1.4E-2</v>
      </c>
      <c r="F7" s="23">
        <v>1.2999999999999999E-2</v>
      </c>
      <c r="G7" s="23">
        <v>1.4E-2</v>
      </c>
      <c r="H7" s="23">
        <v>1.2999999999999999E-2</v>
      </c>
      <c r="I7" s="23">
        <v>1.2E-2</v>
      </c>
      <c r="J7" s="23">
        <v>1.4E-2</v>
      </c>
      <c r="K7" s="23">
        <v>1.0999999999999999E-2</v>
      </c>
      <c r="L7" s="23">
        <v>1.2E-2</v>
      </c>
      <c r="M7" s="23">
        <v>1.4E-2</v>
      </c>
      <c r="N7" s="23">
        <v>1.2999999999999999E-2</v>
      </c>
      <c r="O7" s="8">
        <f>AVERAGE(Tabela13[[#This Row],[Execuçao 1]:[Execução 9]])</f>
        <v>1.2999999999999999E-2</v>
      </c>
    </row>
    <row r="8" spans="1:15" x14ac:dyDescent="0.25">
      <c r="A8" s="1">
        <v>1</v>
      </c>
      <c r="B8" s="11">
        <v>2</v>
      </c>
      <c r="C8" s="11">
        <v>2</v>
      </c>
      <c r="D8" s="11">
        <v>5</v>
      </c>
      <c r="E8" s="23">
        <v>1.4E-2</v>
      </c>
      <c r="F8" s="23">
        <v>1.0999999999999999E-2</v>
      </c>
      <c r="G8" s="23">
        <v>1.2E-2</v>
      </c>
      <c r="H8" s="23">
        <v>1.4E-2</v>
      </c>
      <c r="I8" s="23">
        <v>1.2E-2</v>
      </c>
      <c r="J8" s="23">
        <v>1.4E-2</v>
      </c>
      <c r="K8" s="23">
        <v>1.4E-2</v>
      </c>
      <c r="L8" s="23">
        <v>1.4999999999999999E-2</v>
      </c>
      <c r="M8" s="23">
        <v>1.2999999999999999E-2</v>
      </c>
      <c r="N8" s="23">
        <v>1.4E-2</v>
      </c>
      <c r="O8" s="8">
        <f>AVERAGE(Tabela13[[#This Row],[Execuçao 1]:[Execução 9]])</f>
        <v>1.3222222222222222E-2</v>
      </c>
    </row>
    <row r="9" spans="1:15" x14ac:dyDescent="0.25">
      <c r="A9" s="1">
        <v>1</v>
      </c>
      <c r="B9" s="11">
        <v>2</v>
      </c>
      <c r="C9" s="11">
        <v>2</v>
      </c>
      <c r="D9" s="11">
        <v>6</v>
      </c>
      <c r="E9" s="23">
        <v>1.4E-2</v>
      </c>
      <c r="F9" s="23">
        <v>1.4E-2</v>
      </c>
      <c r="G9" s="23">
        <v>1.4E-2</v>
      </c>
      <c r="H9" s="23">
        <v>1.0999999999999999E-2</v>
      </c>
      <c r="I9" s="23">
        <v>1.2999999999999999E-2</v>
      </c>
      <c r="J9" s="23">
        <v>1.4999999999999999E-2</v>
      </c>
      <c r="K9" s="23">
        <v>1.0999999999999999E-2</v>
      </c>
      <c r="L9" s="23">
        <v>1.2E-2</v>
      </c>
      <c r="M9" s="23">
        <v>1.0999999999999999E-2</v>
      </c>
      <c r="N9" s="23">
        <v>1.2999999999999999E-2</v>
      </c>
      <c r="O9" s="8">
        <f>AVERAGE(Tabela13[[#This Row],[Execuçao 1]:[Execução 9]])</f>
        <v>1.2777777777777777E-2</v>
      </c>
    </row>
    <row r="10" spans="1:15" x14ac:dyDescent="0.25">
      <c r="A10" s="1">
        <v>1</v>
      </c>
      <c r="B10" s="11">
        <v>2</v>
      </c>
      <c r="C10" s="11">
        <v>2</v>
      </c>
      <c r="D10" s="11">
        <v>7</v>
      </c>
      <c r="E10" s="23">
        <v>1.4E-2</v>
      </c>
      <c r="F10" s="23">
        <v>1.4E-2</v>
      </c>
      <c r="G10" s="23">
        <v>1.2E-2</v>
      </c>
      <c r="H10" s="23">
        <v>1.0999999999999999E-2</v>
      </c>
      <c r="I10" s="23">
        <v>1.4E-2</v>
      </c>
      <c r="J10" s="23">
        <v>1.0999999999999999E-2</v>
      </c>
      <c r="K10" s="23">
        <v>1.0999999999999999E-2</v>
      </c>
      <c r="L10" s="23">
        <v>1.4E-2</v>
      </c>
      <c r="M10" s="23">
        <v>1.0999999999999999E-2</v>
      </c>
      <c r="N10" s="23">
        <v>1.4E-2</v>
      </c>
      <c r="O10" s="8">
        <f>AVERAGE(Tabela13[[#This Row],[Execuçao 1]:[Execução 9]])</f>
        <v>1.2444444444444444E-2</v>
      </c>
    </row>
    <row r="11" spans="1:15" x14ac:dyDescent="0.25">
      <c r="A11" s="1">
        <v>1</v>
      </c>
      <c r="B11" s="11">
        <v>2</v>
      </c>
      <c r="C11" s="11">
        <v>2</v>
      </c>
      <c r="D11" s="11">
        <v>8</v>
      </c>
      <c r="E11" s="23">
        <v>1.2999999999999999E-2</v>
      </c>
      <c r="F11" s="23">
        <v>1.4E-2</v>
      </c>
      <c r="G11" s="23">
        <v>1.0999999999999999E-2</v>
      </c>
      <c r="H11" s="23">
        <v>1.2999999999999999E-2</v>
      </c>
      <c r="I11" s="23">
        <v>1.0999999999999999E-2</v>
      </c>
      <c r="J11" s="23">
        <v>1.0999999999999999E-2</v>
      </c>
      <c r="K11" s="23">
        <v>1.4999999999999999E-2</v>
      </c>
      <c r="L11" s="23">
        <v>1.0999999999999999E-2</v>
      </c>
      <c r="M11" s="23">
        <v>1.2999999999999999E-2</v>
      </c>
      <c r="N11" s="23">
        <v>1.4E-2</v>
      </c>
      <c r="O11" s="8">
        <f>AVERAGE(Tabela13[[#This Row],[Execuçao 1]:[Execução 9]])</f>
        <v>1.2444444444444444E-2</v>
      </c>
    </row>
    <row r="12" spans="1:15" x14ac:dyDescent="0.25">
      <c r="A12" s="1">
        <v>1</v>
      </c>
      <c r="B12" s="11">
        <v>10</v>
      </c>
      <c r="C12" s="11">
        <v>10</v>
      </c>
      <c r="D12" s="11">
        <v>2</v>
      </c>
      <c r="E12" s="23">
        <v>1.4E-2</v>
      </c>
      <c r="F12" s="23">
        <v>1.4E-2</v>
      </c>
      <c r="G12" s="23">
        <v>1.4E-2</v>
      </c>
      <c r="H12" s="23">
        <v>1.4999999999999999E-2</v>
      </c>
      <c r="I12" s="23">
        <v>1.4E-2</v>
      </c>
      <c r="J12" s="23">
        <v>1.2E-2</v>
      </c>
      <c r="K12" s="23">
        <v>1.2E-2</v>
      </c>
      <c r="L12" s="23">
        <v>1.4999999999999999E-2</v>
      </c>
      <c r="M12" s="23">
        <v>1.4E-2</v>
      </c>
      <c r="N12" s="23">
        <v>1.2E-2</v>
      </c>
      <c r="O12" s="8">
        <f>AVERAGE(Tabela13[[#This Row],[Execuçao 1]:[Execução 9]])</f>
        <v>1.3777777777777778E-2</v>
      </c>
    </row>
    <row r="13" spans="1:15" x14ac:dyDescent="0.25">
      <c r="A13" s="1">
        <v>1</v>
      </c>
      <c r="B13" s="11">
        <v>10</v>
      </c>
      <c r="C13" s="11">
        <v>10</v>
      </c>
      <c r="D13" s="11">
        <v>3</v>
      </c>
      <c r="E13" s="23">
        <v>1.4999999999999999E-2</v>
      </c>
      <c r="F13" s="23">
        <v>1.4E-2</v>
      </c>
      <c r="G13" s="23">
        <v>1.0999999999999999E-2</v>
      </c>
      <c r="H13" s="23">
        <v>1.2999999999999999E-2</v>
      </c>
      <c r="I13" s="23">
        <v>1.4E-2</v>
      </c>
      <c r="J13" s="23">
        <v>1.2999999999999999E-2</v>
      </c>
      <c r="K13" s="23">
        <v>1.2E-2</v>
      </c>
      <c r="L13" s="23">
        <v>1.4E-2</v>
      </c>
      <c r="M13" s="23">
        <v>1.0999999999999999E-2</v>
      </c>
      <c r="N13" s="23">
        <v>1.0999999999999999E-2</v>
      </c>
      <c r="O13" s="8">
        <f>AVERAGE(Tabela13[[#This Row],[Execuçao 1]:[Execução 9]])</f>
        <v>1.2999999999999998E-2</v>
      </c>
    </row>
    <row r="14" spans="1:15" x14ac:dyDescent="0.25">
      <c r="A14" s="1">
        <v>1</v>
      </c>
      <c r="B14" s="11">
        <v>10</v>
      </c>
      <c r="C14" s="11">
        <v>10</v>
      </c>
      <c r="D14" s="11">
        <v>4</v>
      </c>
      <c r="E14" s="23">
        <v>1.0999999999999999E-2</v>
      </c>
      <c r="F14" s="23">
        <v>1.4E-2</v>
      </c>
      <c r="G14" s="23">
        <v>1.2E-2</v>
      </c>
      <c r="H14" s="23">
        <v>1.2999999999999999E-2</v>
      </c>
      <c r="I14" s="23">
        <v>1.4E-2</v>
      </c>
      <c r="J14" s="23">
        <v>1.2999999999999999E-2</v>
      </c>
      <c r="K14" s="23">
        <v>1.4999999999999999E-2</v>
      </c>
      <c r="L14" s="23">
        <v>1.4E-2</v>
      </c>
      <c r="M14" s="23">
        <v>1.2999999999999999E-2</v>
      </c>
      <c r="N14" s="23">
        <v>1.4E-2</v>
      </c>
      <c r="O14" s="8">
        <f>AVERAGE(Tabela13[[#This Row],[Execuçao 1]:[Execução 9]])</f>
        <v>1.3222222222222222E-2</v>
      </c>
    </row>
    <row r="15" spans="1:15" x14ac:dyDescent="0.25">
      <c r="A15" s="1">
        <v>1</v>
      </c>
      <c r="B15" s="11">
        <v>10</v>
      </c>
      <c r="C15" s="11">
        <v>10</v>
      </c>
      <c r="D15" s="11">
        <v>5</v>
      </c>
      <c r="E15" s="23">
        <v>1.2E-2</v>
      </c>
      <c r="F15" s="23">
        <v>1.4E-2</v>
      </c>
      <c r="G15" s="23">
        <v>1.4999999999999999E-2</v>
      </c>
      <c r="H15" s="23">
        <v>1.4999999999999999E-2</v>
      </c>
      <c r="I15" s="23">
        <v>1.2999999999999999E-2</v>
      </c>
      <c r="J15" s="23">
        <v>1.0999999999999999E-2</v>
      </c>
      <c r="K15" s="23">
        <v>1.2999999999999999E-2</v>
      </c>
      <c r="L15" s="23">
        <v>1.4E-2</v>
      </c>
      <c r="M15" s="23">
        <v>1.4E-2</v>
      </c>
      <c r="N15" s="23">
        <v>1.4E-2</v>
      </c>
      <c r="O15" s="8">
        <f>AVERAGE(Tabela13[[#This Row],[Execuçao 1]:[Execução 9]])</f>
        <v>1.3444444444444445E-2</v>
      </c>
    </row>
    <row r="16" spans="1:15" x14ac:dyDescent="0.25">
      <c r="A16" s="1">
        <v>1</v>
      </c>
      <c r="B16" s="11">
        <v>10</v>
      </c>
      <c r="C16" s="11">
        <v>10</v>
      </c>
      <c r="D16" s="11">
        <v>6</v>
      </c>
      <c r="E16" s="23">
        <v>1.2E-2</v>
      </c>
      <c r="F16" s="23">
        <v>1.0999999999999999E-2</v>
      </c>
      <c r="G16" s="23">
        <v>1.0999999999999999E-2</v>
      </c>
      <c r="H16" s="23">
        <v>1.2999999999999999E-2</v>
      </c>
      <c r="I16" s="23">
        <v>1.2E-2</v>
      </c>
      <c r="J16" s="23">
        <v>1.4999999999999999E-2</v>
      </c>
      <c r="K16" s="23">
        <v>1.4E-2</v>
      </c>
      <c r="L16" s="23">
        <v>1.2999999999999999E-2</v>
      </c>
      <c r="M16" s="23">
        <v>1.4999999999999999E-2</v>
      </c>
      <c r="N16" s="23">
        <v>1.4E-2</v>
      </c>
      <c r="O16" s="8">
        <f>AVERAGE(Tabela13[[#This Row],[Execuçao 1]:[Execução 9]])</f>
        <v>1.2888888888888887E-2</v>
      </c>
    </row>
    <row r="17" spans="1:21" x14ac:dyDescent="0.25">
      <c r="A17" s="1">
        <v>1</v>
      </c>
      <c r="B17" s="11">
        <v>10</v>
      </c>
      <c r="C17" s="11">
        <v>10</v>
      </c>
      <c r="D17" s="11">
        <v>7</v>
      </c>
      <c r="E17" s="23">
        <v>1.6E-2</v>
      </c>
      <c r="F17" s="23">
        <v>1.4999999999999999E-2</v>
      </c>
      <c r="G17" s="23">
        <v>1.0999999999999999E-2</v>
      </c>
      <c r="H17" s="23">
        <v>1.4E-2</v>
      </c>
      <c r="I17" s="23">
        <v>1.2E-2</v>
      </c>
      <c r="J17" s="23">
        <v>1.2E-2</v>
      </c>
      <c r="K17" s="23">
        <v>1.4999999999999999E-2</v>
      </c>
      <c r="L17" s="23">
        <v>1.4999999999999999E-2</v>
      </c>
      <c r="M17" s="23">
        <v>1.2E-2</v>
      </c>
      <c r="N17" s="23">
        <v>1.4999999999999999E-2</v>
      </c>
      <c r="O17" s="8">
        <f>AVERAGE(Tabela13[[#This Row],[Execuçao 1]:[Execução 9]])</f>
        <v>1.3555555555555553E-2</v>
      </c>
    </row>
    <row r="18" spans="1:21" x14ac:dyDescent="0.25">
      <c r="A18" s="1">
        <v>1</v>
      </c>
      <c r="B18" s="11">
        <v>10</v>
      </c>
      <c r="C18" s="11">
        <v>10</v>
      </c>
      <c r="D18" s="11">
        <v>8</v>
      </c>
      <c r="E18" s="23">
        <v>1.0999999999999999E-2</v>
      </c>
      <c r="F18" s="23">
        <v>1.2E-2</v>
      </c>
      <c r="G18" s="23">
        <v>1.2999999999999999E-2</v>
      </c>
      <c r="H18" s="23">
        <v>1.2E-2</v>
      </c>
      <c r="I18" s="23">
        <v>1.2E-2</v>
      </c>
      <c r="J18" s="23">
        <v>1.4999999999999999E-2</v>
      </c>
      <c r="K18" s="23">
        <v>1.6E-2</v>
      </c>
      <c r="L18" s="23">
        <v>1.4E-2</v>
      </c>
      <c r="M18" s="23">
        <v>1.4999999999999999E-2</v>
      </c>
      <c r="N18" s="23">
        <v>1.2E-2</v>
      </c>
      <c r="O18" s="8">
        <f>AVERAGE(Tabela13[[#This Row],[Execuçao 1]:[Execução 9]])</f>
        <v>1.3333333333333332E-2</v>
      </c>
      <c r="Q18" s="14" t="s">
        <v>15</v>
      </c>
      <c r="R18" s="15"/>
      <c r="S18" s="15"/>
      <c r="T18" s="15"/>
    </row>
    <row r="19" spans="1:21" x14ac:dyDescent="0.25">
      <c r="A19" s="1">
        <v>0</v>
      </c>
      <c r="B19" s="11">
        <v>50</v>
      </c>
      <c r="C19" s="11">
        <v>50</v>
      </c>
      <c r="D19" s="11">
        <v>2</v>
      </c>
      <c r="E19" s="23">
        <v>2.5999999999999999E-2</v>
      </c>
      <c r="F19" s="23">
        <v>2.5000000000000001E-2</v>
      </c>
      <c r="G19" s="23">
        <v>2.5000000000000001E-2</v>
      </c>
      <c r="H19" s="23">
        <v>2.4E-2</v>
      </c>
      <c r="I19" s="23">
        <v>2.1999999999999999E-2</v>
      </c>
      <c r="J19" s="23">
        <v>2.5999999999999999E-2</v>
      </c>
      <c r="K19" s="23">
        <v>2.1999999999999999E-2</v>
      </c>
      <c r="L19" s="23">
        <v>2.3E-2</v>
      </c>
      <c r="M19" s="23">
        <v>2.3E-2</v>
      </c>
      <c r="N19" s="23">
        <v>2.1000000000000001E-2</v>
      </c>
      <c r="O19" s="8">
        <f>AVERAGE(Tabela13[[#This Row],[Execuçao 1]:[Execução 9]])</f>
        <v>2.3999999999999997E-2</v>
      </c>
      <c r="Q19" s="3" t="s">
        <v>0</v>
      </c>
      <c r="R19" s="3" t="s">
        <v>14</v>
      </c>
      <c r="S19" s="3" t="s">
        <v>12</v>
      </c>
      <c r="T19" s="3" t="s">
        <v>13</v>
      </c>
      <c r="U19" s="3" t="s">
        <v>16</v>
      </c>
    </row>
    <row r="20" spans="1:21" x14ac:dyDescent="0.25">
      <c r="A20" s="1">
        <v>0</v>
      </c>
      <c r="B20" s="11">
        <v>50</v>
      </c>
      <c r="C20" s="11">
        <v>50</v>
      </c>
      <c r="D20" s="11">
        <v>3</v>
      </c>
      <c r="E20" s="23">
        <v>2.3E-2</v>
      </c>
      <c r="F20" s="23">
        <v>1.9E-2</v>
      </c>
      <c r="G20" s="23">
        <v>1.9E-2</v>
      </c>
      <c r="H20" s="23">
        <v>2.1000000000000001E-2</v>
      </c>
      <c r="I20" s="23">
        <v>2.3E-2</v>
      </c>
      <c r="J20" s="23">
        <v>2.3E-2</v>
      </c>
      <c r="K20" s="23">
        <v>2.3E-2</v>
      </c>
      <c r="L20" s="23">
        <v>2.1000000000000001E-2</v>
      </c>
      <c r="M20" s="23">
        <v>2.4E-2</v>
      </c>
      <c r="N20" s="23">
        <v>2.1999999999999999E-2</v>
      </c>
      <c r="O20" s="8">
        <f>AVERAGE(Tabela13[[#This Row],[Execuçao 1]:[Execução 9]])</f>
        <v>2.1777777777777774E-2</v>
      </c>
      <c r="Q20" s="1">
        <v>1</v>
      </c>
      <c r="R20" s="7" t="e" cm="1">
        <f t="array" ref="R20">MÉ</f>
        <v>#NAME?</v>
      </c>
      <c r="S20" s="7" t="e">
        <f>$R$20/Tabela46[[#This Row],[Média (s)]]</f>
        <v>#NAME?</v>
      </c>
      <c r="T20" s="7" t="e">
        <f>Tabela46[[#This Row],[Speed Up]]/Tabela46[[#This Row],[Threads]]</f>
        <v>#NAME?</v>
      </c>
      <c r="U20" s="7">
        <v>1</v>
      </c>
    </row>
    <row r="21" spans="1:21" x14ac:dyDescent="0.25">
      <c r="A21" s="1">
        <v>0</v>
      </c>
      <c r="B21" s="11">
        <v>50</v>
      </c>
      <c r="C21" s="11">
        <v>50</v>
      </c>
      <c r="D21" s="11">
        <v>4</v>
      </c>
      <c r="E21" s="23">
        <v>0.02</v>
      </c>
      <c r="F21" s="23">
        <v>1.9E-2</v>
      </c>
      <c r="G21" s="23">
        <v>2.1000000000000001E-2</v>
      </c>
      <c r="H21" s="23">
        <v>2.1000000000000001E-2</v>
      </c>
      <c r="I21" s="23">
        <v>1.9E-2</v>
      </c>
      <c r="J21" s="23">
        <v>2.1999999999999999E-2</v>
      </c>
      <c r="K21" s="23">
        <v>1.9E-2</v>
      </c>
      <c r="L21" s="23">
        <v>1.7999999999999999E-2</v>
      </c>
      <c r="M21" s="23">
        <v>1.9E-2</v>
      </c>
      <c r="N21" s="23">
        <v>0.02</v>
      </c>
      <c r="O21" s="8">
        <f>AVERAGE(Tabela13[[#This Row],[Execuçao 1]:[Execução 9]])</f>
        <v>1.9777777777777773E-2</v>
      </c>
      <c r="Q21" s="1">
        <v>2</v>
      </c>
      <c r="R21" s="7" t="e" cm="1">
        <f t="array" ref="R21">médi</f>
        <v>#NAME?</v>
      </c>
      <c r="S21" s="7" t="e">
        <f>$R$20/Tabela46[[#This Row],[Média (s)]]</f>
        <v>#NAME?</v>
      </c>
      <c r="T21" s="7" t="e">
        <f>Tabela46[[#This Row],[Speed Up]]/Tabela46[[#This Row],[Threads]]</f>
        <v>#NAME?</v>
      </c>
      <c r="U21" s="7">
        <v>0.62</v>
      </c>
    </row>
    <row r="22" spans="1:21" x14ac:dyDescent="0.25">
      <c r="A22" s="1">
        <v>0</v>
      </c>
      <c r="B22" s="11">
        <v>50</v>
      </c>
      <c r="C22" s="11">
        <v>50</v>
      </c>
      <c r="D22" s="11">
        <v>5</v>
      </c>
      <c r="E22" s="23">
        <v>2.1000000000000001E-2</v>
      </c>
      <c r="F22" s="23">
        <v>0.02</v>
      </c>
      <c r="G22" s="23">
        <v>1.7999999999999999E-2</v>
      </c>
      <c r="H22" s="23">
        <v>0.02</v>
      </c>
      <c r="I22" s="23">
        <v>1.7999999999999999E-2</v>
      </c>
      <c r="J22" s="23">
        <v>2.1000000000000001E-2</v>
      </c>
      <c r="K22" s="23">
        <v>2.1000000000000001E-2</v>
      </c>
      <c r="L22" s="23">
        <v>1.7000000000000001E-2</v>
      </c>
      <c r="M22" s="23">
        <v>0.02</v>
      </c>
      <c r="N22" s="23">
        <v>0.02</v>
      </c>
      <c r="O22" s="8">
        <f>AVERAGE(Tabela13[[#This Row],[Execuçao 1]:[Execução 9]])</f>
        <v>1.9555555555555559E-2</v>
      </c>
      <c r="Q22" s="1">
        <v>3</v>
      </c>
      <c r="R22" s="7" t="e">
        <f>#REF!</f>
        <v>#REF!</v>
      </c>
      <c r="S22" s="7" t="e">
        <f>$R$20/Tabela46[[#This Row],[Média (s)]]</f>
        <v>#NAME?</v>
      </c>
      <c r="T22" s="7" t="e">
        <f>Tabela46[[#This Row],[Speed Up]]/Tabela46[[#This Row],[Threads]]</f>
        <v>#NAME?</v>
      </c>
      <c r="U22" s="7">
        <v>0.44500000000000001</v>
      </c>
    </row>
    <row r="23" spans="1:21" x14ac:dyDescent="0.25">
      <c r="A23" s="1">
        <v>0</v>
      </c>
      <c r="B23" s="11">
        <v>50</v>
      </c>
      <c r="C23" s="11">
        <v>50</v>
      </c>
      <c r="D23" s="11">
        <v>6</v>
      </c>
      <c r="E23" s="23">
        <v>1.7000000000000001E-2</v>
      </c>
      <c r="F23" s="23">
        <v>1.7000000000000001E-2</v>
      </c>
      <c r="G23" s="23">
        <v>1.7999999999999999E-2</v>
      </c>
      <c r="H23" s="23">
        <v>2.1999999999999999E-2</v>
      </c>
      <c r="I23" s="23">
        <v>1.7999999999999999E-2</v>
      </c>
      <c r="J23" s="23">
        <v>1.9E-2</v>
      </c>
      <c r="K23" s="23">
        <v>2.1000000000000001E-2</v>
      </c>
      <c r="L23" s="23">
        <v>0.02</v>
      </c>
      <c r="M23" s="23">
        <v>0.02</v>
      </c>
      <c r="N23" s="23">
        <v>1.7999999999999999E-2</v>
      </c>
      <c r="O23" s="8">
        <f>AVERAGE(Tabela13[[#This Row],[Execuçao 1]:[Execução 9]])</f>
        <v>1.911111111111111E-2</v>
      </c>
      <c r="Q23" s="1">
        <v>4</v>
      </c>
      <c r="R23" s="7" t="e">
        <f>#REF!</f>
        <v>#REF!</v>
      </c>
      <c r="S23" s="7" t="e">
        <f>$R$20/Tabela46[[#This Row],[Média (s)]]</f>
        <v>#NAME?</v>
      </c>
      <c r="T23" s="7" t="e">
        <f>Tabela46[[#This Row],[Speed Up]]/Tabela46[[#This Row],[Threads]]</f>
        <v>#NAME?</v>
      </c>
      <c r="U23" s="7">
        <v>0.33400000000000002</v>
      </c>
    </row>
    <row r="24" spans="1:21" x14ac:dyDescent="0.25">
      <c r="A24" s="1">
        <v>0</v>
      </c>
      <c r="B24" s="11">
        <v>50</v>
      </c>
      <c r="C24" s="11">
        <v>50</v>
      </c>
      <c r="D24" s="11">
        <v>7</v>
      </c>
      <c r="E24" s="23">
        <v>1.7000000000000001E-2</v>
      </c>
      <c r="F24" s="23">
        <v>0.02</v>
      </c>
      <c r="G24" s="23">
        <v>0.02</v>
      </c>
      <c r="H24" s="23">
        <v>0.02</v>
      </c>
      <c r="I24" s="23">
        <v>0.02</v>
      </c>
      <c r="J24" s="23">
        <v>0.02</v>
      </c>
      <c r="K24" s="23">
        <v>1.9E-2</v>
      </c>
      <c r="L24" s="23">
        <v>0.02</v>
      </c>
      <c r="M24" s="23">
        <v>0.02</v>
      </c>
      <c r="N24" s="23">
        <v>1.7000000000000001E-2</v>
      </c>
      <c r="O24" s="8">
        <f>AVERAGE(Tabela13[[#This Row],[Execuçao 1]:[Execução 9]])</f>
        <v>1.9555555555555555E-2</v>
      </c>
      <c r="Q24" s="1">
        <v>5</v>
      </c>
      <c r="R24" s="7" t="e">
        <f>#REF!</f>
        <v>#REF!</v>
      </c>
      <c r="S24" s="7" t="e">
        <f>$R$20/Tabela46[[#This Row],[Média (s)]]</f>
        <v>#NAME?</v>
      </c>
      <c r="T24" s="7" t="e">
        <f>Tabela46[[#This Row],[Speed Up]]/Tabela46[[#This Row],[Threads]]</f>
        <v>#NAME?</v>
      </c>
      <c r="U24" s="7">
        <v>0.28000000000000003</v>
      </c>
    </row>
    <row r="25" spans="1:21" x14ac:dyDescent="0.25">
      <c r="A25" s="1">
        <v>0</v>
      </c>
      <c r="B25" s="11">
        <v>50</v>
      </c>
      <c r="C25" s="11">
        <v>50</v>
      </c>
      <c r="D25" s="11">
        <v>8</v>
      </c>
      <c r="E25" s="23">
        <v>0.02</v>
      </c>
      <c r="F25" s="23">
        <v>1.7999999999999999E-2</v>
      </c>
      <c r="G25" s="23">
        <v>1.7000000000000001E-2</v>
      </c>
      <c r="H25" s="23">
        <v>0.02</v>
      </c>
      <c r="I25" s="23">
        <v>1.6E-2</v>
      </c>
      <c r="J25" s="23">
        <v>1.7999999999999999E-2</v>
      </c>
      <c r="K25" s="23">
        <v>0.02</v>
      </c>
      <c r="L25" s="23">
        <v>1.9E-2</v>
      </c>
      <c r="M25" s="23">
        <v>1.6E-2</v>
      </c>
      <c r="N25" s="23">
        <v>1.9E-2</v>
      </c>
      <c r="O25" s="8">
        <f>AVERAGE(Tabela13[[#This Row],[Execuçao 1]:[Execução 9]])</f>
        <v>1.822222222222222E-2</v>
      </c>
      <c r="Q25" s="1">
        <v>6</v>
      </c>
      <c r="R25" s="7" t="e">
        <f>#REF!</f>
        <v>#REF!</v>
      </c>
      <c r="S25" s="7" t="e">
        <f>$R$20/Tabela46[[#This Row],[Média (s)]]</f>
        <v>#NAME?</v>
      </c>
      <c r="T25" s="7" t="e">
        <f>Tabela46[[#This Row],[Speed Up]]/Tabela46[[#This Row],[Threads]]</f>
        <v>#NAME?</v>
      </c>
      <c r="U25" s="7">
        <v>0.223</v>
      </c>
    </row>
    <row r="26" spans="1:21" x14ac:dyDescent="0.25">
      <c r="A26" s="1">
        <v>0</v>
      </c>
      <c r="B26" s="11">
        <v>500</v>
      </c>
      <c r="C26" s="11">
        <v>500</v>
      </c>
      <c r="D26" s="11">
        <v>2</v>
      </c>
      <c r="E26" s="23">
        <v>23.315000000000001</v>
      </c>
      <c r="F26" s="23">
        <v>23.271999999999998</v>
      </c>
      <c r="G26" s="23">
        <v>23.391999999999999</v>
      </c>
      <c r="H26" s="23">
        <v>23.396999999999998</v>
      </c>
      <c r="I26" s="23">
        <v>23.334</v>
      </c>
      <c r="J26" s="23">
        <v>23.391999999999999</v>
      </c>
      <c r="K26" s="23">
        <v>23.355</v>
      </c>
      <c r="L26" s="23">
        <v>23.34</v>
      </c>
      <c r="M26" s="23">
        <v>23.385999999999999</v>
      </c>
      <c r="N26" s="23">
        <v>23.411999999999999</v>
      </c>
      <c r="O26" s="8">
        <f>AVERAGE(Tabela13[[#This Row],[Execuçao 1]:[Execução 9]])</f>
        <v>23.353666666666665</v>
      </c>
    </row>
    <row r="27" spans="1:21" x14ac:dyDescent="0.25">
      <c r="A27" s="1">
        <v>0</v>
      </c>
      <c r="B27" s="11">
        <v>500</v>
      </c>
      <c r="C27" s="11">
        <v>500</v>
      </c>
      <c r="D27" s="11">
        <v>3</v>
      </c>
      <c r="E27" s="23">
        <v>17.384</v>
      </c>
      <c r="F27" s="23">
        <v>17.446000000000002</v>
      </c>
      <c r="G27" s="23">
        <v>17.39</v>
      </c>
      <c r="H27" s="23">
        <v>17.497</v>
      </c>
      <c r="I27" s="23">
        <v>17.536999999999999</v>
      </c>
      <c r="J27" s="23">
        <v>17.402999999999999</v>
      </c>
      <c r="K27" s="23">
        <v>17.434000000000001</v>
      </c>
      <c r="L27" s="23">
        <v>17.413</v>
      </c>
      <c r="M27" s="23">
        <v>17.375</v>
      </c>
      <c r="N27" s="23">
        <v>17.390999999999998</v>
      </c>
      <c r="O27" s="8">
        <f>AVERAGE(Tabela13[[#This Row],[Execuçao 1]:[Execução 9]])</f>
        <v>17.430999999999997</v>
      </c>
      <c r="Q27" t="s">
        <v>18</v>
      </c>
    </row>
    <row r="28" spans="1:21" x14ac:dyDescent="0.25">
      <c r="A28" s="1">
        <v>0</v>
      </c>
      <c r="B28" s="11">
        <v>500</v>
      </c>
      <c r="C28" s="11">
        <v>500</v>
      </c>
      <c r="D28" s="11">
        <v>4</v>
      </c>
      <c r="E28" s="23">
        <v>13.675000000000001</v>
      </c>
      <c r="F28" s="23">
        <v>13.734999999999999</v>
      </c>
      <c r="G28" s="23">
        <v>13.698</v>
      </c>
      <c r="H28" s="23">
        <v>13.712</v>
      </c>
      <c r="I28" s="23">
        <v>13.742000000000001</v>
      </c>
      <c r="J28" s="23">
        <v>13.725</v>
      </c>
      <c r="K28" s="23">
        <v>13.741</v>
      </c>
      <c r="L28" s="23">
        <v>13.803000000000001</v>
      </c>
      <c r="M28" s="23">
        <v>13.707000000000001</v>
      </c>
      <c r="N28" s="23">
        <v>13.752000000000001</v>
      </c>
      <c r="O28" s="8">
        <f>AVERAGE(Tabela13[[#This Row],[Execuçao 1]:[Execução 9]])</f>
        <v>13.726444444444446</v>
      </c>
      <c r="Q28" t="s">
        <v>17</v>
      </c>
    </row>
    <row r="29" spans="1:21" x14ac:dyDescent="0.25">
      <c r="A29" s="1">
        <v>0</v>
      </c>
      <c r="B29" s="11">
        <v>500</v>
      </c>
      <c r="C29" s="11">
        <v>500</v>
      </c>
      <c r="D29" s="11">
        <v>5</v>
      </c>
      <c r="E29" s="23">
        <v>11.297000000000001</v>
      </c>
      <c r="F29" s="23">
        <v>11.371</v>
      </c>
      <c r="G29" s="23">
        <v>11.339</v>
      </c>
      <c r="H29" s="23">
        <v>11.456</v>
      </c>
      <c r="I29" s="23">
        <v>11.401999999999999</v>
      </c>
      <c r="J29" s="23">
        <v>11.38</v>
      </c>
      <c r="K29" s="23">
        <v>11.364000000000001</v>
      </c>
      <c r="L29" s="23">
        <v>11.603</v>
      </c>
      <c r="M29" s="23">
        <v>11.363</v>
      </c>
      <c r="N29" s="23">
        <v>11.343</v>
      </c>
      <c r="O29" s="8">
        <f>AVERAGE(Tabela13[[#This Row],[Execuçao 1]:[Execução 9]])</f>
        <v>11.39722222222222</v>
      </c>
      <c r="Q29" t="s">
        <v>32</v>
      </c>
    </row>
    <row r="30" spans="1:21" x14ac:dyDescent="0.25">
      <c r="A30" s="1">
        <v>0</v>
      </c>
      <c r="B30" s="11">
        <v>500</v>
      </c>
      <c r="C30" s="11">
        <v>500</v>
      </c>
      <c r="D30" s="11">
        <v>6</v>
      </c>
      <c r="E30" s="23">
        <v>9.6950000000000003</v>
      </c>
      <c r="F30" s="23">
        <v>9.827</v>
      </c>
      <c r="G30" s="23">
        <v>9.8330000000000002</v>
      </c>
      <c r="H30" s="23">
        <v>9.9819999999999993</v>
      </c>
      <c r="I30" s="23">
        <v>9.9160000000000004</v>
      </c>
      <c r="J30" s="23">
        <v>9.8379999999999992</v>
      </c>
      <c r="K30" s="23">
        <v>9.9139999999999997</v>
      </c>
      <c r="L30" s="23">
        <v>9.8810000000000002</v>
      </c>
      <c r="M30" s="23">
        <v>9.9440000000000008</v>
      </c>
      <c r="N30" s="23">
        <v>9.9190000000000005</v>
      </c>
      <c r="O30" s="8">
        <f>AVERAGE(Tabela13[[#This Row],[Execuçao 1]:[Execução 9]])</f>
        <v>9.8699999999999992</v>
      </c>
    </row>
    <row r="31" spans="1:21" x14ac:dyDescent="0.25">
      <c r="A31" s="1">
        <v>0</v>
      </c>
      <c r="B31" s="11">
        <v>500</v>
      </c>
      <c r="C31" s="11">
        <v>500</v>
      </c>
      <c r="D31" s="11">
        <v>7</v>
      </c>
      <c r="E31" s="23">
        <v>8.6359999999999992</v>
      </c>
      <c r="F31" s="23">
        <v>8.8049999999999997</v>
      </c>
      <c r="G31" s="23">
        <v>8.7270000000000003</v>
      </c>
      <c r="H31" s="23">
        <v>8.8149999999999995</v>
      </c>
      <c r="I31" s="23">
        <v>8.8230000000000004</v>
      </c>
      <c r="J31" s="23">
        <v>8.7100000000000009</v>
      </c>
      <c r="K31" s="23">
        <v>8.7149999999999999</v>
      </c>
      <c r="L31" s="23">
        <v>8.798</v>
      </c>
      <c r="M31" s="23">
        <v>8.7919999999999998</v>
      </c>
      <c r="N31" s="23">
        <v>8.7219999999999995</v>
      </c>
      <c r="O31" s="8">
        <f>AVERAGE(Tabela13[[#This Row],[Execuçao 1]:[Execução 9]])</f>
        <v>8.7578888888888891</v>
      </c>
    </row>
    <row r="32" spans="1:21" x14ac:dyDescent="0.25">
      <c r="A32" s="1">
        <v>0</v>
      </c>
      <c r="B32" s="11">
        <v>500</v>
      </c>
      <c r="C32" s="11">
        <v>500</v>
      </c>
      <c r="D32" s="11">
        <v>8</v>
      </c>
      <c r="E32" s="23">
        <v>7.7060000000000004</v>
      </c>
      <c r="F32" s="23">
        <v>8.0310000000000006</v>
      </c>
      <c r="G32" s="23">
        <v>8.0440000000000005</v>
      </c>
      <c r="H32" s="23">
        <v>7.9889999999999999</v>
      </c>
      <c r="I32" s="23">
        <v>7.9329999999999998</v>
      </c>
      <c r="J32" s="23">
        <v>7.8630000000000004</v>
      </c>
      <c r="K32" s="23">
        <v>7.9420000000000002</v>
      </c>
      <c r="L32" s="23">
        <v>7.8109999999999999</v>
      </c>
      <c r="M32" s="23">
        <v>7.96</v>
      </c>
      <c r="N32" s="23">
        <v>7.9859999999999998</v>
      </c>
      <c r="O32" s="8">
        <f>AVERAGE(Tabela13[[#This Row],[Execuçao 1]:[Execução 9]])</f>
        <v>7.9198888888888881</v>
      </c>
    </row>
    <row r="33" spans="1:15" x14ac:dyDescent="0.25">
      <c r="A33" s="1">
        <v>0</v>
      </c>
      <c r="B33" s="11">
        <v>1000</v>
      </c>
      <c r="C33" s="11">
        <v>1000</v>
      </c>
      <c r="D33" s="11">
        <v>2</v>
      </c>
      <c r="E33" s="23">
        <v>443.762</v>
      </c>
      <c r="F33" s="23">
        <v>443.75</v>
      </c>
      <c r="G33" s="23">
        <v>441.726</v>
      </c>
      <c r="H33" s="23">
        <v>441.048</v>
      </c>
      <c r="I33" s="23">
        <v>442.87799999999999</v>
      </c>
      <c r="J33" s="23">
        <v>443.47199999999998</v>
      </c>
      <c r="K33" s="23">
        <v>441.74200000000002</v>
      </c>
      <c r="L33" s="23">
        <v>441.93400000000003</v>
      </c>
      <c r="M33" s="23">
        <v>441.29</v>
      </c>
      <c r="N33" s="23">
        <v>443.48500000000001</v>
      </c>
      <c r="O33" s="23">
        <f>AVERAGE(Tabela13[[#This Row],[Execuçao 1]:[Execução 9]])</f>
        <v>442.40022222222223</v>
      </c>
    </row>
    <row r="34" spans="1:15" x14ac:dyDescent="0.25">
      <c r="A34" s="1">
        <v>0</v>
      </c>
      <c r="B34" s="11">
        <v>1000</v>
      </c>
      <c r="C34" s="11">
        <v>1000</v>
      </c>
      <c r="D34" s="11">
        <v>3</v>
      </c>
      <c r="E34" s="23">
        <v>328.78</v>
      </c>
      <c r="F34" s="23">
        <v>327.99599999999998</v>
      </c>
      <c r="G34" s="23">
        <v>328.00200000000001</v>
      </c>
      <c r="H34" s="23">
        <v>328.61200000000002</v>
      </c>
      <c r="I34" s="23">
        <v>327.11</v>
      </c>
      <c r="J34" s="23">
        <v>328.32499999999999</v>
      </c>
      <c r="K34" s="23">
        <v>328.09</v>
      </c>
      <c r="L34" s="23">
        <v>328.62900000000002</v>
      </c>
      <c r="M34" s="23">
        <v>328.59899999999999</v>
      </c>
      <c r="N34" s="23">
        <v>328.72</v>
      </c>
      <c r="O34" s="23">
        <f>AVERAGE(Tabela13[[#This Row],[Execuçao 1]:[Execução 9]])</f>
        <v>328.2381111111111</v>
      </c>
    </row>
    <row r="35" spans="1:15" x14ac:dyDescent="0.25">
      <c r="A35" s="1">
        <v>0</v>
      </c>
      <c r="B35" s="11">
        <v>1000</v>
      </c>
      <c r="C35" s="11">
        <v>1000</v>
      </c>
      <c r="D35" s="11">
        <v>4</v>
      </c>
      <c r="E35" s="23">
        <v>261.46800000000002</v>
      </c>
      <c r="F35" s="23">
        <v>261.161</v>
      </c>
      <c r="G35" s="23">
        <v>262.76</v>
      </c>
      <c r="H35" s="23">
        <v>261.60599999999999</v>
      </c>
      <c r="I35" s="23">
        <v>260.66399999999999</v>
      </c>
      <c r="J35" s="23">
        <v>261.33499999999998</v>
      </c>
      <c r="K35" s="23">
        <v>261.23399999999998</v>
      </c>
      <c r="L35" s="23">
        <v>262.02199999999999</v>
      </c>
      <c r="M35" s="23">
        <v>263.88200000000001</v>
      </c>
      <c r="N35" s="23">
        <v>261.57400000000001</v>
      </c>
      <c r="O35" s="23">
        <f>AVERAGE(Tabela13[[#This Row],[Execuçao 1]:[Execução 9]])</f>
        <v>261.79244444444447</v>
      </c>
    </row>
    <row r="36" spans="1:15" x14ac:dyDescent="0.25">
      <c r="A36" s="1">
        <v>0</v>
      </c>
      <c r="B36" s="11">
        <v>1000</v>
      </c>
      <c r="C36" s="11">
        <v>1000</v>
      </c>
      <c r="D36" s="11">
        <v>5</v>
      </c>
      <c r="E36" s="23">
        <v>217.464</v>
      </c>
      <c r="F36" s="23">
        <v>216.89699999999999</v>
      </c>
      <c r="G36" s="23">
        <v>216.74799999999999</v>
      </c>
      <c r="H36" s="23">
        <v>216.43100000000001</v>
      </c>
      <c r="I36" s="23">
        <v>216.233</v>
      </c>
      <c r="J36" s="23">
        <v>215.94900000000001</v>
      </c>
      <c r="K36" s="23">
        <v>216.85400000000001</v>
      </c>
      <c r="L36" s="23">
        <v>216.26300000000001</v>
      </c>
      <c r="M36" s="23">
        <v>216.489</v>
      </c>
      <c r="N36" s="23">
        <v>216.25800000000001</v>
      </c>
      <c r="O36" s="23">
        <f>AVERAGE(Tabela13[[#This Row],[Execuçao 1]:[Execução 9]])</f>
        <v>216.59199999999998</v>
      </c>
    </row>
    <row r="37" spans="1:15" x14ac:dyDescent="0.25">
      <c r="A37" s="1">
        <v>0</v>
      </c>
      <c r="B37" s="11">
        <v>1000</v>
      </c>
      <c r="C37" s="11">
        <v>1000</v>
      </c>
      <c r="D37" s="11">
        <v>6</v>
      </c>
      <c r="E37" s="23">
        <v>187.50899999999999</v>
      </c>
      <c r="F37" s="23">
        <v>187.40899999999999</v>
      </c>
      <c r="G37" s="23">
        <v>187.34700000000001</v>
      </c>
      <c r="H37" s="23">
        <v>187.07400000000001</v>
      </c>
      <c r="I37" s="23">
        <v>187.185</v>
      </c>
      <c r="J37" s="23">
        <v>186.71299999999999</v>
      </c>
      <c r="K37" s="23">
        <v>187.017</v>
      </c>
      <c r="L37" s="23">
        <v>186.32400000000001</v>
      </c>
      <c r="M37" s="23">
        <v>186.547</v>
      </c>
      <c r="N37" s="23">
        <v>188.13399999999999</v>
      </c>
      <c r="O37" s="23">
        <f>AVERAGE(Tabela13[[#This Row],[Execuçao 1]:[Execução 9]])</f>
        <v>187.01388888888889</v>
      </c>
    </row>
    <row r="38" spans="1:15" x14ac:dyDescent="0.25">
      <c r="A38" s="1">
        <v>0</v>
      </c>
      <c r="B38" s="11">
        <v>1000</v>
      </c>
      <c r="C38" s="11">
        <v>1000</v>
      </c>
      <c r="D38" s="11">
        <v>7</v>
      </c>
      <c r="E38" s="23">
        <v>166.297</v>
      </c>
      <c r="F38" s="23">
        <v>164.72399999999999</v>
      </c>
      <c r="G38" s="23">
        <v>166.16499999999999</v>
      </c>
      <c r="H38" s="23">
        <v>165.89599999999999</v>
      </c>
      <c r="I38" s="23">
        <v>166.239</v>
      </c>
      <c r="J38" s="23">
        <v>166.13200000000001</v>
      </c>
      <c r="K38" s="23">
        <v>166.34299999999999</v>
      </c>
      <c r="L38" s="23">
        <v>166.47499999999999</v>
      </c>
      <c r="M38" s="23">
        <v>166.25399999999999</v>
      </c>
      <c r="N38" s="23">
        <v>165.54300000000001</v>
      </c>
      <c r="O38" s="23">
        <f>AVERAGE(Tabela13[[#This Row],[Execuçao 1]:[Execução 9]])</f>
        <v>166.05833333333331</v>
      </c>
    </row>
    <row r="39" spans="1:15" x14ac:dyDescent="0.25">
      <c r="A39" s="1">
        <v>0</v>
      </c>
      <c r="B39" s="11">
        <v>1000</v>
      </c>
      <c r="C39" s="11">
        <v>1000</v>
      </c>
      <c r="D39" s="11">
        <v>8</v>
      </c>
      <c r="E39" s="23">
        <v>144.82</v>
      </c>
      <c r="F39" s="23">
        <v>146.02799999999999</v>
      </c>
      <c r="G39" s="23">
        <v>145.63</v>
      </c>
      <c r="H39" s="23">
        <v>146.13300000000001</v>
      </c>
      <c r="I39" s="23">
        <v>143.81800000000001</v>
      </c>
      <c r="J39" s="23">
        <v>144.38499999999999</v>
      </c>
      <c r="K39" s="23">
        <v>142.929</v>
      </c>
      <c r="L39" s="23">
        <v>146.86799999999999</v>
      </c>
      <c r="M39" s="23">
        <v>144.69200000000001</v>
      </c>
      <c r="N39" s="23">
        <v>145.91900000000001</v>
      </c>
      <c r="O39" s="23">
        <f>AVERAGE(Tabela13[[#This Row],[Execuçao 1]:[Execução 9]])</f>
        <v>145.03366666666665</v>
      </c>
    </row>
  </sheetData>
  <mergeCells count="2">
    <mergeCell ref="Q18:T18"/>
    <mergeCell ref="A3:O3"/>
  </mergeCells>
  <phoneticPr fontId="3" type="noConversion"/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Speedup Serial+Paralelo</vt:lpstr>
      <vt:lpstr>Serial</vt:lpstr>
      <vt:lpstr>Paralelo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ALVES PEREIRA</dc:creator>
  <cp:lastModifiedBy>VITOR ALVES PEREIRA</cp:lastModifiedBy>
  <dcterms:created xsi:type="dcterms:W3CDTF">2025-05-01T15:08:14Z</dcterms:created>
  <dcterms:modified xsi:type="dcterms:W3CDTF">2025-06-01T16:31:46Z</dcterms:modified>
</cp:coreProperties>
</file>