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PARA\Projects\number-of-submatrices-that-sum-to-k\docs\"/>
    </mc:Choice>
  </mc:AlternateContent>
  <xr:revisionPtr revIDLastSave="0" documentId="13_ncr:1_{C8640E35-C9B1-4755-BB99-12336E86B736}" xr6:coauthVersionLast="47" xr6:coauthVersionMax="47" xr10:uidLastSave="{00000000-0000-0000-0000-000000000000}"/>
  <bookViews>
    <workbookView xWindow="-120" yWindow="-120" windowWidth="21840" windowHeight="13740" activeTab="1" xr2:uid="{A51C80E0-B30E-4B2F-B71A-773ECB42D424}"/>
  </bookViews>
  <sheets>
    <sheet name="Speedup Serial+Paralelo" sheetId="3" r:id="rId1"/>
    <sheet name="Serial" sheetId="1" r:id="rId2"/>
    <sheet name="Paralel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5" i="1"/>
  <c r="D16" i="2"/>
  <c r="E16" i="2" s="1"/>
  <c r="D17" i="2"/>
  <c r="D18" i="2"/>
  <c r="D19" i="2"/>
  <c r="D20" i="2"/>
  <c r="E20" i="2" s="1"/>
  <c r="D15" i="2"/>
  <c r="E15" i="2" s="1"/>
  <c r="C16" i="2"/>
  <c r="C17" i="2"/>
  <c r="C18" i="2"/>
  <c r="C19" i="2"/>
  <c r="C20" i="2"/>
  <c r="M5" i="2"/>
  <c r="C15" i="2" s="1"/>
  <c r="M6" i="2"/>
  <c r="M7" i="2"/>
  <c r="M8" i="2"/>
  <c r="M9" i="2"/>
  <c r="M10" i="2"/>
  <c r="E19" i="2"/>
  <c r="E18" i="2"/>
  <c r="E17" i="2"/>
</calcChain>
</file>

<file path=xl/sharedStrings.xml><?xml version="1.0" encoding="utf-8"?>
<sst xmlns="http://schemas.openxmlformats.org/spreadsheetml/2006/main" count="47" uniqueCount="33">
  <si>
    <t>Threads</t>
  </si>
  <si>
    <t>Execuçao 1</t>
  </si>
  <si>
    <t>Execuçao 2</t>
  </si>
  <si>
    <t>Execuçao 3</t>
  </si>
  <si>
    <t>Execuçao 4</t>
  </si>
  <si>
    <t>Execuçao 5</t>
  </si>
  <si>
    <t>Execuçao 6</t>
  </si>
  <si>
    <t>Execuçao 7</t>
  </si>
  <si>
    <t>Execuçao 8</t>
  </si>
  <si>
    <t>Execuçao 9</t>
  </si>
  <si>
    <t>Execuçao 10</t>
  </si>
  <si>
    <t>Média (seg)</t>
  </si>
  <si>
    <t>Análise de Desempenho do Algoritmo com #pragma omp reduction</t>
  </si>
  <si>
    <t>Speed Up</t>
  </si>
  <si>
    <t>Eficiência</t>
  </si>
  <si>
    <t>Média (s)</t>
  </si>
  <si>
    <t>Análise de Desempenho</t>
  </si>
  <si>
    <t>Fraco</t>
  </si>
  <si>
    <t>Vitor Alves Pereira, 10410862</t>
  </si>
  <si>
    <t>Eduardo Takashi Missaka, 10417877</t>
  </si>
  <si>
    <t>Solução Serial</t>
  </si>
  <si>
    <t>K</t>
  </si>
  <si>
    <t>M</t>
  </si>
  <si>
    <t>N</t>
  </si>
  <si>
    <t>Solução Paralela</t>
  </si>
  <si>
    <t>2 threads</t>
  </si>
  <si>
    <t>3 threads</t>
  </si>
  <si>
    <t>4 threads</t>
  </si>
  <si>
    <t>5 threads</t>
  </si>
  <si>
    <t>6 threads</t>
  </si>
  <si>
    <t>7 threads</t>
  </si>
  <si>
    <t>8 threads</t>
  </si>
  <si>
    <t>Execução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</si>
</sst>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35"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65" formatCode="#,##0.000"/>
      <fill>
        <patternFill patternType="solid">
          <fgColor indexed="64"/>
          <bgColor theme="2" tint="-0.89999084444715716"/>
        </patternFill>
      </fill>
      <alignment horizontal="left" vertical="bottom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2" tint="-0.89999084444715716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2" tint="-0.89999084444715716"/>
        </patternFill>
      </fill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2" tint="-0.89999084444715716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fill>
        <patternFill patternType="solid">
          <fgColor indexed="64"/>
          <bgColor theme="2" tint="-0.89999084444715716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64" formatCode="0.000"/>
      <fill>
        <patternFill patternType="solid">
          <fgColor indexed="64"/>
          <bgColor theme="2" tint="-0.89999084444715716"/>
        </patternFill>
      </fill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0.8999908444471571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Speedup</a:t>
            </a:r>
            <a:r>
              <a:rPr lang="pt-BR" baseline="0"/>
              <a:t> X Threads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Paralelo!$C$14</c:f>
              <c:strCache>
                <c:ptCount val="1"/>
                <c:pt idx="0">
                  <c:v>Média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Paralelo!$C$15:$C$20</c:f>
              <c:numCache>
                <c:formatCode>#,##0.000</c:formatCode>
                <c:ptCount val="6"/>
                <c:pt idx="0">
                  <c:v>3.0925000000000002</c:v>
                </c:pt>
                <c:pt idx="1">
                  <c:v>2.4929000000000001</c:v>
                </c:pt>
                <c:pt idx="2">
                  <c:v>2.3185000000000002</c:v>
                </c:pt>
                <c:pt idx="3">
                  <c:v>2.3172999999999999</c:v>
                </c:pt>
                <c:pt idx="4">
                  <c:v>2.2128999999999999</c:v>
                </c:pt>
                <c:pt idx="5">
                  <c:v>2.2166999999999999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D-4D0F-9798-4985EFDE6373}"/>
            </c:ext>
          </c:extLst>
        </c:ser>
        <c:ser>
          <c:idx val="1"/>
          <c:order val="1"/>
          <c:tx>
            <c:strRef>
              <c:f>Paralelo!$D$14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Paralelo!$D$15:$D$20</c:f>
              <c:numCache>
                <c:formatCode>#,##0.000</c:formatCode>
                <c:ptCount val="6"/>
                <c:pt idx="0">
                  <c:v>1</c:v>
                </c:pt>
                <c:pt idx="1">
                  <c:v>1.240523085562999</c:v>
                </c:pt>
                <c:pt idx="2">
                  <c:v>1.3338365322406729</c:v>
                </c:pt>
                <c:pt idx="3">
                  <c:v>1.3345272515427438</c:v>
                </c:pt>
                <c:pt idx="4">
                  <c:v>1.3974874598942566</c:v>
                </c:pt>
                <c:pt idx="5">
                  <c:v>1.3950918031307802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D-4D0F-9798-4985EFDE6373}"/>
            </c:ext>
          </c:extLst>
        </c:ser>
        <c:ser>
          <c:idx val="2"/>
          <c:order val="2"/>
          <c:tx>
            <c:strRef>
              <c:f>Paralelo!$E$14</c:f>
              <c:strCache>
                <c:ptCount val="1"/>
                <c:pt idx="0">
                  <c:v>Eficiência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Paralelo!$E$15:$E$20</c:f>
              <c:numCache>
                <c:formatCode>#,##0.000</c:formatCode>
                <c:ptCount val="6"/>
                <c:pt idx="0">
                  <c:v>1</c:v>
                </c:pt>
                <c:pt idx="1">
                  <c:v>0.62026154278149948</c:v>
                </c:pt>
                <c:pt idx="2">
                  <c:v>0.44461217741355763</c:v>
                </c:pt>
                <c:pt idx="3">
                  <c:v>0.33363181288568594</c:v>
                </c:pt>
                <c:pt idx="4">
                  <c:v>0.27949749197885132</c:v>
                </c:pt>
                <c:pt idx="5">
                  <c:v>0.2325153005217967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D-4D0F-9798-4985EFDE6373}"/>
            </c:ext>
          </c:extLst>
        </c:ser>
        <c:ser>
          <c:idx val="3"/>
          <c:order val="3"/>
          <c:tx>
            <c:strRef>
              <c:f>Paralelo!$F$14</c:f>
              <c:strCache>
                <c:ptCount val="1"/>
                <c:pt idx="0">
                  <c:v>Fraco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Paralelo!$F$15:$F$20</c:f>
              <c:numCache>
                <c:formatCode>#,##0.000</c:formatCode>
                <c:ptCount val="6"/>
                <c:pt idx="0">
                  <c:v>1</c:v>
                </c:pt>
                <c:pt idx="1">
                  <c:v>0.62</c:v>
                </c:pt>
                <c:pt idx="2">
                  <c:v>0.44500000000000001</c:v>
                </c:pt>
                <c:pt idx="3">
                  <c:v>0.33400000000000002</c:v>
                </c:pt>
                <c:pt idx="4">
                  <c:v>0.28000000000000003</c:v>
                </c:pt>
                <c:pt idx="5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D-4D0F-9798-4985EFDE6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659056"/>
        <c:axId val="549657616"/>
      </c:lineChart>
      <c:catAx>
        <c:axId val="54965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657616"/>
        <c:crosses val="autoZero"/>
        <c:auto val="1"/>
        <c:lblAlgn val="ctr"/>
        <c:lblOffset val="100"/>
        <c:noMultiLvlLbl val="0"/>
      </c:catAx>
      <c:valAx>
        <c:axId val="5496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Sppedup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6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529682</xdr:colOff>
      <xdr:row>11</xdr:row>
      <xdr:rowOff>36241</xdr:rowOff>
    </xdr:from>
    <xdr:to>
      <xdr:col>10</xdr:col>
      <xdr:colOff>799170</xdr:colOff>
      <xdr:row>25</xdr:row>
      <xdr:rowOff>177490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3401D2-F2C8-FDE5-B224-7B7176445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9239F6-5DE6-4D2A-9985-8D887044AF61}" name="Tabela8" displayName="Tabela8" ref="C6:M19" headerRowCount="0" totalsRowShown="0">
  <tableColumns count="11">
    <tableColumn id="1" xr3:uid="{3830D003-7BBD-4E91-934B-F2163F92996D}" name="Coluna1"/>
    <tableColumn id="2" xr3:uid="{E8423CDF-6EEF-4BB9-9A20-076BCBF3D498}" name="Coluna2"/>
    <tableColumn id="3" xr3:uid="{3B48B983-2883-4BF8-9E96-B2902CFFFA2C}" name="Coluna3"/>
    <tableColumn id="4" xr3:uid="{FD48C702-5C79-4CCE-889E-27A01CC35066}" name="Coluna4"/>
    <tableColumn id="5" xr3:uid="{825DC76A-B1C0-48FC-9745-80758C8D8C98}" name="Coluna5"/>
    <tableColumn id="6" xr3:uid="{F2861C33-B23B-4AEA-98E5-A1B90EF21A82}" name="Coluna6"/>
    <tableColumn id="7" xr3:uid="{2745F580-BB01-4758-8326-DFB75B4ACA56}" name="Coluna7"/>
    <tableColumn id="8" xr3:uid="{6302A266-6872-4543-88B0-4F0B1758B2C7}" name="Coluna8"/>
    <tableColumn id="9" xr3:uid="{E8C95885-230A-4F39-94F0-E8C7A3899696}" name="Coluna9"/>
    <tableColumn id="10" xr3:uid="{30ECE86F-5571-4B3F-B422-93839CC7242E}" name="Coluna10"/>
    <tableColumn id="11" xr3:uid="{6F537E82-08C3-461F-9DEE-B742E9F75A03}" name="Coluna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ACD513-2339-4D5D-A3C3-E6ABD5B3BB27}" name="Tabela1" displayName="Tabela1" ref="B4:O9" totalsRowShown="0" headerRowDxfId="34">
  <autoFilter ref="B4:O9" xr:uid="{F5ACD513-2339-4D5D-A3C3-E6ABD5B3BB27}"/>
  <tableColumns count="14">
    <tableColumn id="14" xr3:uid="{F38106FA-EA43-4FCD-AD48-5F6C5CA25D24}" name="K" dataDxfId="33"/>
    <tableColumn id="13" xr3:uid="{F724751C-E0E8-43C5-AAF0-F7687AB5A1CE}" name="M" dataDxfId="32"/>
    <tableColumn id="1" xr3:uid="{B2BB3DCE-158D-407E-92E9-0746F90681DB}" name="N" dataDxfId="31"/>
    <tableColumn id="2" xr3:uid="{B5CACA10-666C-4DF8-9FA1-524D91ECE1A2}" name="Execução 1" dataDxfId="30"/>
    <tableColumn id="3" xr3:uid="{309E67EB-7BC7-4E34-B912-F7DED349F169}" name="Execuçao 2" dataDxfId="29"/>
    <tableColumn id="4" xr3:uid="{DAB41475-E911-4EDA-9BEC-C1090270877F}" name="Execuçao 3" dataDxfId="28"/>
    <tableColumn id="5" xr3:uid="{598B86AE-469F-4633-9856-905D8D5C2854}" name="Execuçao 4" dataDxfId="27"/>
    <tableColumn id="6" xr3:uid="{93F17023-569A-4458-9F46-C3DDE00746B7}" name="Execuçao 5" dataDxfId="26"/>
    <tableColumn id="7" xr3:uid="{F8446329-B665-431C-9493-C207DB7C7ACE}" name="Execuçao 6" dataDxfId="25"/>
    <tableColumn id="8" xr3:uid="{13332C9F-0CD1-4CC8-83F3-7A6CE6998E18}" name="Execuçao 7" dataDxfId="24"/>
    <tableColumn id="9" xr3:uid="{2C6C6356-1A8D-4E0C-86CA-673F04FE5A0C}" name="Execuçao 8" dataDxfId="23"/>
    <tableColumn id="10" xr3:uid="{AA7954EF-D6A6-45C2-B211-914757539CEA}" name="Execuçao 9" dataDxfId="22"/>
    <tableColumn id="11" xr3:uid="{DA8099E2-DCD8-4AC1-88A2-062859594BA5}" name="Execuçao 10" dataDxfId="21"/>
    <tableColumn id="12" xr3:uid="{12A95BDD-F1EC-484B-B2FE-92D43E05DF99}" name="Média (seg)" dataDxfId="20">
      <calculatedColumnFormula>AVERAGE(Tabela1[[#This Row],[Execução 1]:[Execuçao 10]])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603304-DC78-4054-A32D-980DF228FADB}" name="Tabela46" displayName="Tabela46" ref="B14:F20" totalsRowShown="0" headerRowDxfId="19" dataDxfId="18">
  <autoFilter ref="B14:F20" xr:uid="{A7603304-DC78-4054-A32D-980DF228FADB}"/>
  <tableColumns count="5">
    <tableColumn id="1" xr3:uid="{6ACA56D6-C74F-496F-B232-C9BE0EC83648}" name="Threads" dataDxfId="17"/>
    <tableColumn id="2" xr3:uid="{8EF0DBB0-BB6D-4A27-98D2-5BBE72128662}" name="Média (s)" dataDxfId="16">
      <calculatedColumnFormula>M5</calculatedColumnFormula>
    </tableColumn>
    <tableColumn id="3" xr3:uid="{E8FB7187-DFEC-4EEB-A2E1-9C4A237BC76C}" name="Speed Up" dataDxfId="15">
      <calculatedColumnFormula>$C$15/Tabela46[[#This Row],[Média (s)]]</calculatedColumnFormula>
    </tableColumn>
    <tableColumn id="4" xr3:uid="{33D7DFB5-740F-49A4-9DDE-3EC1E8FC6C50}" name="Eficiência" dataDxfId="14">
      <calculatedColumnFormula>Tabela46[[#This Row],[Speed Up]]/Tabela46[[#This Row],[Threads]]</calculatedColumnFormula>
    </tableColumn>
    <tableColumn id="5" xr3:uid="{B73C0294-B47A-4412-89F0-38D50AEA87CE}" name="Fraco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133444-17A3-4431-B349-FFD1FCF03132}" name="Tabela13" displayName="Tabela13" ref="B4:M10" totalsRowShown="0" headerRowDxfId="12">
  <autoFilter ref="B4:M10" xr:uid="{DD133444-17A3-4431-B349-FFD1FCF03132}"/>
  <tableColumns count="12">
    <tableColumn id="1" xr3:uid="{2EC5111F-C102-4D12-AB1D-4D8833D91C0C}" name="Threads" dataDxfId="11">
      <calculatedColumnFormula>#REF!+1</calculatedColumnFormula>
    </tableColumn>
    <tableColumn id="2" xr3:uid="{0ECB3383-CD36-4A2F-A861-CCC41D236E36}" name="Execuçao 1" dataDxfId="10"/>
    <tableColumn id="3" xr3:uid="{64BAB25A-0DFF-4637-85D6-F07D5920F8FA}" name="Execuçao 2" dataDxfId="9"/>
    <tableColumn id="4" xr3:uid="{1EA527D4-FCE4-4D65-B256-C4A613166797}" name="Execuçao 3" dataDxfId="8"/>
    <tableColumn id="5" xr3:uid="{CA3E1431-684F-4B2B-81CD-B5F7EA952401}" name="Execuçao 4" dataDxfId="7"/>
    <tableColumn id="6" xr3:uid="{082097F0-D91C-40B4-A5CC-079D33C96104}" name="Execuçao 5" dataDxfId="6"/>
    <tableColumn id="7" xr3:uid="{057B970F-883A-4116-920D-9A0D623EABBC}" name="Execuçao 6" dataDxfId="5"/>
    <tableColumn id="8" xr3:uid="{411FD67F-F0C1-4B80-9357-22E2AEA3D73E}" name="Execuçao 7" dataDxfId="4"/>
    <tableColumn id="9" xr3:uid="{5DBE4154-92DF-4371-B23E-8F4387BFA4C6}" name="Execuçao 8" dataDxfId="3"/>
    <tableColumn id="10" xr3:uid="{CF4F6542-6B8A-42C3-8522-2A8C53583131}" name="Execuçao 9" dataDxfId="2"/>
    <tableColumn id="11" xr3:uid="{D63A049D-825E-4D55-99B2-9B8CE3FB1D07}" name="Execuçao 10" dataDxfId="1"/>
    <tableColumn id="12" xr3:uid="{1DCDFD08-98AC-4250-B2DE-BA779ECB8222}" name="Média (s)" dataDxfId="0">
      <calculatedColumnFormula>AVERAGE(Tabela13[[#This Row],[Execuçao 1]:[Execuçao 10]])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4FBA-30EE-460A-B86E-4A1DEF0A4026}">
  <dimension ref="C4:M5"/>
  <sheetViews>
    <sheetView workbookViewId="0">
      <selection activeCell="F6" sqref="F6"/>
    </sheetView>
  </sheetViews>
  <sheetFormatPr defaultRowHeight="15" x14ac:dyDescent="0.25"/>
  <cols>
    <col min="3" max="3" width="10.5703125" customWidth="1"/>
    <col min="4" max="4" width="12.85546875" customWidth="1"/>
    <col min="5" max="5" width="10.5703125" customWidth="1"/>
    <col min="6" max="6" width="18.5703125" customWidth="1"/>
    <col min="7" max="11" width="10.5703125" customWidth="1"/>
    <col min="12" max="13" width="11.5703125" customWidth="1"/>
  </cols>
  <sheetData>
    <row r="4" spans="3:13" x14ac:dyDescent="0.25">
      <c r="C4" s="13" t="s">
        <v>21</v>
      </c>
      <c r="D4" s="13" t="s">
        <v>22</v>
      </c>
      <c r="E4" s="13" t="s">
        <v>23</v>
      </c>
      <c r="F4" s="13" t="s">
        <v>20</v>
      </c>
      <c r="G4" s="12" t="s">
        <v>24</v>
      </c>
      <c r="H4" s="12"/>
      <c r="I4" s="12"/>
      <c r="J4" s="12"/>
      <c r="K4" s="12"/>
      <c r="L4" s="12"/>
      <c r="M4" s="12"/>
    </row>
    <row r="5" spans="3:13" x14ac:dyDescent="0.25">
      <c r="C5" s="13"/>
      <c r="D5" s="13"/>
      <c r="E5" s="13"/>
      <c r="F5" s="13"/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</row>
  </sheetData>
  <mergeCells count="5">
    <mergeCell ref="G4:M4"/>
    <mergeCell ref="C4:C5"/>
    <mergeCell ref="D4:D5"/>
    <mergeCell ref="E4:E5"/>
    <mergeCell ref="F4:F5"/>
  </mergeCells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0068-480C-478F-BFA6-BEC00422EEA9}">
  <dimension ref="A1:O9"/>
  <sheetViews>
    <sheetView tabSelected="1" zoomScaleNormal="100" workbookViewId="0">
      <selection activeCell="G15" sqref="G15"/>
    </sheetView>
  </sheetViews>
  <sheetFormatPr defaultRowHeight="15" x14ac:dyDescent="0.25"/>
  <cols>
    <col min="2" max="3" width="6.42578125" customWidth="1"/>
    <col min="4" max="4" width="6.85546875" customWidth="1"/>
    <col min="5" max="5" width="15.7109375" customWidth="1"/>
    <col min="6" max="6" width="15.5703125" customWidth="1"/>
    <col min="7" max="7" width="16" customWidth="1"/>
    <col min="8" max="8" width="16.42578125" customWidth="1"/>
    <col min="9" max="9" width="15.5703125" customWidth="1"/>
    <col min="10" max="10" width="14.42578125" customWidth="1"/>
    <col min="11" max="13" width="15" customWidth="1"/>
    <col min="14" max="14" width="17.28515625" customWidth="1"/>
    <col min="15" max="15" width="14.7109375" customWidth="1"/>
  </cols>
  <sheetData>
    <row r="1" spans="1:15" s="5" customFormat="1" ht="20.100000000000001" customHeight="1" x14ac:dyDescent="0.25"/>
    <row r="4" spans="1:15" x14ac:dyDescent="0.25">
      <c r="B4" s="3" t="s">
        <v>21</v>
      </c>
      <c r="C4" s="3" t="s">
        <v>22</v>
      </c>
      <c r="D4" s="3" t="s">
        <v>23</v>
      </c>
      <c r="E4" s="3" t="s">
        <v>32</v>
      </c>
      <c r="F4" s="3" t="s">
        <v>2</v>
      </c>
      <c r="G4" s="3" t="s">
        <v>3</v>
      </c>
      <c r="H4" s="3" t="s">
        <v>4</v>
      </c>
      <c r="I4" s="3" t="s">
        <v>5</v>
      </c>
      <c r="J4" s="3" t="s">
        <v>6</v>
      </c>
      <c r="K4" s="3" t="s">
        <v>7</v>
      </c>
      <c r="L4" s="3" t="s">
        <v>8</v>
      </c>
      <c r="M4" s="3" t="s">
        <v>9</v>
      </c>
      <c r="N4" s="3" t="s">
        <v>10</v>
      </c>
      <c r="O4" s="4" t="s">
        <v>11</v>
      </c>
    </row>
    <row r="5" spans="1:15" x14ac:dyDescent="0.25">
      <c r="B5" s="11">
        <v>1</v>
      </c>
      <c r="C5" s="11">
        <v>2</v>
      </c>
      <c r="D5" s="11">
        <v>2</v>
      </c>
      <c r="E5" s="6">
        <v>0.13700000000000001</v>
      </c>
      <c r="F5" s="6">
        <v>0.89600000000000002</v>
      </c>
      <c r="G5" s="6">
        <v>7.8E-2</v>
      </c>
      <c r="H5" s="6">
        <v>0.10100000000000001</v>
      </c>
      <c r="I5" s="6">
        <v>7.9000000000000001E-2</v>
      </c>
      <c r="J5" s="6">
        <v>0.08</v>
      </c>
      <c r="K5" s="6">
        <v>7.9000000000000001E-2</v>
      </c>
      <c r="L5" s="6">
        <v>9.7000000000000003E-2</v>
      </c>
      <c r="M5" s="6">
        <v>9.5000000000000001E-2</v>
      </c>
      <c r="N5" s="6">
        <v>7.8E-2</v>
      </c>
      <c r="O5" s="10">
        <f>AVERAGE(Tabela1[[#This Row],[Execução 1]:[Execuçao 10]])</f>
        <v>0.17199999999999999</v>
      </c>
    </row>
    <row r="6" spans="1:15" x14ac:dyDescent="0.25">
      <c r="B6" s="11">
        <v>1</v>
      </c>
      <c r="C6" s="11">
        <v>10</v>
      </c>
      <c r="D6" s="11">
        <v>10</v>
      </c>
      <c r="E6" s="6">
        <v>0.13700000000000001</v>
      </c>
      <c r="F6" s="6">
        <v>0.89800000000000002</v>
      </c>
      <c r="G6" s="6">
        <v>0.10100000000000001</v>
      </c>
      <c r="H6" s="6">
        <v>8.2000000000000003E-2</v>
      </c>
      <c r="I6" s="6">
        <v>0.104</v>
      </c>
      <c r="J6" s="6">
        <v>7.9000000000000001E-2</v>
      </c>
      <c r="K6" s="6">
        <v>7.8E-2</v>
      </c>
      <c r="L6" s="6">
        <v>7.9000000000000001E-2</v>
      </c>
      <c r="M6" s="6">
        <v>7.9000000000000001E-2</v>
      </c>
      <c r="N6" s="6">
        <v>0.10100000000000001</v>
      </c>
      <c r="O6" s="10">
        <f>AVERAGE(Tabela1[[#This Row],[Execução 1]:[Execuçao 10]])</f>
        <v>0.17380000000000001</v>
      </c>
    </row>
    <row r="7" spans="1:15" x14ac:dyDescent="0.25">
      <c r="B7" s="11">
        <v>0</v>
      </c>
      <c r="C7" s="11">
        <v>50</v>
      </c>
      <c r="D7" s="11">
        <v>50</v>
      </c>
      <c r="E7" s="6">
        <v>0.14699999999999999</v>
      </c>
      <c r="F7" s="6">
        <v>0.83499999999999996</v>
      </c>
      <c r="G7" s="6">
        <v>0.09</v>
      </c>
      <c r="H7" s="6">
        <v>9.0999999999999998E-2</v>
      </c>
      <c r="I7" s="6">
        <v>0.09</v>
      </c>
      <c r="J7" s="6">
        <v>9.0999999999999998E-2</v>
      </c>
      <c r="K7" s="6">
        <v>8.8999999999999996E-2</v>
      </c>
      <c r="L7" s="6">
        <v>9.0999999999999998E-2</v>
      </c>
      <c r="M7" s="6">
        <v>0.221</v>
      </c>
      <c r="N7" s="6">
        <v>9.1999999999999998E-2</v>
      </c>
      <c r="O7" s="10">
        <f>AVERAGE(Tabela1[[#This Row],[Execução 1]:[Execuçao 10]])</f>
        <v>0.18370000000000003</v>
      </c>
    </row>
    <row r="8" spans="1:15" x14ac:dyDescent="0.25">
      <c r="B8" s="11">
        <v>0</v>
      </c>
      <c r="C8" s="11">
        <v>500</v>
      </c>
      <c r="D8" s="11">
        <v>500</v>
      </c>
      <c r="E8" s="6">
        <v>18.956</v>
      </c>
      <c r="F8" s="6">
        <v>19.32</v>
      </c>
      <c r="G8" s="6">
        <v>18.751000000000001</v>
      </c>
      <c r="H8" s="6">
        <v>18.696000000000002</v>
      </c>
      <c r="I8" s="6">
        <v>18.707999999999998</v>
      </c>
      <c r="J8" s="6">
        <v>18.684999999999999</v>
      </c>
      <c r="K8" s="6">
        <v>18.713000000000001</v>
      </c>
      <c r="L8" s="6">
        <v>18.805</v>
      </c>
      <c r="M8" s="6">
        <v>18.617000000000001</v>
      </c>
      <c r="N8" s="6">
        <v>18.800999999999998</v>
      </c>
      <c r="O8" s="10">
        <f>AVERAGE(Tabela1[[#This Row],[Execução 1]:[Execuçao 10]])</f>
        <v>18.805199999999999</v>
      </c>
    </row>
    <row r="9" spans="1:15" x14ac:dyDescent="0.25">
      <c r="A9" s="2"/>
      <c r="B9" s="11">
        <v>0</v>
      </c>
      <c r="C9" s="11">
        <v>1000</v>
      </c>
      <c r="D9" s="11">
        <v>1000</v>
      </c>
      <c r="E9" s="6">
        <v>327.17</v>
      </c>
      <c r="F9" s="6">
        <v>326.24400000000003</v>
      </c>
      <c r="G9" s="6">
        <v>326.59199999999998</v>
      </c>
      <c r="H9" s="6">
        <v>326.459</v>
      </c>
      <c r="I9" s="6">
        <v>326.858</v>
      </c>
      <c r="J9" s="6">
        <v>326.30700000000002</v>
      </c>
      <c r="K9" s="6">
        <v>326.73</v>
      </c>
      <c r="L9" s="6">
        <v>326.85199999999998</v>
      </c>
      <c r="M9" s="6">
        <v>326.19200000000001</v>
      </c>
      <c r="N9" s="6">
        <v>326.40600000000001</v>
      </c>
      <c r="O9" s="10">
        <f>AVERAGE(Tabela1[[#This Row],[Execução 1]:[Execuçao 10]])</f>
        <v>326.58099999999996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4FE7-12E8-4280-B816-A70B6C716D69}">
  <dimension ref="B3:P20"/>
  <sheetViews>
    <sheetView zoomScale="55" zoomScaleNormal="55" workbookViewId="0">
      <selection activeCell="E46" sqref="E46"/>
    </sheetView>
  </sheetViews>
  <sheetFormatPr defaultRowHeight="15" x14ac:dyDescent="0.25"/>
  <cols>
    <col min="1" max="1" width="20.7109375" customWidth="1"/>
    <col min="2" max="2" width="15.85546875" customWidth="1"/>
    <col min="3" max="3" width="16.28515625" customWidth="1"/>
    <col min="4" max="4" width="16.140625" customWidth="1"/>
    <col min="5" max="5" width="15.7109375" customWidth="1"/>
    <col min="6" max="6" width="17.42578125" customWidth="1"/>
    <col min="7" max="7" width="15.42578125" customWidth="1"/>
    <col min="8" max="9" width="15.7109375" customWidth="1"/>
    <col min="10" max="10" width="15.85546875" customWidth="1"/>
    <col min="11" max="11" width="16.140625" customWidth="1"/>
    <col min="12" max="12" width="17" customWidth="1"/>
    <col min="13" max="13" width="15.42578125" customWidth="1"/>
    <col min="15" max="15" width="12.28515625" customWidth="1"/>
    <col min="16" max="16" width="36.7109375" customWidth="1"/>
  </cols>
  <sheetData>
    <row r="3" spans="2:16" ht="18.75" x14ac:dyDescent="0.25">
      <c r="B3" s="16" t="s">
        <v>12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P3" t="s">
        <v>19</v>
      </c>
    </row>
    <row r="4" spans="2:16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4" t="s">
        <v>15</v>
      </c>
      <c r="P4" t="s">
        <v>18</v>
      </c>
    </row>
    <row r="5" spans="2:16" x14ac:dyDescent="0.25">
      <c r="B5" s="1">
        <v>1</v>
      </c>
      <c r="C5" s="8">
        <v>3.9460000000000002</v>
      </c>
      <c r="D5" s="8">
        <v>2.9910000000000001</v>
      </c>
      <c r="E5" s="8">
        <v>3</v>
      </c>
      <c r="F5" s="8">
        <v>2.9950000000000001</v>
      </c>
      <c r="G5" s="8">
        <v>3</v>
      </c>
      <c r="H5" s="8">
        <v>2.9569999999999999</v>
      </c>
      <c r="I5" s="8">
        <v>3.0910000000000002</v>
      </c>
      <c r="J5" s="8">
        <v>2.9809999999999999</v>
      </c>
      <c r="K5" s="8">
        <v>2.98</v>
      </c>
      <c r="L5" s="8">
        <v>2.984</v>
      </c>
      <c r="M5" s="9">
        <f>AVERAGE(Tabela13[[#This Row],[Execuçao 1]:[Execuçao 10]])</f>
        <v>3.0925000000000002</v>
      </c>
    </row>
    <row r="6" spans="2:16" x14ac:dyDescent="0.25">
      <c r="B6" s="1">
        <v>2</v>
      </c>
      <c r="C6" s="8">
        <v>2.528</v>
      </c>
      <c r="D6" s="8">
        <v>2.5129999999999999</v>
      </c>
      <c r="E6" s="8">
        <v>2.5190000000000001</v>
      </c>
      <c r="F6" s="8">
        <v>2.4950000000000001</v>
      </c>
      <c r="G6" s="8">
        <v>2.4980000000000002</v>
      </c>
      <c r="H6" s="8">
        <v>2.4780000000000002</v>
      </c>
      <c r="I6" s="8">
        <v>2.4809999999999999</v>
      </c>
      <c r="J6" s="8">
        <v>2.4809999999999999</v>
      </c>
      <c r="K6" s="8">
        <v>2.472</v>
      </c>
      <c r="L6" s="8">
        <v>2.464</v>
      </c>
      <c r="M6" s="9">
        <f>AVERAGE(Tabela13[[#This Row],[Execuçao 1]:[Execuçao 10]])</f>
        <v>2.4929000000000001</v>
      </c>
    </row>
    <row r="7" spans="2:16" x14ac:dyDescent="0.25">
      <c r="B7" s="1">
        <v>3</v>
      </c>
      <c r="C7" s="8">
        <v>2.2869999999999999</v>
      </c>
      <c r="D7" s="8">
        <v>2.3010000000000002</v>
      </c>
      <c r="E7" s="8">
        <v>2.3170000000000002</v>
      </c>
      <c r="F7" s="8">
        <v>2.323</v>
      </c>
      <c r="G7" s="8">
        <v>2.2829999999999999</v>
      </c>
      <c r="H7" s="8">
        <v>2.294</v>
      </c>
      <c r="I7" s="8">
        <v>2.298</v>
      </c>
      <c r="J7" s="8">
        <v>2.33</v>
      </c>
      <c r="K7" s="8">
        <v>2.367</v>
      </c>
      <c r="L7" s="8">
        <v>2.3849999999999998</v>
      </c>
      <c r="M7" s="9">
        <f>AVERAGE(Tabela13[[#This Row],[Execuçao 1]:[Execuçao 10]])</f>
        <v>2.3185000000000002</v>
      </c>
    </row>
    <row r="8" spans="2:16" x14ac:dyDescent="0.25">
      <c r="B8" s="1">
        <v>4</v>
      </c>
      <c r="C8" s="8">
        <v>2.403</v>
      </c>
      <c r="D8" s="8">
        <v>2.3029999999999999</v>
      </c>
      <c r="E8" s="8">
        <v>2.3119999999999998</v>
      </c>
      <c r="F8" s="8">
        <v>2.306</v>
      </c>
      <c r="G8" s="8">
        <v>2.3010000000000002</v>
      </c>
      <c r="H8" s="8">
        <v>2.3050000000000002</v>
      </c>
      <c r="I8" s="8">
        <v>2.2759999999999998</v>
      </c>
      <c r="J8" s="8">
        <v>2.3650000000000002</v>
      </c>
      <c r="K8" s="8">
        <v>2.302</v>
      </c>
      <c r="L8" s="8">
        <v>2.2999999999999998</v>
      </c>
      <c r="M8" s="9">
        <f>AVERAGE(Tabela13[[#This Row],[Execuçao 1]:[Execuçao 10]])</f>
        <v>2.3172999999999999</v>
      </c>
    </row>
    <row r="9" spans="2:16" x14ac:dyDescent="0.25">
      <c r="B9" s="1">
        <v>5</v>
      </c>
      <c r="C9" s="8">
        <v>2.2639999999999998</v>
      </c>
      <c r="D9" s="8">
        <v>2.254</v>
      </c>
      <c r="E9" s="8">
        <v>2.2080000000000002</v>
      </c>
      <c r="F9" s="8">
        <v>2.2069999999999999</v>
      </c>
      <c r="G9" s="8">
        <v>2.23</v>
      </c>
      <c r="H9" s="8">
        <v>2.218</v>
      </c>
      <c r="I9" s="8">
        <v>2.1760000000000002</v>
      </c>
      <c r="J9" s="8">
        <v>2.1760000000000002</v>
      </c>
      <c r="K9" s="8">
        <v>2.1970000000000001</v>
      </c>
      <c r="L9" s="8">
        <v>2.1989999999999998</v>
      </c>
      <c r="M9" s="9">
        <f>AVERAGE(Tabela13[[#This Row],[Execuçao 1]:[Execuçao 10]])</f>
        <v>2.2128999999999999</v>
      </c>
    </row>
    <row r="10" spans="2:16" x14ac:dyDescent="0.25">
      <c r="B10" s="1">
        <v>6</v>
      </c>
      <c r="C10" s="8">
        <v>2.2090000000000001</v>
      </c>
      <c r="D10" s="8">
        <v>2.2189999999999999</v>
      </c>
      <c r="E10" s="8">
        <v>2.198</v>
      </c>
      <c r="F10" s="8">
        <v>2.2200000000000002</v>
      </c>
      <c r="G10" s="8">
        <v>2.1890000000000001</v>
      </c>
      <c r="H10" s="8">
        <v>2.1949999999999998</v>
      </c>
      <c r="I10" s="8">
        <v>2.27</v>
      </c>
      <c r="J10" s="8">
        <v>2.2050000000000001</v>
      </c>
      <c r="K10" s="8">
        <v>2.2549999999999999</v>
      </c>
      <c r="L10" s="8">
        <v>2.2069999999999999</v>
      </c>
      <c r="M10" s="9">
        <f>AVERAGE(Tabela13[[#This Row],[Execuçao 1]:[Execuçao 10]])</f>
        <v>2.2166999999999999</v>
      </c>
    </row>
    <row r="13" spans="2:16" x14ac:dyDescent="0.25">
      <c r="B13" s="14" t="s">
        <v>16</v>
      </c>
      <c r="C13" s="15"/>
      <c r="D13" s="15"/>
      <c r="E13" s="15"/>
    </row>
    <row r="14" spans="2:16" x14ac:dyDescent="0.25">
      <c r="B14" s="3" t="s">
        <v>0</v>
      </c>
      <c r="C14" s="3" t="s">
        <v>15</v>
      </c>
      <c r="D14" s="3" t="s">
        <v>13</v>
      </c>
      <c r="E14" s="3" t="s">
        <v>14</v>
      </c>
      <c r="F14" s="3" t="s">
        <v>17</v>
      </c>
    </row>
    <row r="15" spans="2:16" x14ac:dyDescent="0.25">
      <c r="B15" s="1">
        <v>1</v>
      </c>
      <c r="C15" s="7">
        <f>M5</f>
        <v>3.0925000000000002</v>
      </c>
      <c r="D15" s="7">
        <f>$C$15/Tabela46[[#This Row],[Média (s)]]</f>
        <v>1</v>
      </c>
      <c r="E15" s="7">
        <f>Tabela46[[#This Row],[Speed Up]]/Tabela46[[#This Row],[Threads]]</f>
        <v>1</v>
      </c>
      <c r="F15" s="7">
        <v>1</v>
      </c>
    </row>
    <row r="16" spans="2:16" x14ac:dyDescent="0.25">
      <c r="B16" s="1">
        <v>2</v>
      </c>
      <c r="C16" s="7">
        <f t="shared" ref="C16:C20" si="0">M6</f>
        <v>2.4929000000000001</v>
      </c>
      <c r="D16" s="7">
        <f>$C$15/Tabela46[[#This Row],[Média (s)]]</f>
        <v>1.240523085562999</v>
      </c>
      <c r="E16" s="7">
        <f>Tabela46[[#This Row],[Speed Up]]/Tabela46[[#This Row],[Threads]]</f>
        <v>0.62026154278149948</v>
      </c>
      <c r="F16" s="7">
        <v>0.62</v>
      </c>
    </row>
    <row r="17" spans="2:6" x14ac:dyDescent="0.25">
      <c r="B17" s="1">
        <v>3</v>
      </c>
      <c r="C17" s="7">
        <f t="shared" si="0"/>
        <v>2.3185000000000002</v>
      </c>
      <c r="D17" s="7">
        <f>$C$15/Tabela46[[#This Row],[Média (s)]]</f>
        <v>1.3338365322406729</v>
      </c>
      <c r="E17" s="7">
        <f>Tabela46[[#This Row],[Speed Up]]/Tabela46[[#This Row],[Threads]]</f>
        <v>0.44461217741355763</v>
      </c>
      <c r="F17" s="7">
        <v>0.44500000000000001</v>
      </c>
    </row>
    <row r="18" spans="2:6" x14ac:dyDescent="0.25">
      <c r="B18" s="1">
        <v>4</v>
      </c>
      <c r="C18" s="7">
        <f t="shared" si="0"/>
        <v>2.3172999999999999</v>
      </c>
      <c r="D18" s="7">
        <f>$C$15/Tabela46[[#This Row],[Média (s)]]</f>
        <v>1.3345272515427438</v>
      </c>
      <c r="E18" s="7">
        <f>Tabela46[[#This Row],[Speed Up]]/Tabela46[[#This Row],[Threads]]</f>
        <v>0.33363181288568594</v>
      </c>
      <c r="F18" s="7">
        <v>0.33400000000000002</v>
      </c>
    </row>
    <row r="19" spans="2:6" x14ac:dyDescent="0.25">
      <c r="B19" s="1">
        <v>5</v>
      </c>
      <c r="C19" s="7">
        <f t="shared" si="0"/>
        <v>2.2128999999999999</v>
      </c>
      <c r="D19" s="7">
        <f>$C$15/Tabela46[[#This Row],[Média (s)]]</f>
        <v>1.3974874598942566</v>
      </c>
      <c r="E19" s="7">
        <f>Tabela46[[#This Row],[Speed Up]]/Tabela46[[#This Row],[Threads]]</f>
        <v>0.27949749197885132</v>
      </c>
      <c r="F19" s="7">
        <v>0.28000000000000003</v>
      </c>
    </row>
    <row r="20" spans="2:6" x14ac:dyDescent="0.25">
      <c r="B20" s="1">
        <v>6</v>
      </c>
      <c r="C20" s="7">
        <f t="shared" si="0"/>
        <v>2.2166999999999999</v>
      </c>
      <c r="D20" s="7">
        <f>$C$15/Tabela46[[#This Row],[Média (s)]]</f>
        <v>1.3950918031307802</v>
      </c>
      <c r="E20" s="7">
        <f>Tabela46[[#This Row],[Speed Up]]/Tabela46[[#This Row],[Threads]]</f>
        <v>0.2325153005217967</v>
      </c>
      <c r="F20" s="7">
        <v>0.223</v>
      </c>
    </row>
  </sheetData>
  <mergeCells count="2">
    <mergeCell ref="B3:M3"/>
    <mergeCell ref="B13:E13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Speedup Serial+Paralelo</vt:lpstr>
      <vt:lpstr>Serial</vt:lpstr>
      <vt:lpstr>Paralelo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ALVES PEREIRA</dc:creator>
  <cp:lastModifiedBy>VITOR ALVES PEREIRA</cp:lastModifiedBy>
  <dcterms:created xsi:type="dcterms:W3CDTF">2025-05-01T15:08:14Z</dcterms:created>
  <dcterms:modified xsi:type="dcterms:W3CDTF">2025-05-31T23:30:32Z</dcterms:modified>
</cp:coreProperties>
</file>