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institutogerminare-my.sharepoint.com/personal/patrick_souza_germinare_org_br/Documents/Área de Trabalho/Germinare TECH/2º Ano/Interdisciplinar/"/>
    </mc:Choice>
  </mc:AlternateContent>
  <xr:revisionPtr revIDLastSave="861" documentId="8_{1FC70916-358C-4261-AC7D-4E93D7F0E29C}" xr6:coauthVersionLast="47" xr6:coauthVersionMax="47" xr10:uidLastSave="{C2155951-72B9-469D-823E-52DF64BA382D}"/>
  <bookViews>
    <workbookView xWindow="-108" yWindow="-108" windowWidth="23256" windowHeight="13176" firstSheet="1" activeTab="2" xr2:uid="{6DAFEDF2-AE1E-4368-9F0A-094FB13509E7}"/>
  </bookViews>
  <sheets>
    <sheet name="Tempo Médio Conclusão Cadastro" sheetId="2" r:id="rId1"/>
    <sheet name="Tempo Médio Conclusão Alerta" sheetId="4" r:id="rId2"/>
    <sheet name="Tempo Médio Conclusão Manutençã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2" i="6"/>
  <c r="H2" i="6"/>
  <c r="G2" i="4"/>
  <c r="J2" i="4" s="1"/>
  <c r="F2" i="4"/>
  <c r="K2" i="2"/>
  <c r="G2" i="2"/>
  <c r="F2" i="2"/>
  <c r="E2" i="6"/>
  <c r="D2" i="6"/>
  <c r="E2" i="4"/>
  <c r="H2" i="4" s="1"/>
  <c r="D2" i="4"/>
  <c r="E2" i="2"/>
  <c r="D2" i="2"/>
  <c r="J2" i="6" l="1"/>
  <c r="K2" i="6" s="1"/>
  <c r="M2" i="6" s="1"/>
  <c r="K2" i="4"/>
  <c r="M2" i="4" s="1"/>
  <c r="J2" i="2"/>
  <c r="M2" i="2" s="1"/>
  <c r="H2" i="2"/>
</calcChain>
</file>

<file path=xl/sharedStrings.xml><?xml version="1.0" encoding="utf-8"?>
<sst xmlns="http://schemas.openxmlformats.org/spreadsheetml/2006/main" count="60" uniqueCount="23">
  <si>
    <t>Métrica</t>
  </si>
  <si>
    <t>Tamanho da Amostra (n)</t>
  </si>
  <si>
    <t>Decisão</t>
  </si>
  <si>
    <t/>
  </si>
  <si>
    <t>Taxa de conversão no cadastro</t>
  </si>
  <si>
    <t>Tempo médio para completar ação de manutenção</t>
  </si>
  <si>
    <t>Lado A</t>
  </si>
  <si>
    <t>Diferença das Médias</t>
  </si>
  <si>
    <t>Media Lado A</t>
  </si>
  <si>
    <t>Media Lado B</t>
  </si>
  <si>
    <t>LadoB</t>
  </si>
  <si>
    <t>Tempo médio para completar ação de alerta</t>
  </si>
  <si>
    <t>Soma</t>
  </si>
  <si>
    <t>Média</t>
  </si>
  <si>
    <t>Soma Acumulada</t>
  </si>
  <si>
    <t>Contagem</t>
  </si>
  <si>
    <t>Erro Padrão</t>
  </si>
  <si>
    <t>Valor Z</t>
  </si>
  <si>
    <t>Z</t>
  </si>
  <si>
    <t>H0: B &gt; A</t>
  </si>
  <si>
    <t>H1: B &lt;= A</t>
  </si>
  <si>
    <t>Desvio Padrão Amostral Lado A</t>
  </si>
  <si>
    <t>Desvio Padrão Amostral Lado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</si>
</sst>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Fill="1"/>
    <xf numFmtId="0" fontId="1" fillId="2" borderId="17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0" fillId="3" borderId="20" xfId="0" applyNumberFormat="1" applyFill="1" applyBorder="1" applyAlignment="1">
      <alignment horizontal="center"/>
    </xf>
    <xf numFmtId="168" fontId="0" fillId="3" borderId="20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8" fontId="0" fillId="3" borderId="3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7800-006C-4B1D-8C72-F2D120ACFF76}">
  <dimension ref="A1:M31"/>
  <sheetViews>
    <sheetView topLeftCell="B1" workbookViewId="0">
      <selection activeCell="F11" sqref="F11"/>
    </sheetView>
  </sheetViews>
  <sheetFormatPr defaultRowHeight="14.4" x14ac:dyDescent="0.3"/>
  <cols>
    <col min="1" max="1" width="25.88671875" bestFit="1" customWidth="1"/>
    <col min="2" max="3" width="25.88671875" customWidth="1"/>
    <col min="4" max="4" width="11.77734375" customWidth="1"/>
    <col min="5" max="5" width="11.5546875" bestFit="1" customWidth="1"/>
    <col min="6" max="7" width="26.109375" bestFit="1" customWidth="1"/>
    <col min="8" max="8" width="18.44140625" bestFit="1" customWidth="1"/>
    <col min="9" max="9" width="20.5546875" bestFit="1" customWidth="1"/>
    <col min="10" max="10" width="10.44140625" bestFit="1" customWidth="1"/>
    <col min="11" max="11" width="12.6640625" bestFit="1" customWidth="1"/>
    <col min="12" max="12" width="11.21875" customWidth="1"/>
    <col min="13" max="13" width="12.88671875" bestFit="1" customWidth="1"/>
    <col min="14" max="14" width="10.6640625" customWidth="1"/>
    <col min="15" max="15" width="10.21875" bestFit="1" customWidth="1"/>
  </cols>
  <sheetData>
    <row r="1" spans="1:13" ht="15" thickBot="1" x14ac:dyDescent="0.35">
      <c r="A1" s="3" t="s">
        <v>0</v>
      </c>
      <c r="B1" s="3" t="s">
        <v>6</v>
      </c>
      <c r="C1" s="3" t="s">
        <v>10</v>
      </c>
      <c r="D1" s="3" t="s">
        <v>8</v>
      </c>
      <c r="E1" s="3" t="s">
        <v>9</v>
      </c>
      <c r="F1" s="3" t="s">
        <v>21</v>
      </c>
      <c r="G1" s="3" t="s">
        <v>22</v>
      </c>
      <c r="H1" s="3" t="s">
        <v>7</v>
      </c>
      <c r="I1" s="3" t="s">
        <v>1</v>
      </c>
      <c r="J1" s="3" t="s">
        <v>16</v>
      </c>
      <c r="K1" s="3" t="s">
        <v>17</v>
      </c>
      <c r="L1" s="3" t="s">
        <v>18</v>
      </c>
      <c r="M1" s="3" t="s">
        <v>2</v>
      </c>
    </row>
    <row r="2" spans="1:13" ht="15" thickBot="1" x14ac:dyDescent="0.35">
      <c r="A2" s="17" t="s">
        <v>4</v>
      </c>
      <c r="B2" s="7">
        <v>19.71</v>
      </c>
      <c r="C2" s="8">
        <v>10.79</v>
      </c>
      <c r="D2" s="30">
        <f>AVERAGE(B2:B31)</f>
        <v>17.594333333333331</v>
      </c>
      <c r="E2" s="30">
        <f>AVERAGE(C2:C31)</f>
        <v>16.51166666666667</v>
      </c>
      <c r="F2" s="13">
        <f>ROUND(_xlfn.VAR.S(B2:B31),2)</f>
        <v>178.08</v>
      </c>
      <c r="G2" s="13">
        <f>ROUND(_xlfn.VAR.S(C2:C31),2)</f>
        <v>327.66000000000003</v>
      </c>
      <c r="H2" s="31">
        <f>E2-D2</f>
        <v>-1.0826666666666611</v>
      </c>
      <c r="I2" s="13">
        <v>30</v>
      </c>
      <c r="J2" s="14">
        <f>F2/SQRT(COUNTA(B2:B31))+G2/SQRT(COUNTA(C2:C31))</f>
        <v>92.335068744220905</v>
      </c>
      <c r="K2" s="31">
        <f>(E2-D2)/J2</f>
        <v>-1.1725411389098288E-2</v>
      </c>
      <c r="L2" s="13">
        <v>-1.645</v>
      </c>
      <c r="M2" s="15" t="str">
        <f>IF(K2&lt;L2,"Rejeita","Não Rejeita")</f>
        <v>Não Rejeita</v>
      </c>
    </row>
    <row r="3" spans="1:13" x14ac:dyDescent="0.3">
      <c r="A3" s="18" t="s">
        <v>19</v>
      </c>
      <c r="B3" s="6">
        <v>14.91</v>
      </c>
      <c r="C3" s="10">
        <v>32.57</v>
      </c>
    </row>
    <row r="4" spans="1:13" ht="15" thickBot="1" x14ac:dyDescent="0.35">
      <c r="A4" s="19" t="s">
        <v>20</v>
      </c>
      <c r="B4" s="6">
        <v>10.31</v>
      </c>
      <c r="C4" s="10">
        <v>8.6199999999999992</v>
      </c>
    </row>
    <row r="5" spans="1:13" x14ac:dyDescent="0.3">
      <c r="B5" s="9">
        <v>21.78</v>
      </c>
      <c r="C5" s="10">
        <v>98.26</v>
      </c>
    </row>
    <row r="6" spans="1:13" x14ac:dyDescent="0.3">
      <c r="B6" s="9">
        <v>21.19</v>
      </c>
      <c r="C6" s="10">
        <v>16.79</v>
      </c>
    </row>
    <row r="7" spans="1:13" x14ac:dyDescent="0.3">
      <c r="B7" s="9">
        <v>16.170000000000002</v>
      </c>
      <c r="C7" s="10">
        <v>22.47</v>
      </c>
    </row>
    <row r="8" spans="1:13" x14ac:dyDescent="0.3">
      <c r="B8" s="9">
        <v>16.25</v>
      </c>
      <c r="C8" s="10">
        <v>11.19</v>
      </c>
    </row>
    <row r="9" spans="1:13" x14ac:dyDescent="0.3">
      <c r="B9" s="9">
        <v>9.4600000000000009</v>
      </c>
      <c r="C9" s="10">
        <v>12.8</v>
      </c>
    </row>
    <row r="10" spans="1:13" x14ac:dyDescent="0.3">
      <c r="B10" s="9">
        <v>11.49</v>
      </c>
      <c r="C10" s="10">
        <v>47.17</v>
      </c>
    </row>
    <row r="11" spans="1:13" x14ac:dyDescent="0.3">
      <c r="B11" s="9">
        <v>13.17</v>
      </c>
      <c r="C11" s="10">
        <v>13.51</v>
      </c>
    </row>
    <row r="12" spans="1:13" x14ac:dyDescent="0.3">
      <c r="B12" s="9">
        <v>9.24</v>
      </c>
      <c r="C12" s="10">
        <v>11.98</v>
      </c>
    </row>
    <row r="13" spans="1:13" x14ac:dyDescent="0.3">
      <c r="B13" s="9">
        <v>7.34</v>
      </c>
      <c r="C13" s="10">
        <v>7.62</v>
      </c>
    </row>
    <row r="14" spans="1:13" x14ac:dyDescent="0.3">
      <c r="B14" s="9">
        <v>7.9</v>
      </c>
      <c r="C14" s="10">
        <v>5.01</v>
      </c>
    </row>
    <row r="15" spans="1:13" x14ac:dyDescent="0.3">
      <c r="B15" s="9">
        <v>28.1</v>
      </c>
      <c r="C15" s="10">
        <v>3.78</v>
      </c>
    </row>
    <row r="16" spans="1:13" x14ac:dyDescent="0.3">
      <c r="B16" s="9">
        <v>11.09</v>
      </c>
      <c r="C16" s="10">
        <v>16.13</v>
      </c>
    </row>
    <row r="17" spans="2:4" x14ac:dyDescent="0.3">
      <c r="B17" s="9">
        <v>36.33</v>
      </c>
      <c r="C17" s="10">
        <v>33.130000000000003</v>
      </c>
    </row>
    <row r="18" spans="2:4" x14ac:dyDescent="0.3">
      <c r="B18" s="9">
        <v>16.8</v>
      </c>
      <c r="C18" s="10">
        <v>9.98</v>
      </c>
    </row>
    <row r="19" spans="2:4" x14ac:dyDescent="0.3">
      <c r="B19" s="9">
        <v>13.54</v>
      </c>
      <c r="C19" s="10">
        <v>10.86</v>
      </c>
    </row>
    <row r="20" spans="2:4" x14ac:dyDescent="0.3">
      <c r="B20" s="9">
        <v>31.49</v>
      </c>
      <c r="C20" s="10">
        <v>4.13</v>
      </c>
    </row>
    <row r="21" spans="2:4" x14ac:dyDescent="0.3">
      <c r="B21" s="9">
        <v>9.6999999999999993</v>
      </c>
      <c r="C21" s="10">
        <v>15.74</v>
      </c>
    </row>
    <row r="22" spans="2:4" x14ac:dyDescent="0.3">
      <c r="B22" s="9">
        <v>9.5500000000000007</v>
      </c>
      <c r="C22" s="10">
        <v>17.09</v>
      </c>
    </row>
    <row r="23" spans="2:4" x14ac:dyDescent="0.3">
      <c r="B23" s="9">
        <v>12.65</v>
      </c>
      <c r="C23" s="10">
        <v>9.9700000000000006</v>
      </c>
      <c r="D23" s="2"/>
    </row>
    <row r="24" spans="2:4" x14ac:dyDescent="0.3">
      <c r="B24" s="9">
        <v>6.16</v>
      </c>
      <c r="C24" s="10">
        <v>9.92</v>
      </c>
    </row>
    <row r="25" spans="2:4" x14ac:dyDescent="0.3">
      <c r="B25" s="9">
        <v>4.67</v>
      </c>
      <c r="C25" s="10">
        <v>5.34</v>
      </c>
    </row>
    <row r="26" spans="2:4" x14ac:dyDescent="0.3">
      <c r="B26" s="9">
        <v>5.58</v>
      </c>
      <c r="C26" s="10">
        <v>6.48</v>
      </c>
    </row>
    <row r="27" spans="2:4" x14ac:dyDescent="0.3">
      <c r="B27" s="9">
        <v>11.28</v>
      </c>
      <c r="C27" s="10">
        <v>10.47</v>
      </c>
    </row>
    <row r="28" spans="2:4" x14ac:dyDescent="0.3">
      <c r="B28" s="9">
        <v>57.1</v>
      </c>
      <c r="C28" s="10">
        <v>5.3</v>
      </c>
    </row>
    <row r="29" spans="2:4" x14ac:dyDescent="0.3">
      <c r="B29" s="9">
        <v>57.15</v>
      </c>
      <c r="C29" s="10">
        <v>13.03</v>
      </c>
    </row>
    <row r="30" spans="2:4" x14ac:dyDescent="0.3">
      <c r="B30" s="9">
        <v>28.8</v>
      </c>
      <c r="C30" s="10">
        <v>16.100000000000001</v>
      </c>
    </row>
    <row r="31" spans="2:4" ht="15" thickBot="1" x14ac:dyDescent="0.35">
      <c r="B31" s="11">
        <v>8.92</v>
      </c>
      <c r="C31" s="12">
        <v>9.1199999999999992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B65E-3CE9-461B-A04B-20B104C7402E}">
  <dimension ref="A1:P31"/>
  <sheetViews>
    <sheetView topLeftCell="G1" workbookViewId="0">
      <selection activeCell="I15" sqref="I15"/>
    </sheetView>
  </sheetViews>
  <sheetFormatPr defaultRowHeight="14.4" x14ac:dyDescent="0.3"/>
  <cols>
    <col min="1" max="1" width="36.6640625" bestFit="1" customWidth="1"/>
    <col min="2" max="2" width="10.33203125" customWidth="1"/>
    <col min="4" max="5" width="12" bestFit="1" customWidth="1"/>
    <col min="6" max="7" width="26.109375" bestFit="1" customWidth="1"/>
    <col min="8" max="8" width="18.44140625" bestFit="1" customWidth="1"/>
    <col min="9" max="9" width="20.5546875" bestFit="1" customWidth="1"/>
    <col min="10" max="10" width="10.44140625" bestFit="1" customWidth="1"/>
    <col min="11" max="11" width="13.109375" bestFit="1" customWidth="1"/>
    <col min="12" max="12" width="9.77734375" customWidth="1"/>
    <col min="13" max="13" width="10.21875" bestFit="1" customWidth="1"/>
    <col min="15" max="15" width="10.21875" bestFit="1" customWidth="1"/>
  </cols>
  <sheetData>
    <row r="1" spans="1:16" ht="15" thickBot="1" x14ac:dyDescent="0.35">
      <c r="A1" s="3" t="s">
        <v>0</v>
      </c>
      <c r="B1" s="3" t="s">
        <v>6</v>
      </c>
      <c r="C1" s="3" t="s">
        <v>10</v>
      </c>
      <c r="D1" s="23" t="s">
        <v>8</v>
      </c>
      <c r="E1" s="24" t="s">
        <v>9</v>
      </c>
      <c r="F1" s="24" t="s">
        <v>21</v>
      </c>
      <c r="G1" s="24" t="s">
        <v>22</v>
      </c>
      <c r="H1" s="24" t="s">
        <v>7</v>
      </c>
      <c r="I1" s="24" t="s">
        <v>1</v>
      </c>
      <c r="J1" s="24" t="s">
        <v>16</v>
      </c>
      <c r="K1" s="24" t="s">
        <v>17</v>
      </c>
      <c r="L1" s="24" t="s">
        <v>18</v>
      </c>
      <c r="M1" s="25" t="s">
        <v>2</v>
      </c>
      <c r="N1" s="32"/>
      <c r="O1" s="32"/>
      <c r="P1" s="33"/>
    </row>
    <row r="2" spans="1:16" ht="15" thickBot="1" x14ac:dyDescent="0.35">
      <c r="A2" s="16" t="s">
        <v>11</v>
      </c>
      <c r="B2" s="7">
        <v>29.48</v>
      </c>
      <c r="C2" s="22">
        <v>42.22</v>
      </c>
      <c r="D2" s="29">
        <f>AVERAGE(B2:B31)</f>
        <v>23.248333333333331</v>
      </c>
      <c r="E2" s="27">
        <f>AVERAGE(C2:C31)</f>
        <v>45.472333333333353</v>
      </c>
      <c r="F2" s="26">
        <f>ROUND(_xlfn.VAR.S(B2:B31),2)</f>
        <v>202.85</v>
      </c>
      <c r="G2" s="26">
        <f>ROUND(_xlfn.VAR.S(C2:C31),2)</f>
        <v>415.64</v>
      </c>
      <c r="H2" s="27">
        <f>E2-D2</f>
        <v>22.224000000000022</v>
      </c>
      <c r="I2" s="26">
        <v>30</v>
      </c>
      <c r="J2" s="27">
        <f>F2/SQRT(COUNTA(B2:B31))+G2/SQRT(COUNTA(C2:C31))</f>
        <v>112.9203081971234</v>
      </c>
      <c r="K2" s="28">
        <f>(D2-E2)/J2</f>
        <v>-0.19681136506644931</v>
      </c>
      <c r="L2" s="26">
        <v>-1.645</v>
      </c>
      <c r="M2" s="12" t="str">
        <f>IF(K2&lt;L2,"Rejeita","Não Rejeita")</f>
        <v>Não Rejeita</v>
      </c>
      <c r="N2" s="34"/>
      <c r="O2" s="34"/>
      <c r="P2" s="33"/>
    </row>
    <row r="3" spans="1:16" x14ac:dyDescent="0.3">
      <c r="A3" s="18" t="s">
        <v>19</v>
      </c>
      <c r="B3" s="9">
        <v>45.54</v>
      </c>
      <c r="C3" s="10">
        <v>30.34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ht="15" thickBot="1" x14ac:dyDescent="0.35">
      <c r="A4" s="19" t="s">
        <v>20</v>
      </c>
      <c r="B4" s="9">
        <v>42.52</v>
      </c>
      <c r="C4" s="10">
        <v>37.61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6" x14ac:dyDescent="0.3">
      <c r="A5" s="1"/>
      <c r="B5" s="9">
        <v>35.130000000000003</v>
      </c>
      <c r="C5" s="10">
        <v>66.36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6" x14ac:dyDescent="0.3">
      <c r="A6" s="1"/>
      <c r="B6" s="9">
        <v>31.16</v>
      </c>
      <c r="C6" s="10">
        <v>72.34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6" x14ac:dyDescent="0.3">
      <c r="A7" s="1"/>
      <c r="B7" s="9">
        <v>16.13</v>
      </c>
      <c r="C7" s="10">
        <v>46.3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6" x14ac:dyDescent="0.3">
      <c r="A8" s="1"/>
      <c r="B8" s="9">
        <v>12.27</v>
      </c>
      <c r="C8" s="10">
        <v>69.59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6" x14ac:dyDescent="0.3">
      <c r="A9" s="1"/>
      <c r="B9" s="9">
        <v>20.149999999999999</v>
      </c>
      <c r="C9" s="10">
        <v>71.09</v>
      </c>
      <c r="D9" s="1"/>
      <c r="E9" s="1"/>
      <c r="F9" s="1"/>
      <c r="G9" s="1"/>
      <c r="H9" s="1"/>
      <c r="I9" s="1"/>
      <c r="J9" s="1" t="s">
        <v>3</v>
      </c>
      <c r="K9" s="1"/>
      <c r="L9" s="1"/>
      <c r="M9" s="1"/>
    </row>
    <row r="10" spans="1:16" x14ac:dyDescent="0.3">
      <c r="A10" s="1"/>
      <c r="B10" s="9">
        <v>17.48</v>
      </c>
      <c r="C10" s="10">
        <v>31.27</v>
      </c>
      <c r="D10" s="1"/>
      <c r="E10" s="1"/>
      <c r="F10" s="1"/>
      <c r="G10" s="1"/>
      <c r="H10" s="1"/>
      <c r="I10" s="1"/>
      <c r="J10" s="1" t="s">
        <v>3</v>
      </c>
      <c r="K10" s="1"/>
      <c r="L10" s="1"/>
      <c r="M10" s="1"/>
    </row>
    <row r="11" spans="1:16" x14ac:dyDescent="0.3">
      <c r="A11" s="1"/>
      <c r="B11" s="9">
        <v>10.78</v>
      </c>
      <c r="C11" s="10">
        <v>50.18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6" x14ac:dyDescent="0.3">
      <c r="A12" s="1"/>
      <c r="B12" s="9">
        <v>22.07</v>
      </c>
      <c r="C12" s="10">
        <v>16.82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6" x14ac:dyDescent="0.3">
      <c r="A13" s="1"/>
      <c r="B13" s="9">
        <v>18.649999999999999</v>
      </c>
      <c r="C13" s="10">
        <v>16.54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6" x14ac:dyDescent="0.3">
      <c r="A14" s="1"/>
      <c r="B14" s="9">
        <v>18.940000000000001</v>
      </c>
      <c r="C14" s="10">
        <v>17.95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 x14ac:dyDescent="0.3">
      <c r="A15" s="1"/>
      <c r="B15" s="9">
        <v>66.069999999999993</v>
      </c>
      <c r="C15" s="10">
        <v>58.98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 x14ac:dyDescent="0.3">
      <c r="A16" s="1"/>
      <c r="B16" s="9">
        <v>24.98</v>
      </c>
      <c r="C16" s="10">
        <v>36.4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9">
        <v>22.47</v>
      </c>
      <c r="C17" s="10">
        <v>53.42</v>
      </c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9">
        <v>24.32</v>
      </c>
      <c r="C18" s="10">
        <v>25.32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9">
        <v>5.6</v>
      </c>
      <c r="C19" s="10">
        <v>58.86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9">
        <v>13.95</v>
      </c>
      <c r="C20" s="10">
        <v>89.35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9">
        <v>17.37</v>
      </c>
      <c r="C21" s="10">
        <v>45.5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9">
        <v>10.63</v>
      </c>
      <c r="C22" s="10">
        <v>39.340000000000003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9">
        <v>17.63</v>
      </c>
      <c r="C23" s="10">
        <v>87.03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9">
        <v>10.63</v>
      </c>
      <c r="C24" s="10">
        <v>68.650000000000006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9">
        <v>4.88</v>
      </c>
      <c r="C25" s="10">
        <v>41.96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9">
        <v>4.6100000000000003</v>
      </c>
      <c r="C26" s="10">
        <v>46.01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9">
        <v>34.92</v>
      </c>
      <c r="C27" s="10">
        <v>17.64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9">
        <v>18.72</v>
      </c>
      <c r="C28" s="10">
        <v>36.54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9">
        <v>53.17</v>
      </c>
      <c r="C29" s="10">
        <v>28.76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9">
        <v>24.86</v>
      </c>
      <c r="C30" s="10">
        <v>29.4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" thickBot="1" x14ac:dyDescent="0.35">
      <c r="B31" s="11">
        <v>22.34</v>
      </c>
      <c r="C31" s="12">
        <v>32.4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5842-D41D-4EB4-A403-E0C3C3639C5B}">
  <dimension ref="A1:O31"/>
  <sheetViews>
    <sheetView tabSelected="1" workbookViewId="0">
      <selection activeCell="K11" sqref="K11"/>
    </sheetView>
  </sheetViews>
  <sheetFormatPr defaultRowHeight="14.4" x14ac:dyDescent="0.3"/>
  <cols>
    <col min="1" max="1" width="41.6640625" customWidth="1"/>
    <col min="2" max="2" width="10.44140625" customWidth="1"/>
    <col min="3" max="3" width="10.109375" customWidth="1"/>
    <col min="4" max="4" width="16.77734375" bestFit="1" customWidth="1"/>
    <col min="5" max="5" width="16.5546875" customWidth="1"/>
    <col min="6" max="7" width="26.109375" bestFit="1" customWidth="1"/>
    <col min="8" max="8" width="29.33203125" bestFit="1" customWidth="1"/>
    <col min="9" max="9" width="18.44140625" bestFit="1" customWidth="1"/>
    <col min="10" max="10" width="20.5546875" bestFit="1" customWidth="1"/>
    <col min="11" max="12" width="13.109375" bestFit="1" customWidth="1"/>
    <col min="13" max="13" width="10.21875" bestFit="1" customWidth="1"/>
    <col min="15" max="15" width="10.21875" bestFit="1" customWidth="1"/>
  </cols>
  <sheetData>
    <row r="1" spans="1:15" ht="15" thickBot="1" x14ac:dyDescent="0.35">
      <c r="A1" s="4" t="s">
        <v>0</v>
      </c>
      <c r="B1" s="5" t="s">
        <v>6</v>
      </c>
      <c r="C1" s="21" t="s">
        <v>10</v>
      </c>
      <c r="D1" s="23" t="s">
        <v>8</v>
      </c>
      <c r="E1" s="24" t="s">
        <v>9</v>
      </c>
      <c r="F1" s="24" t="s">
        <v>21</v>
      </c>
      <c r="G1" s="24" t="s">
        <v>22</v>
      </c>
      <c r="H1" s="24" t="s">
        <v>7</v>
      </c>
      <c r="I1" s="24" t="s">
        <v>1</v>
      </c>
      <c r="J1" s="24" t="s">
        <v>16</v>
      </c>
      <c r="K1" s="24" t="s">
        <v>17</v>
      </c>
      <c r="L1" s="24" t="s">
        <v>18</v>
      </c>
      <c r="M1" s="25" t="s">
        <v>2</v>
      </c>
      <c r="N1" s="32"/>
      <c r="O1" s="32"/>
    </row>
    <row r="2" spans="1:15" ht="15" thickBot="1" x14ac:dyDescent="0.35">
      <c r="A2" s="16" t="s">
        <v>5</v>
      </c>
      <c r="B2" s="7">
        <v>27.94</v>
      </c>
      <c r="C2" s="22">
        <v>44.22</v>
      </c>
      <c r="D2" s="29">
        <f>AVERAGE(B2:B31)</f>
        <v>21.809000000000001</v>
      </c>
      <c r="E2" s="27">
        <f>AVERAGE(C2:C31)</f>
        <v>23.557333333333336</v>
      </c>
      <c r="F2" s="26">
        <f>ROUND(_xlfn.VAR.S(B2:B31),2)</f>
        <v>928.9</v>
      </c>
      <c r="G2" s="26">
        <f>ROUND(_xlfn.VAR.S(C2:C31),2)</f>
        <v>245.44</v>
      </c>
      <c r="H2" s="27">
        <f>E2-D2</f>
        <v>1.7483333333333348</v>
      </c>
      <c r="I2" s="26">
        <v>30</v>
      </c>
      <c r="J2" s="27">
        <f>F2/SQRT(COUNTA(B2:B31))+G2/SQRT(COUNTA(C2:C31))</f>
        <v>214.40416939353892</v>
      </c>
      <c r="K2" s="28">
        <f>(D2-E2)/J2</f>
        <v>-8.154381224388732E-3</v>
      </c>
      <c r="L2" s="26">
        <v>-1.645</v>
      </c>
      <c r="M2" s="12" t="str">
        <f>IF(K2&lt;L2,"Rejeita","Não Rejeita")</f>
        <v>Não Rejeita</v>
      </c>
      <c r="N2" s="34"/>
      <c r="O2" s="34"/>
    </row>
    <row r="3" spans="1:15" x14ac:dyDescent="0.3">
      <c r="A3" s="18" t="s">
        <v>19</v>
      </c>
      <c r="B3" s="9">
        <v>15.71</v>
      </c>
      <c r="C3" s="10">
        <v>48.06</v>
      </c>
      <c r="D3" s="1"/>
      <c r="E3" s="1"/>
      <c r="G3" s="1"/>
      <c r="H3" s="1"/>
      <c r="I3" s="1"/>
      <c r="J3" s="1"/>
      <c r="K3" s="1"/>
      <c r="L3" s="1"/>
      <c r="M3" s="1"/>
      <c r="N3" s="20"/>
      <c r="O3" s="20"/>
    </row>
    <row r="4" spans="1:15" ht="15" thickBot="1" x14ac:dyDescent="0.35">
      <c r="A4" s="19" t="s">
        <v>20</v>
      </c>
      <c r="B4" s="9">
        <v>12.24</v>
      </c>
      <c r="C4" s="10">
        <v>30.52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x14ac:dyDescent="0.3">
      <c r="A5" s="1"/>
      <c r="B5" s="9">
        <v>17.760000000000002</v>
      </c>
      <c r="C5" s="10">
        <v>30.23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x14ac:dyDescent="0.3">
      <c r="A6" s="1"/>
      <c r="B6" s="9">
        <v>10.51</v>
      </c>
      <c r="C6" s="10">
        <v>44.31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5" x14ac:dyDescent="0.3">
      <c r="A7" s="1"/>
      <c r="B7" s="9">
        <v>6.56</v>
      </c>
      <c r="C7" s="10">
        <v>38.96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5" x14ac:dyDescent="0.3">
      <c r="A8" s="1"/>
      <c r="B8" s="9">
        <v>22.06</v>
      </c>
      <c r="C8" s="10">
        <v>24.94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x14ac:dyDescent="0.3">
      <c r="A9" s="1"/>
      <c r="B9" s="9">
        <v>9.42</v>
      </c>
      <c r="C9" s="10">
        <v>21.31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5" x14ac:dyDescent="0.3">
      <c r="A10" s="1"/>
      <c r="B10" s="9">
        <v>4.96</v>
      </c>
      <c r="C10" s="10">
        <v>63.57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5" x14ac:dyDescent="0.3">
      <c r="A11" s="1"/>
      <c r="B11" s="9">
        <v>10.8</v>
      </c>
      <c r="C11" s="10">
        <v>5.81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5" x14ac:dyDescent="0.3">
      <c r="A12" s="1"/>
      <c r="B12" s="9">
        <v>47.29</v>
      </c>
      <c r="C12" s="10">
        <v>7.06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5" x14ac:dyDescent="0.3">
      <c r="A13" s="1"/>
      <c r="B13" s="9">
        <v>10.26</v>
      </c>
      <c r="C13" s="10">
        <v>13.5</v>
      </c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5" x14ac:dyDescent="0.3">
      <c r="A14" s="1"/>
      <c r="B14" s="9">
        <v>10.75</v>
      </c>
      <c r="C14" s="10">
        <v>18.29</v>
      </c>
      <c r="D14" s="1"/>
      <c r="E14" s="1"/>
      <c r="F14" s="1"/>
      <c r="G14" s="1"/>
      <c r="H14" s="1"/>
      <c r="I14" s="1"/>
      <c r="J14" s="1" t="s">
        <v>3</v>
      </c>
      <c r="K14" s="1"/>
      <c r="L14" s="1"/>
      <c r="M14" s="1"/>
    </row>
    <row r="15" spans="1:15" x14ac:dyDescent="0.3">
      <c r="A15" s="1"/>
      <c r="B15" s="9">
        <v>22.38</v>
      </c>
      <c r="C15" s="10">
        <v>6.26</v>
      </c>
      <c r="D15" s="1"/>
      <c r="E15" s="1"/>
      <c r="F15" s="1"/>
      <c r="G15" s="1"/>
      <c r="H15" s="1"/>
      <c r="I15" s="1"/>
      <c r="J15" s="1" t="s">
        <v>3</v>
      </c>
      <c r="K15" s="1"/>
      <c r="L15" s="1"/>
      <c r="M15" s="1"/>
    </row>
    <row r="16" spans="1:15" x14ac:dyDescent="0.3">
      <c r="A16" s="1"/>
      <c r="B16" s="9">
        <v>12.52</v>
      </c>
      <c r="C16" s="10">
        <v>24.13</v>
      </c>
      <c r="D16" s="1"/>
      <c r="E16" s="1"/>
      <c r="F16" s="1"/>
      <c r="G16" s="1"/>
      <c r="H16" s="1"/>
      <c r="I16" s="1"/>
      <c r="J16" s="1" t="s">
        <v>3</v>
      </c>
      <c r="K16" s="1"/>
      <c r="L16" s="1"/>
      <c r="M16" s="1"/>
    </row>
    <row r="17" spans="1:13" x14ac:dyDescent="0.3">
      <c r="A17" s="1"/>
      <c r="B17" s="9">
        <v>8.16</v>
      </c>
      <c r="C17" s="10">
        <v>13.11</v>
      </c>
      <c r="D17" s="1"/>
      <c r="E17" s="1"/>
      <c r="F17" s="1"/>
      <c r="G17" s="1"/>
      <c r="H17" s="1"/>
      <c r="I17" s="1"/>
      <c r="J17" s="1" t="s">
        <v>3</v>
      </c>
      <c r="K17" s="1"/>
      <c r="L17" s="1"/>
      <c r="M17" s="1"/>
    </row>
    <row r="18" spans="1:13" x14ac:dyDescent="0.3">
      <c r="A18" s="1"/>
      <c r="B18" s="9">
        <v>22.51</v>
      </c>
      <c r="C18" s="10">
        <v>17.68</v>
      </c>
      <c r="D18" s="1"/>
      <c r="E18" s="1"/>
      <c r="F18" s="1"/>
      <c r="G18" s="1"/>
      <c r="H18" s="1"/>
      <c r="I18" s="1"/>
      <c r="J18" s="1" t="s">
        <v>3</v>
      </c>
      <c r="K18" s="1"/>
      <c r="L18" s="1"/>
      <c r="M18" s="1"/>
    </row>
    <row r="19" spans="1:13" x14ac:dyDescent="0.3">
      <c r="A19" s="1"/>
      <c r="B19" s="9">
        <v>6.72</v>
      </c>
      <c r="C19" s="10">
        <v>16.71</v>
      </c>
      <c r="D19" s="1"/>
      <c r="E19" s="1"/>
      <c r="F19" s="1"/>
      <c r="G19" s="1"/>
      <c r="H19" s="1"/>
      <c r="I19" s="1"/>
      <c r="J19" s="1" t="s">
        <v>3</v>
      </c>
      <c r="K19" s="1"/>
      <c r="L19" s="1"/>
      <c r="M19" s="1"/>
    </row>
    <row r="20" spans="1:13" x14ac:dyDescent="0.3">
      <c r="A20" s="1"/>
      <c r="B20" s="9">
        <v>11.24</v>
      </c>
      <c r="C20" s="10">
        <v>7.93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9">
        <v>6.47</v>
      </c>
      <c r="C21" s="10">
        <v>3.17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9">
        <v>7.25</v>
      </c>
      <c r="C22" s="10">
        <v>8.86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9">
        <v>5.04</v>
      </c>
      <c r="C23" s="10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9">
        <v>13.84</v>
      </c>
      <c r="C24" s="10">
        <v>23.66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9">
        <v>134.05000000000001</v>
      </c>
      <c r="C25" s="10">
        <v>27.02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9">
        <v>10.050000000000001</v>
      </c>
      <c r="C26" s="10">
        <v>14.63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9">
        <v>12.15</v>
      </c>
      <c r="C27" s="10">
        <v>13.67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9">
        <v>124.57</v>
      </c>
      <c r="C28" s="10">
        <v>43.15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9">
        <v>23.75</v>
      </c>
      <c r="C29" s="10">
        <v>52.23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3">
      <c r="A30" s="1"/>
      <c r="B30" s="9">
        <v>14.16</v>
      </c>
      <c r="C30" s="10">
        <v>13.41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" thickBot="1" x14ac:dyDescent="0.35">
      <c r="A31" s="1"/>
      <c r="B31" s="11">
        <v>13.15</v>
      </c>
      <c r="C31" s="12">
        <v>15.32</v>
      </c>
      <c r="D31" s="1"/>
      <c r="E31" s="1"/>
      <c r="F31" s="1"/>
      <c r="G31" s="1"/>
      <c r="H31" s="1"/>
      <c r="I31" s="1"/>
      <c r="J31" s="1"/>
      <c r="K31" s="1"/>
      <c r="L31" s="1"/>
      <c r="M3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 Médio Conclusão Cadastro</vt:lpstr>
      <vt:lpstr>Tempo Médio Conclusão Alerta</vt:lpstr>
      <vt:lpstr>Tempo Médio Conclusão Manutençã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Serafim De Souza</dc:creator>
  <cp:keywords/>
  <dc:description/>
  <cp:lastModifiedBy>Patrick Serafim De Souza</cp:lastModifiedBy>
  <cp:revision/>
  <dcterms:created xsi:type="dcterms:W3CDTF">2025-10-24T11:47:50Z</dcterms:created>
  <dcterms:modified xsi:type="dcterms:W3CDTF">2025-10-30T10:40:24Z</dcterms:modified>
  <cp:category/>
  <cp:contentStatus/>
</cp:coreProperties>
</file>