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é Eduardo\Documents\Aulas\EESC\2018 2S\Slides de aula\Microeconomia\Aula 2\"/>
    </mc:Choice>
  </mc:AlternateContent>
  <xr:revisionPtr revIDLastSave="0" documentId="8_{1E659AD6-417F-4323-8537-25ADDF8376B7}" xr6:coauthVersionLast="34" xr6:coauthVersionMax="34" xr10:uidLastSave="{00000000-0000-0000-0000-000000000000}"/>
  <bookViews>
    <workbookView xWindow="0" yWindow="0" windowWidth="15345" windowHeight="4470" firstSheet="1" activeTab="1" xr2:uid="{00000000-000D-0000-FFFF-FFFF00000000}"/>
  </bookViews>
  <sheets>
    <sheet name="Dados Demanda (2)" sheetId="7" r:id="rId1"/>
    <sheet name="Enunciado" sheetId="3" r:id="rId2"/>
    <sheet name="Dados Demanda" sheetId="2" r:id="rId3"/>
    <sheet name="Dados Ofer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7" l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D45" i="7"/>
  <c r="E43" i="7"/>
  <c r="E41" i="7"/>
  <c r="D38" i="7"/>
  <c r="F35" i="7"/>
  <c r="E33" i="7"/>
  <c r="E34" i="7" s="1"/>
  <c r="E35" i="7" s="1"/>
  <c r="F36" i="7" s="1"/>
  <c r="E30" i="7"/>
  <c r="D30" i="7"/>
  <c r="D29" i="7"/>
  <c r="E25" i="7"/>
  <c r="E26" i="7" s="1"/>
  <c r="E27" i="7" s="1"/>
  <c r="E24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D46" i="7" l="1"/>
  <c r="C22" i="4"/>
  <c r="C20" i="4"/>
  <c r="C21" i="4"/>
  <c r="C16" i="4"/>
  <c r="C17" i="4"/>
  <c r="C18" i="4"/>
  <c r="C19" i="4"/>
  <c r="C4" i="4"/>
  <c r="C5" i="4"/>
  <c r="C6" i="4"/>
  <c r="C7" i="4"/>
  <c r="C8" i="4"/>
  <c r="C9" i="4"/>
  <c r="C10" i="4"/>
  <c r="C11" i="4"/>
  <c r="C12" i="4"/>
  <c r="C13" i="4"/>
  <c r="C14" i="4"/>
  <c r="C15" i="4"/>
  <c r="C3" i="4"/>
  <c r="C3" i="2"/>
  <c r="C21" i="2"/>
  <c r="C22" i="2"/>
  <c r="C14" i="2"/>
  <c r="C15" i="2"/>
  <c r="C16" i="2"/>
  <c r="C17" i="2"/>
  <c r="C18" i="2"/>
  <c r="C19" i="2"/>
  <c r="C20" i="2"/>
  <c r="C4" i="2"/>
  <c r="C5" i="2"/>
  <c r="C6" i="2"/>
  <c r="C7" i="2"/>
  <c r="C8" i="2"/>
  <c r="C9" i="2"/>
  <c r="C10" i="2"/>
  <c r="C11" i="2"/>
  <c r="C12" i="2"/>
  <c r="C13" i="2"/>
</calcChain>
</file>

<file path=xl/sharedStrings.xml><?xml version="1.0" encoding="utf-8"?>
<sst xmlns="http://schemas.openxmlformats.org/spreadsheetml/2006/main" count="25" uniqueCount="14">
  <si>
    <t>Preço (mil R$)</t>
  </si>
  <si>
    <t>Produto B</t>
  </si>
  <si>
    <t>Produto A</t>
  </si>
  <si>
    <t>ii) Calcule as elasticidades preço da demanda de cada função, no ponto com preço igual a R$ 5 mil;</t>
  </si>
  <si>
    <t>Quantidades Consumidas (mil unidades)</t>
  </si>
  <si>
    <t>A partir do histórico com as quantidades consumidas dos produtos A e B em função dos preços (disponível na pasta "Dados Demanda", pede-se:</t>
  </si>
  <si>
    <t>A partir do histórico com as quantidades ofertadas do produtos A  dos preços (disponível na pasta "Dados Oferta", pede-se:</t>
  </si>
  <si>
    <t>i) Estime as funções de demanda QD(P) dos dois produtos. Dica: use o método dos mínimos quadrados;</t>
  </si>
  <si>
    <t>iv) Estime a função de oferta QS(P) do produto A;</t>
  </si>
  <si>
    <t>v) Calcule o preço que resultaria no equilíbrio entre oferta e demanda; e</t>
  </si>
  <si>
    <t>vi) Calcule o excedente do consumidor desse mercado.</t>
  </si>
  <si>
    <t>iii) Avalie qual seria o impacto estimado na receita gerada por cada produto decorrente de uma promoção para reduzir os preços de A e B em 5%;</t>
  </si>
  <si>
    <t>Exercício 1.2</t>
  </si>
  <si>
    <t>(máximo de 1 folha para a resposta)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</si>
</sst>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Border="1" applyAlignment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/>
    <xf numFmtId="0" fontId="2" fillId="2" borderId="7" xfId="0" applyFont="1" applyFill="1" applyBorder="1" applyAlignment="1">
      <alignment horizontal="center"/>
    </xf>
    <xf numFmtId="17" fontId="0" fillId="2" borderId="0" xfId="0" applyNumberFormat="1" applyFill="1"/>
    <xf numFmtId="164" fontId="0" fillId="2" borderId="0" xfId="0" applyNumberFormat="1" applyFill="1"/>
    <xf numFmtId="10" fontId="0" fillId="2" borderId="0" xfId="1" applyNumberFormat="1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3.7037037037037035E-2"/>
          <c:w val="0.82496062992125985"/>
          <c:h val="0.7435032079323418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'Dados Demanda (2)'!$E$3:$E$22</c:f>
              <c:numCache>
                <c:formatCode>General</c:formatCode>
                <c:ptCount val="20"/>
                <c:pt idx="0">
                  <c:v>160</c:v>
                </c:pt>
                <c:pt idx="1">
                  <c:v>130</c:v>
                </c:pt>
                <c:pt idx="2">
                  <c:v>106</c:v>
                </c:pt>
                <c:pt idx="3">
                  <c:v>107</c:v>
                </c:pt>
                <c:pt idx="4">
                  <c:v>81</c:v>
                </c:pt>
                <c:pt idx="5">
                  <c:v>61</c:v>
                </c:pt>
                <c:pt idx="6">
                  <c:v>54</c:v>
                </c:pt>
                <c:pt idx="7">
                  <c:v>42</c:v>
                </c:pt>
                <c:pt idx="8">
                  <c:v>38</c:v>
                </c:pt>
                <c:pt idx="9">
                  <c:v>30</c:v>
                </c:pt>
                <c:pt idx="10">
                  <c:v>27</c:v>
                </c:pt>
                <c:pt idx="11">
                  <c:v>20</c:v>
                </c:pt>
                <c:pt idx="12">
                  <c:v>17</c:v>
                </c:pt>
                <c:pt idx="13">
                  <c:v>15</c:v>
                </c:pt>
                <c:pt idx="14">
                  <c:v>13</c:v>
                </c:pt>
                <c:pt idx="15">
                  <c:v>9</c:v>
                </c:pt>
                <c:pt idx="16">
                  <c:v>9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</c:numCache>
            </c:numRef>
          </c:xVal>
          <c:yVal>
            <c:numRef>
              <c:f>'Dados Demanda (2)'!$D$3:$D$22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3-4C5D-9785-AE398827D97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3740594925634295E-2"/>
                  <c:y val="-0.410308763487897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'Dados Demanda (2)'!$E$3:$E$22</c:f>
              <c:numCache>
                <c:formatCode>General</c:formatCode>
                <c:ptCount val="20"/>
                <c:pt idx="0">
                  <c:v>160</c:v>
                </c:pt>
                <c:pt idx="1">
                  <c:v>130</c:v>
                </c:pt>
                <c:pt idx="2">
                  <c:v>106</c:v>
                </c:pt>
                <c:pt idx="3">
                  <c:v>107</c:v>
                </c:pt>
                <c:pt idx="4">
                  <c:v>81</c:v>
                </c:pt>
                <c:pt idx="5">
                  <c:v>61</c:v>
                </c:pt>
                <c:pt idx="6">
                  <c:v>54</c:v>
                </c:pt>
                <c:pt idx="7">
                  <c:v>42</c:v>
                </c:pt>
                <c:pt idx="8">
                  <c:v>38</c:v>
                </c:pt>
                <c:pt idx="9">
                  <c:v>30</c:v>
                </c:pt>
                <c:pt idx="10">
                  <c:v>27</c:v>
                </c:pt>
                <c:pt idx="11">
                  <c:v>20</c:v>
                </c:pt>
                <c:pt idx="12">
                  <c:v>17</c:v>
                </c:pt>
                <c:pt idx="13">
                  <c:v>15</c:v>
                </c:pt>
                <c:pt idx="14">
                  <c:v>13</c:v>
                </c:pt>
                <c:pt idx="15">
                  <c:v>9</c:v>
                </c:pt>
                <c:pt idx="16">
                  <c:v>9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</c:numCache>
            </c:numRef>
          </c:xVal>
          <c:yVal>
            <c:numRef>
              <c:f>'Dados Demanda (2)'!$D$3:$D$22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B3-4C5D-9785-AE398827D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53648"/>
        <c:axId val="2140254192"/>
      </c:scatterChart>
      <c:valAx>
        <c:axId val="21402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Quantidades (mil unidades)</a:t>
                </a:r>
              </a:p>
            </c:rich>
          </c:tx>
          <c:layout>
            <c:manualLayout>
              <c:xMode val="edge"/>
              <c:yMode val="edge"/>
              <c:x val="0.37915857392825902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0254192"/>
        <c:crosses val="autoZero"/>
        <c:crossBetween val="midCat"/>
      </c:valAx>
      <c:valAx>
        <c:axId val="21402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Preços</a:t>
                </a:r>
                <a:r>
                  <a:rPr lang="pt-BR" baseline="0"/>
                  <a:t> (mil R$ / unidade)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025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3.7037037037037035E-2"/>
          <c:w val="0.82496062992125985"/>
          <c:h val="0.7435032079323418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89523184601925"/>
                  <c:y val="-0.58160505978419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'Dados Demanda (2)'!$C$3:$C$35</c:f>
              <c:numCache>
                <c:formatCode>General</c:formatCode>
                <c:ptCount val="33"/>
                <c:pt idx="0">
                  <c:v>97</c:v>
                </c:pt>
                <c:pt idx="1">
                  <c:v>94</c:v>
                </c:pt>
                <c:pt idx="2">
                  <c:v>91</c:v>
                </c:pt>
                <c:pt idx="3">
                  <c:v>88</c:v>
                </c:pt>
                <c:pt idx="4">
                  <c:v>85</c:v>
                </c:pt>
                <c:pt idx="5">
                  <c:v>82</c:v>
                </c:pt>
                <c:pt idx="6">
                  <c:v>79</c:v>
                </c:pt>
                <c:pt idx="7">
                  <c:v>76</c:v>
                </c:pt>
                <c:pt idx="8">
                  <c:v>73</c:v>
                </c:pt>
                <c:pt idx="9">
                  <c:v>70</c:v>
                </c:pt>
                <c:pt idx="10">
                  <c:v>67</c:v>
                </c:pt>
                <c:pt idx="11">
                  <c:v>64</c:v>
                </c:pt>
                <c:pt idx="12">
                  <c:v>61</c:v>
                </c:pt>
                <c:pt idx="13">
                  <c:v>58</c:v>
                </c:pt>
                <c:pt idx="14">
                  <c:v>55</c:v>
                </c:pt>
                <c:pt idx="15">
                  <c:v>52</c:v>
                </c:pt>
                <c:pt idx="16">
                  <c:v>49</c:v>
                </c:pt>
                <c:pt idx="17">
                  <c:v>46</c:v>
                </c:pt>
                <c:pt idx="18">
                  <c:v>43</c:v>
                </c:pt>
                <c:pt idx="19">
                  <c:v>40</c:v>
                </c:pt>
                <c:pt idx="20">
                  <c:v>37</c:v>
                </c:pt>
                <c:pt idx="21">
                  <c:v>34</c:v>
                </c:pt>
                <c:pt idx="22">
                  <c:v>31</c:v>
                </c:pt>
                <c:pt idx="23">
                  <c:v>28</c:v>
                </c:pt>
                <c:pt idx="24">
                  <c:v>25</c:v>
                </c:pt>
                <c:pt idx="25">
                  <c:v>22</c:v>
                </c:pt>
                <c:pt idx="26">
                  <c:v>19</c:v>
                </c:pt>
                <c:pt idx="27">
                  <c:v>16</c:v>
                </c:pt>
                <c:pt idx="28">
                  <c:v>13</c:v>
                </c:pt>
                <c:pt idx="29">
                  <c:v>10</c:v>
                </c:pt>
                <c:pt idx="30">
                  <c:v>7</c:v>
                </c:pt>
                <c:pt idx="31">
                  <c:v>4</c:v>
                </c:pt>
                <c:pt idx="32">
                  <c:v>1</c:v>
                </c:pt>
              </c:numCache>
            </c:numRef>
          </c:xVal>
          <c:yVal>
            <c:numRef>
              <c:f>'Dados Demanda (2)'!$B$3:$B$35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DA-41BB-B4DB-14EFD4846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32064"/>
        <c:axId val="288728800"/>
      </c:scatterChart>
      <c:valAx>
        <c:axId val="2887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Quantidades (mil unidades)</a:t>
                </a:r>
              </a:p>
            </c:rich>
          </c:tx>
          <c:layout>
            <c:manualLayout>
              <c:xMode val="edge"/>
              <c:yMode val="edge"/>
              <c:x val="0.37915857392825902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28800"/>
        <c:crosses val="autoZero"/>
        <c:crossBetween val="midCat"/>
      </c:valAx>
      <c:valAx>
        <c:axId val="2887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Preços</a:t>
                </a:r>
                <a:r>
                  <a:rPr lang="pt-BR" baseline="0"/>
                  <a:t> (mil R$ / unidade)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3.7037037037037035E-2"/>
          <c:w val="0.82496062992125985"/>
          <c:h val="0.7435032079323418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2.0769903762029748E-2"/>
                  <c:y val="-0.52141987459900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'Dados Demanda (2)'!$D$3:$D$22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'Dados Demanda (2)'!$E$3:$E$22</c:f>
              <c:numCache>
                <c:formatCode>General</c:formatCode>
                <c:ptCount val="20"/>
                <c:pt idx="0">
                  <c:v>160</c:v>
                </c:pt>
                <c:pt idx="1">
                  <c:v>130</c:v>
                </c:pt>
                <c:pt idx="2">
                  <c:v>106</c:v>
                </c:pt>
                <c:pt idx="3">
                  <c:v>107</c:v>
                </c:pt>
                <c:pt idx="4">
                  <c:v>81</c:v>
                </c:pt>
                <c:pt idx="5">
                  <c:v>61</c:v>
                </c:pt>
                <c:pt idx="6">
                  <c:v>54</c:v>
                </c:pt>
                <c:pt idx="7">
                  <c:v>42</c:v>
                </c:pt>
                <c:pt idx="8">
                  <c:v>38</c:v>
                </c:pt>
                <c:pt idx="9">
                  <c:v>30</c:v>
                </c:pt>
                <c:pt idx="10">
                  <c:v>27</c:v>
                </c:pt>
                <c:pt idx="11">
                  <c:v>20</c:v>
                </c:pt>
                <c:pt idx="12">
                  <c:v>17</c:v>
                </c:pt>
                <c:pt idx="13">
                  <c:v>15</c:v>
                </c:pt>
                <c:pt idx="14">
                  <c:v>13</c:v>
                </c:pt>
                <c:pt idx="15">
                  <c:v>9</c:v>
                </c:pt>
                <c:pt idx="16">
                  <c:v>9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FF-43BA-A40A-317920C0E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22272"/>
        <c:axId val="288722816"/>
      </c:scatterChart>
      <c:valAx>
        <c:axId val="2887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Quantidades (mil unidades)</a:t>
                </a:r>
              </a:p>
            </c:rich>
          </c:tx>
          <c:layout>
            <c:manualLayout>
              <c:xMode val="edge"/>
              <c:yMode val="edge"/>
              <c:x val="0.37915857392825902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22816"/>
        <c:crosses val="autoZero"/>
        <c:crossBetween val="midCat"/>
      </c:valAx>
      <c:valAx>
        <c:axId val="28872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Preços</a:t>
                </a:r>
                <a:r>
                  <a:rPr lang="pt-BR" baseline="0"/>
                  <a:t> (mil R$ / unidade)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7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16</xdr:row>
      <xdr:rowOff>166687</xdr:rowOff>
    </xdr:from>
    <xdr:to>
      <xdr:col>14</xdr:col>
      <xdr:colOff>66675</xdr:colOff>
      <xdr:row>31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0</xdr:row>
      <xdr:rowOff>142875</xdr:rowOff>
    </xdr:from>
    <xdr:to>
      <xdr:col>14</xdr:col>
      <xdr:colOff>104775</xdr:colOff>
      <xdr:row>15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26</xdr:col>
      <xdr:colOff>304800</xdr:colOff>
      <xdr:row>14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3"/>
  <sheetViews>
    <sheetView topLeftCell="F1" workbookViewId="0">
      <selection activeCell="S17" sqref="S17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37.5703125" style="1" bestFit="1" customWidth="1"/>
    <col min="4" max="4" width="14" style="1" bestFit="1" customWidth="1"/>
    <col min="5" max="5" width="37.5703125" style="1" bestFit="1" customWidth="1"/>
    <col min="6" max="16384" width="9.140625" style="1"/>
  </cols>
  <sheetData>
    <row r="1" spans="2:5" x14ac:dyDescent="0.25">
      <c r="B1" s="18" t="s">
        <v>2</v>
      </c>
      <c r="C1" s="19"/>
      <c r="D1" s="18" t="s">
        <v>1</v>
      </c>
      <c r="E1" s="19"/>
    </row>
    <row r="2" spans="2:5" ht="15.75" thickBot="1" x14ac:dyDescent="0.3">
      <c r="B2" s="4" t="s">
        <v>0</v>
      </c>
      <c r="C2" s="5" t="s">
        <v>4</v>
      </c>
      <c r="D2" s="4" t="s">
        <v>0</v>
      </c>
      <c r="E2" s="5" t="s">
        <v>4</v>
      </c>
    </row>
    <row r="3" spans="2:5" x14ac:dyDescent="0.25">
      <c r="B3" s="2">
        <v>1</v>
      </c>
      <c r="C3" s="3">
        <f>100-(3*B3)</f>
        <v>97</v>
      </c>
      <c r="D3" s="2">
        <v>1</v>
      </c>
      <c r="E3" s="3">
        <v>160</v>
      </c>
    </row>
    <row r="4" spans="2:5" x14ac:dyDescent="0.25">
      <c r="B4" s="2">
        <v>2</v>
      </c>
      <c r="C4" s="3">
        <f t="shared" ref="C4:C19" si="0">100-(3*B4)</f>
        <v>94</v>
      </c>
      <c r="D4" s="2">
        <v>2</v>
      </c>
      <c r="E4" s="3">
        <v>130</v>
      </c>
    </row>
    <row r="5" spans="2:5" x14ac:dyDescent="0.25">
      <c r="B5" s="2">
        <v>3</v>
      </c>
      <c r="C5" s="3">
        <f t="shared" si="0"/>
        <v>91</v>
      </c>
      <c r="D5" s="2">
        <v>3</v>
      </c>
      <c r="E5" s="3">
        <v>106</v>
      </c>
    </row>
    <row r="6" spans="2:5" x14ac:dyDescent="0.25">
      <c r="B6" s="2">
        <v>4</v>
      </c>
      <c r="C6" s="3">
        <f t="shared" si="0"/>
        <v>88</v>
      </c>
      <c r="D6" s="2">
        <v>4</v>
      </c>
      <c r="E6" s="3">
        <v>107</v>
      </c>
    </row>
    <row r="7" spans="2:5" x14ac:dyDescent="0.25">
      <c r="B7" s="2">
        <v>5</v>
      </c>
      <c r="C7" s="3">
        <f t="shared" si="0"/>
        <v>85</v>
      </c>
      <c r="D7" s="2">
        <v>5</v>
      </c>
      <c r="E7" s="3">
        <v>81</v>
      </c>
    </row>
    <row r="8" spans="2:5" x14ac:dyDescent="0.25">
      <c r="B8" s="2">
        <v>6</v>
      </c>
      <c r="C8" s="3">
        <f t="shared" si="0"/>
        <v>82</v>
      </c>
      <c r="D8" s="2">
        <v>6</v>
      </c>
      <c r="E8" s="3">
        <v>61</v>
      </c>
    </row>
    <row r="9" spans="2:5" x14ac:dyDescent="0.25">
      <c r="B9" s="2">
        <v>7</v>
      </c>
      <c r="C9" s="3">
        <f t="shared" si="0"/>
        <v>79</v>
      </c>
      <c r="D9" s="2">
        <v>7</v>
      </c>
      <c r="E9" s="3">
        <v>54</v>
      </c>
    </row>
    <row r="10" spans="2:5" x14ac:dyDescent="0.25">
      <c r="B10" s="2">
        <v>8</v>
      </c>
      <c r="C10" s="3">
        <f t="shared" si="0"/>
        <v>76</v>
      </c>
      <c r="D10" s="2">
        <v>8</v>
      </c>
      <c r="E10" s="3">
        <v>42</v>
      </c>
    </row>
    <row r="11" spans="2:5" x14ac:dyDescent="0.25">
      <c r="B11" s="2">
        <v>9</v>
      </c>
      <c r="C11" s="3">
        <f t="shared" si="0"/>
        <v>73</v>
      </c>
      <c r="D11" s="2">
        <v>9</v>
      </c>
      <c r="E11" s="3">
        <v>38</v>
      </c>
    </row>
    <row r="12" spans="2:5" x14ac:dyDescent="0.25">
      <c r="B12" s="2">
        <v>10</v>
      </c>
      <c r="C12" s="3">
        <f t="shared" si="0"/>
        <v>70</v>
      </c>
      <c r="D12" s="2">
        <v>10</v>
      </c>
      <c r="E12" s="3">
        <v>30</v>
      </c>
    </row>
    <row r="13" spans="2:5" x14ac:dyDescent="0.25">
      <c r="B13" s="2">
        <v>11</v>
      </c>
      <c r="C13" s="3">
        <f t="shared" si="0"/>
        <v>67</v>
      </c>
      <c r="D13" s="2">
        <v>11</v>
      </c>
      <c r="E13" s="3">
        <v>27</v>
      </c>
    </row>
    <row r="14" spans="2:5" x14ac:dyDescent="0.25">
      <c r="B14" s="2">
        <v>12</v>
      </c>
      <c r="C14" s="3">
        <f>100-(3*B14)</f>
        <v>64</v>
      </c>
      <c r="D14" s="2">
        <v>12</v>
      </c>
      <c r="E14" s="3">
        <v>20</v>
      </c>
    </row>
    <row r="15" spans="2:5" x14ac:dyDescent="0.25">
      <c r="B15" s="2">
        <v>13</v>
      </c>
      <c r="C15" s="3">
        <f t="shared" si="0"/>
        <v>61</v>
      </c>
      <c r="D15" s="2">
        <v>13</v>
      </c>
      <c r="E15" s="3">
        <v>17</v>
      </c>
    </row>
    <row r="16" spans="2:5" x14ac:dyDescent="0.25">
      <c r="B16" s="2">
        <v>14</v>
      </c>
      <c r="C16" s="3">
        <f t="shared" si="0"/>
        <v>58</v>
      </c>
      <c r="D16" s="2">
        <v>14</v>
      </c>
      <c r="E16" s="3">
        <v>15</v>
      </c>
    </row>
    <row r="17" spans="2:6" x14ac:dyDescent="0.25">
      <c r="B17" s="2">
        <v>15</v>
      </c>
      <c r="C17" s="3">
        <f t="shared" si="0"/>
        <v>55</v>
      </c>
      <c r="D17" s="2">
        <v>15</v>
      </c>
      <c r="E17" s="3">
        <v>13</v>
      </c>
    </row>
    <row r="18" spans="2:6" x14ac:dyDescent="0.25">
      <c r="B18" s="2">
        <v>16</v>
      </c>
      <c r="C18" s="3">
        <f t="shared" si="0"/>
        <v>52</v>
      </c>
      <c r="D18" s="2">
        <v>16</v>
      </c>
      <c r="E18" s="3">
        <v>9</v>
      </c>
    </row>
    <row r="19" spans="2:6" x14ac:dyDescent="0.25">
      <c r="B19" s="2">
        <v>17</v>
      </c>
      <c r="C19" s="3">
        <f t="shared" si="0"/>
        <v>49</v>
      </c>
      <c r="D19" s="2">
        <v>17</v>
      </c>
      <c r="E19" s="3">
        <v>9</v>
      </c>
    </row>
    <row r="20" spans="2:6" x14ac:dyDescent="0.25">
      <c r="B20" s="2">
        <v>18</v>
      </c>
      <c r="C20" s="3">
        <f t="shared" ref="C20:C35" si="1">100-(3*B20)</f>
        <v>46</v>
      </c>
      <c r="D20" s="2">
        <v>18</v>
      </c>
      <c r="E20" s="3">
        <v>7</v>
      </c>
    </row>
    <row r="21" spans="2:6" x14ac:dyDescent="0.25">
      <c r="B21" s="2">
        <v>19</v>
      </c>
      <c r="C21" s="3">
        <f t="shared" si="1"/>
        <v>43</v>
      </c>
      <c r="D21" s="2">
        <v>19</v>
      </c>
      <c r="E21" s="3">
        <v>6</v>
      </c>
    </row>
    <row r="22" spans="2:6" ht="15.75" thickBot="1" x14ac:dyDescent="0.3">
      <c r="B22" s="2">
        <v>20</v>
      </c>
      <c r="C22" s="3">
        <f t="shared" si="1"/>
        <v>40</v>
      </c>
      <c r="D22" s="4">
        <v>20</v>
      </c>
      <c r="E22" s="5">
        <v>4</v>
      </c>
      <c r="F22" s="15"/>
    </row>
    <row r="23" spans="2:6" x14ac:dyDescent="0.25">
      <c r="B23" s="2">
        <v>21</v>
      </c>
      <c r="C23" s="3">
        <f t="shared" si="1"/>
        <v>37</v>
      </c>
    </row>
    <row r="24" spans="2:6" x14ac:dyDescent="0.25">
      <c r="B24" s="2">
        <v>22</v>
      </c>
      <c r="C24" s="3">
        <f t="shared" si="1"/>
        <v>34</v>
      </c>
      <c r="E24" s="1">
        <f>198.5</f>
        <v>198.5</v>
      </c>
    </row>
    <row r="25" spans="2:6" x14ac:dyDescent="0.25">
      <c r="B25" s="2">
        <v>23</v>
      </c>
      <c r="C25" s="3">
        <f t="shared" si="1"/>
        <v>31</v>
      </c>
      <c r="E25" s="1">
        <f>-0.187*5</f>
        <v>-0.93500000000000005</v>
      </c>
    </row>
    <row r="26" spans="2:6" x14ac:dyDescent="0.25">
      <c r="B26" s="2">
        <v>24</v>
      </c>
      <c r="C26" s="3">
        <f t="shared" si="1"/>
        <v>28</v>
      </c>
      <c r="E26" s="1">
        <f>EXP(E25)</f>
        <v>0.39258586553151836</v>
      </c>
    </row>
    <row r="27" spans="2:6" x14ac:dyDescent="0.25">
      <c r="B27" s="2">
        <v>25</v>
      </c>
      <c r="C27" s="3">
        <f t="shared" si="1"/>
        <v>25</v>
      </c>
      <c r="E27" s="1">
        <f>E24*E26</f>
        <v>77.9282943080064</v>
      </c>
    </row>
    <row r="28" spans="2:6" x14ac:dyDescent="0.25">
      <c r="B28" s="2">
        <v>26</v>
      </c>
      <c r="C28" s="3">
        <f t="shared" si="1"/>
        <v>22</v>
      </c>
      <c r="D28" s="1">
        <v>198.05</v>
      </c>
    </row>
    <row r="29" spans="2:6" x14ac:dyDescent="0.25">
      <c r="B29" s="2">
        <v>27</v>
      </c>
      <c r="C29" s="3">
        <f t="shared" si="1"/>
        <v>19</v>
      </c>
      <c r="D29" s="1">
        <f>0.187</f>
        <v>0.187</v>
      </c>
    </row>
    <row r="30" spans="2:6" x14ac:dyDescent="0.25">
      <c r="B30" s="2">
        <v>28</v>
      </c>
      <c r="C30" s="3">
        <f t="shared" si="1"/>
        <v>16</v>
      </c>
      <c r="D30" s="1">
        <f>D29*D28</f>
        <v>37.035350000000001</v>
      </c>
      <c r="E30" s="1">
        <f>-37.04</f>
        <v>-37.04</v>
      </c>
    </row>
    <row r="31" spans="2:6" x14ac:dyDescent="0.25">
      <c r="B31" s="2">
        <v>29</v>
      </c>
      <c r="C31" s="3">
        <f t="shared" si="1"/>
        <v>13</v>
      </c>
      <c r="E31" s="1">
        <v>-0.187</v>
      </c>
    </row>
    <row r="32" spans="2:6" x14ac:dyDescent="0.25">
      <c r="B32" s="2">
        <v>30</v>
      </c>
      <c r="C32" s="3">
        <f t="shared" si="1"/>
        <v>10</v>
      </c>
      <c r="E32" s="1">
        <v>5</v>
      </c>
    </row>
    <row r="33" spans="2:6" x14ac:dyDescent="0.25">
      <c r="B33" s="2">
        <v>31</v>
      </c>
      <c r="C33" s="3">
        <f t="shared" si="1"/>
        <v>7</v>
      </c>
      <c r="E33" s="1">
        <f>E32*E31</f>
        <v>-0.93500000000000005</v>
      </c>
    </row>
    <row r="34" spans="2:6" x14ac:dyDescent="0.25">
      <c r="B34" s="2">
        <v>32</v>
      </c>
      <c r="C34" s="3">
        <f t="shared" si="1"/>
        <v>4</v>
      </c>
      <c r="E34" s="1">
        <f>EXP(E33)</f>
        <v>0.39258586553151836</v>
      </c>
    </row>
    <row r="35" spans="2:6" x14ac:dyDescent="0.25">
      <c r="B35" s="2">
        <v>33</v>
      </c>
      <c r="C35" s="3">
        <f t="shared" si="1"/>
        <v>1</v>
      </c>
      <c r="E35" s="1">
        <f>E34*E30</f>
        <v>-14.54138045928744</v>
      </c>
      <c r="F35" s="1">
        <f>5/77.93</f>
        <v>6.4160143718721918E-2</v>
      </c>
    </row>
    <row r="36" spans="2:6" x14ac:dyDescent="0.25">
      <c r="B36" s="2"/>
      <c r="C36" s="3"/>
      <c r="F36" s="1">
        <f>F35*E35</f>
        <v>-0.93297706013649673</v>
      </c>
    </row>
    <row r="37" spans="2:6" x14ac:dyDescent="0.25">
      <c r="B37" s="2"/>
      <c r="C37" s="3"/>
    </row>
    <row r="38" spans="2:6" x14ac:dyDescent="0.25">
      <c r="B38" s="2"/>
      <c r="C38" s="3"/>
      <c r="D38" s="17">
        <f>5%*0.93</f>
        <v>4.6500000000000007E-2</v>
      </c>
    </row>
    <row r="39" spans="2:6" x14ac:dyDescent="0.25">
      <c r="B39" s="2"/>
      <c r="C39" s="3"/>
    </row>
    <row r="40" spans="2:6" x14ac:dyDescent="0.25">
      <c r="B40" s="2"/>
      <c r="C40" s="3"/>
    </row>
    <row r="41" spans="2:6" x14ac:dyDescent="0.25">
      <c r="B41" s="2"/>
      <c r="C41" s="3"/>
      <c r="E41" s="1">
        <f>5%</f>
        <v>0.05</v>
      </c>
    </row>
    <row r="42" spans="2:6" x14ac:dyDescent="0.25">
      <c r="B42" s="2"/>
      <c r="C42" s="3"/>
      <c r="E42" s="1">
        <v>0.18</v>
      </c>
    </row>
    <row r="43" spans="2:6" x14ac:dyDescent="0.25">
      <c r="B43" s="2"/>
      <c r="C43" s="3"/>
      <c r="E43" s="16">
        <f>E42*5</f>
        <v>0.89999999999999991</v>
      </c>
    </row>
    <row r="44" spans="2:6" x14ac:dyDescent="0.25">
      <c r="B44" s="2"/>
      <c r="C44" s="3"/>
    </row>
    <row r="45" spans="2:6" x14ac:dyDescent="0.25">
      <c r="B45" s="2"/>
      <c r="C45" s="3"/>
      <c r="D45" s="1">
        <f>77.93*(1+4.65%)</f>
        <v>81.553745000000006</v>
      </c>
    </row>
    <row r="46" spans="2:6" x14ac:dyDescent="0.25">
      <c r="B46" s="2"/>
      <c r="C46" s="3"/>
      <c r="D46" s="1">
        <f>D45*C39</f>
        <v>0</v>
      </c>
    </row>
    <row r="47" spans="2:6" x14ac:dyDescent="0.25">
      <c r="B47" s="2"/>
      <c r="C47" s="3"/>
    </row>
    <row r="48" spans="2:6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tabSelected="1" workbookViewId="0">
      <selection activeCell="C8" sqref="C8"/>
    </sheetView>
  </sheetViews>
  <sheetFormatPr defaultRowHeight="15" x14ac:dyDescent="0.25"/>
  <cols>
    <col min="1" max="1" width="5" style="6" customWidth="1"/>
    <col min="2" max="2" width="100.7109375" style="6" customWidth="1"/>
    <col min="3" max="3" width="35.140625" style="6" bestFit="1" customWidth="1"/>
    <col min="4" max="4" width="14" style="6" bestFit="1" customWidth="1"/>
    <col min="5" max="5" width="35.140625" style="6" bestFit="1" customWidth="1"/>
    <col min="6" max="16384" width="9.140625" style="6"/>
  </cols>
  <sheetData>
    <row r="1" spans="2:5" ht="15.75" thickBot="1" x14ac:dyDescent="0.3"/>
    <row r="2" spans="2:5" ht="18.75" x14ac:dyDescent="0.3">
      <c r="B2" s="14" t="s">
        <v>12</v>
      </c>
      <c r="C2" s="9"/>
      <c r="D2" s="20"/>
      <c r="E2" s="20"/>
    </row>
    <row r="3" spans="2:5" x14ac:dyDescent="0.25">
      <c r="B3" s="10"/>
    </row>
    <row r="4" spans="2:5" ht="30" x14ac:dyDescent="0.25">
      <c r="B4" s="11" t="s">
        <v>5</v>
      </c>
    </row>
    <row r="5" spans="2:5" x14ac:dyDescent="0.25">
      <c r="B5" s="10"/>
    </row>
    <row r="6" spans="2:5" x14ac:dyDescent="0.25">
      <c r="B6" s="10" t="s">
        <v>7</v>
      </c>
    </row>
    <row r="7" spans="2:5" x14ac:dyDescent="0.25">
      <c r="B7" s="10" t="s">
        <v>3</v>
      </c>
    </row>
    <row r="8" spans="2:5" ht="30" x14ac:dyDescent="0.25">
      <c r="B8" s="12" t="s">
        <v>11</v>
      </c>
    </row>
    <row r="9" spans="2:5" x14ac:dyDescent="0.25">
      <c r="B9" s="10"/>
    </row>
    <row r="10" spans="2:5" ht="30" x14ac:dyDescent="0.25">
      <c r="B10" s="11" t="s">
        <v>6</v>
      </c>
    </row>
    <row r="11" spans="2:5" x14ac:dyDescent="0.25">
      <c r="B11" s="10"/>
    </row>
    <row r="12" spans="2:5" x14ac:dyDescent="0.25">
      <c r="B12" s="10" t="s">
        <v>8</v>
      </c>
    </row>
    <row r="13" spans="2:5" x14ac:dyDescent="0.25">
      <c r="B13" s="10" t="s">
        <v>9</v>
      </c>
    </row>
    <row r="14" spans="2:5" x14ac:dyDescent="0.25">
      <c r="B14" s="10" t="s">
        <v>10</v>
      </c>
    </row>
    <row r="15" spans="2:5" x14ac:dyDescent="0.25">
      <c r="B15" s="10"/>
    </row>
    <row r="16" spans="2:5" ht="15.75" thickBot="1" x14ac:dyDescent="0.3">
      <c r="B16" s="13" t="s">
        <v>13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3"/>
  <sheetViews>
    <sheetView workbookViewId="0">
      <selection activeCell="G7" sqref="G7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37.5703125" style="1" bestFit="1" customWidth="1"/>
    <col min="4" max="4" width="14" style="1" bestFit="1" customWidth="1"/>
    <col min="5" max="5" width="37.5703125" style="1" bestFit="1" customWidth="1"/>
    <col min="6" max="16384" width="9.140625" style="1"/>
  </cols>
  <sheetData>
    <row r="1" spans="2:5" x14ac:dyDescent="0.25">
      <c r="B1" s="18" t="s">
        <v>2</v>
      </c>
      <c r="C1" s="19"/>
      <c r="D1" s="18" t="s">
        <v>1</v>
      </c>
      <c r="E1" s="19"/>
    </row>
    <row r="2" spans="2:5" ht="15.75" thickBot="1" x14ac:dyDescent="0.3">
      <c r="B2" s="4" t="s">
        <v>0</v>
      </c>
      <c r="C2" s="5" t="s">
        <v>4</v>
      </c>
      <c r="D2" s="4" t="s">
        <v>0</v>
      </c>
      <c r="E2" s="5" t="s">
        <v>4</v>
      </c>
    </row>
    <row r="3" spans="2:5" x14ac:dyDescent="0.25">
      <c r="B3" s="2">
        <v>1</v>
      </c>
      <c r="C3" s="3">
        <f>100-(3*B3)</f>
        <v>97</v>
      </c>
      <c r="D3" s="2">
        <v>1</v>
      </c>
      <c r="E3" s="3">
        <v>160</v>
      </c>
    </row>
    <row r="4" spans="2:5" x14ac:dyDescent="0.25">
      <c r="B4" s="2">
        <v>2</v>
      </c>
      <c r="C4" s="3">
        <f t="shared" ref="C4:C22" si="0">100-(3*B4)</f>
        <v>94</v>
      </c>
      <c r="D4" s="2">
        <v>2</v>
      </c>
      <c r="E4" s="3">
        <v>130</v>
      </c>
    </row>
    <row r="5" spans="2:5" x14ac:dyDescent="0.25">
      <c r="B5" s="2">
        <v>3</v>
      </c>
      <c r="C5" s="3">
        <f t="shared" si="0"/>
        <v>91</v>
      </c>
      <c r="D5" s="2">
        <v>3</v>
      </c>
      <c r="E5" s="3">
        <v>106</v>
      </c>
    </row>
    <row r="6" spans="2:5" x14ac:dyDescent="0.25">
      <c r="B6" s="2">
        <v>4</v>
      </c>
      <c r="C6" s="3">
        <f t="shared" si="0"/>
        <v>88</v>
      </c>
      <c r="D6" s="2">
        <v>4</v>
      </c>
      <c r="E6" s="3">
        <v>107</v>
      </c>
    </row>
    <row r="7" spans="2:5" x14ac:dyDescent="0.25">
      <c r="B7" s="2">
        <v>5</v>
      </c>
      <c r="C7" s="3">
        <f t="shared" si="0"/>
        <v>85</v>
      </c>
      <c r="D7" s="2">
        <v>5</v>
      </c>
      <c r="E7" s="3">
        <v>81</v>
      </c>
    </row>
    <row r="8" spans="2:5" x14ac:dyDescent="0.25">
      <c r="B8" s="2">
        <v>6</v>
      </c>
      <c r="C8" s="3">
        <f t="shared" si="0"/>
        <v>82</v>
      </c>
      <c r="D8" s="2">
        <v>6</v>
      </c>
      <c r="E8" s="3">
        <v>61</v>
      </c>
    </row>
    <row r="9" spans="2:5" x14ac:dyDescent="0.25">
      <c r="B9" s="2">
        <v>7</v>
      </c>
      <c r="C9" s="3">
        <f t="shared" si="0"/>
        <v>79</v>
      </c>
      <c r="D9" s="2">
        <v>7</v>
      </c>
      <c r="E9" s="3">
        <v>54</v>
      </c>
    </row>
    <row r="10" spans="2:5" x14ac:dyDescent="0.25">
      <c r="B10" s="2">
        <v>8</v>
      </c>
      <c r="C10" s="3">
        <f t="shared" si="0"/>
        <v>76</v>
      </c>
      <c r="D10" s="2">
        <v>8</v>
      </c>
      <c r="E10" s="3">
        <v>42</v>
      </c>
    </row>
    <row r="11" spans="2:5" x14ac:dyDescent="0.25">
      <c r="B11" s="2">
        <v>9</v>
      </c>
      <c r="C11" s="3">
        <f t="shared" si="0"/>
        <v>73</v>
      </c>
      <c r="D11" s="2">
        <v>9</v>
      </c>
      <c r="E11" s="3">
        <v>38</v>
      </c>
    </row>
    <row r="12" spans="2:5" x14ac:dyDescent="0.25">
      <c r="B12" s="2">
        <v>10</v>
      </c>
      <c r="C12" s="3">
        <f t="shared" si="0"/>
        <v>70</v>
      </c>
      <c r="D12" s="2">
        <v>10</v>
      </c>
      <c r="E12" s="3">
        <v>30</v>
      </c>
    </row>
    <row r="13" spans="2:5" x14ac:dyDescent="0.25">
      <c r="B13" s="2">
        <v>11</v>
      </c>
      <c r="C13" s="3">
        <f t="shared" si="0"/>
        <v>67</v>
      </c>
      <c r="D13" s="2">
        <v>11</v>
      </c>
      <c r="E13" s="3">
        <v>27</v>
      </c>
    </row>
    <row r="14" spans="2:5" x14ac:dyDescent="0.25">
      <c r="B14" s="2">
        <v>12</v>
      </c>
      <c r="C14" s="3">
        <f>100-(3*B14)</f>
        <v>64</v>
      </c>
      <c r="D14" s="2">
        <v>12</v>
      </c>
      <c r="E14" s="3">
        <v>20</v>
      </c>
    </row>
    <row r="15" spans="2:5" x14ac:dyDescent="0.25">
      <c r="B15" s="2">
        <v>13</v>
      </c>
      <c r="C15" s="3">
        <f t="shared" si="0"/>
        <v>61</v>
      </c>
      <c r="D15" s="2">
        <v>13</v>
      </c>
      <c r="E15" s="3">
        <v>17</v>
      </c>
    </row>
    <row r="16" spans="2:5" x14ac:dyDescent="0.25">
      <c r="B16" s="2">
        <v>14</v>
      </c>
      <c r="C16" s="3">
        <f t="shared" si="0"/>
        <v>58</v>
      </c>
      <c r="D16" s="2">
        <v>14</v>
      </c>
      <c r="E16" s="3">
        <v>15</v>
      </c>
    </row>
    <row r="17" spans="2:6" x14ac:dyDescent="0.25">
      <c r="B17" s="2">
        <v>15</v>
      </c>
      <c r="C17" s="3">
        <f t="shared" si="0"/>
        <v>55</v>
      </c>
      <c r="D17" s="2">
        <v>15</v>
      </c>
      <c r="E17" s="3">
        <v>13</v>
      </c>
    </row>
    <row r="18" spans="2:6" x14ac:dyDescent="0.25">
      <c r="B18" s="2">
        <v>16</v>
      </c>
      <c r="C18" s="3">
        <f t="shared" si="0"/>
        <v>52</v>
      </c>
      <c r="D18" s="2">
        <v>16</v>
      </c>
      <c r="E18" s="3">
        <v>9</v>
      </c>
    </row>
    <row r="19" spans="2:6" x14ac:dyDescent="0.25">
      <c r="B19" s="2">
        <v>17</v>
      </c>
      <c r="C19" s="3">
        <f t="shared" si="0"/>
        <v>49</v>
      </c>
      <c r="D19" s="2">
        <v>17</v>
      </c>
      <c r="E19" s="3">
        <v>9</v>
      </c>
    </row>
    <row r="20" spans="2:6" x14ac:dyDescent="0.25">
      <c r="B20" s="2">
        <v>18</v>
      </c>
      <c r="C20" s="3">
        <f t="shared" si="0"/>
        <v>46</v>
      </c>
      <c r="D20" s="2">
        <v>18</v>
      </c>
      <c r="E20" s="3">
        <v>7</v>
      </c>
    </row>
    <row r="21" spans="2:6" x14ac:dyDescent="0.25">
      <c r="B21" s="2">
        <v>19</v>
      </c>
      <c r="C21" s="3">
        <f>100-(3*B21)</f>
        <v>43</v>
      </c>
      <c r="D21" s="2">
        <v>19</v>
      </c>
      <c r="E21" s="3">
        <v>6</v>
      </c>
    </row>
    <row r="22" spans="2:6" ht="15.75" thickBot="1" x14ac:dyDescent="0.3">
      <c r="B22" s="4">
        <v>20</v>
      </c>
      <c r="C22" s="5">
        <f t="shared" si="0"/>
        <v>40</v>
      </c>
      <c r="D22" s="4">
        <v>20</v>
      </c>
      <c r="E22" s="5">
        <v>4</v>
      </c>
      <c r="F22" s="15"/>
    </row>
    <row r="38" spans="4:5" x14ac:dyDescent="0.25">
      <c r="D38" s="17"/>
    </row>
    <row r="43" spans="4:5" x14ac:dyDescent="0.25">
      <c r="E43" s="16"/>
    </row>
  </sheetData>
  <mergeCells count="2">
    <mergeCell ref="D1:E1"/>
    <mergeCell ref="B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2"/>
  <sheetViews>
    <sheetView workbookViewId="0">
      <selection activeCell="I12" sqref="I12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37.5703125" style="1" bestFit="1" customWidth="1"/>
    <col min="4" max="16384" width="9.140625" style="1"/>
  </cols>
  <sheetData>
    <row r="1" spans="2:3" x14ac:dyDescent="0.25">
      <c r="B1" s="18" t="s">
        <v>2</v>
      </c>
      <c r="C1" s="19"/>
    </row>
    <row r="2" spans="2:3" ht="15.75" thickBot="1" x14ac:dyDescent="0.3">
      <c r="B2" s="4" t="s">
        <v>0</v>
      </c>
      <c r="C2" s="5" t="s">
        <v>4</v>
      </c>
    </row>
    <row r="3" spans="2:3" x14ac:dyDescent="0.25">
      <c r="B3" s="7">
        <v>1</v>
      </c>
      <c r="C3" s="8">
        <f>15+(4*B3)</f>
        <v>19</v>
      </c>
    </row>
    <row r="4" spans="2:3" x14ac:dyDescent="0.25">
      <c r="B4" s="2">
        <v>2</v>
      </c>
      <c r="C4" s="3">
        <f t="shared" ref="C4:C21" si="0">15+(4*B4)</f>
        <v>23</v>
      </c>
    </row>
    <row r="5" spans="2:3" x14ac:dyDescent="0.25">
      <c r="B5" s="2">
        <v>3</v>
      </c>
      <c r="C5" s="3">
        <f t="shared" si="0"/>
        <v>27</v>
      </c>
    </row>
    <row r="6" spans="2:3" x14ac:dyDescent="0.25">
      <c r="B6" s="2">
        <v>4</v>
      </c>
      <c r="C6" s="3">
        <f t="shared" si="0"/>
        <v>31</v>
      </c>
    </row>
    <row r="7" spans="2:3" x14ac:dyDescent="0.25">
      <c r="B7" s="2">
        <v>5</v>
      </c>
      <c r="C7" s="3">
        <f t="shared" si="0"/>
        <v>35</v>
      </c>
    </row>
    <row r="8" spans="2:3" x14ac:dyDescent="0.25">
      <c r="B8" s="2">
        <v>6</v>
      </c>
      <c r="C8" s="3">
        <f t="shared" si="0"/>
        <v>39</v>
      </c>
    </row>
    <row r="9" spans="2:3" x14ac:dyDescent="0.25">
      <c r="B9" s="2">
        <v>7</v>
      </c>
      <c r="C9" s="3">
        <f t="shared" si="0"/>
        <v>43</v>
      </c>
    </row>
    <row r="10" spans="2:3" x14ac:dyDescent="0.25">
      <c r="B10" s="2">
        <v>8</v>
      </c>
      <c r="C10" s="3">
        <f t="shared" si="0"/>
        <v>47</v>
      </c>
    </row>
    <row r="11" spans="2:3" x14ac:dyDescent="0.25">
      <c r="B11" s="2">
        <v>9</v>
      </c>
      <c r="C11" s="3">
        <f t="shared" si="0"/>
        <v>51</v>
      </c>
    </row>
    <row r="12" spans="2:3" x14ac:dyDescent="0.25">
      <c r="B12" s="2">
        <v>10</v>
      </c>
      <c r="C12" s="3">
        <f t="shared" si="0"/>
        <v>55</v>
      </c>
    </row>
    <row r="13" spans="2:3" x14ac:dyDescent="0.25">
      <c r="B13" s="2">
        <v>11</v>
      </c>
      <c r="C13" s="3">
        <f t="shared" si="0"/>
        <v>59</v>
      </c>
    </row>
    <row r="14" spans="2:3" x14ac:dyDescent="0.25">
      <c r="B14" s="2">
        <v>12</v>
      </c>
      <c r="C14" s="3">
        <f t="shared" si="0"/>
        <v>63</v>
      </c>
    </row>
    <row r="15" spans="2:3" x14ac:dyDescent="0.25">
      <c r="B15" s="2">
        <v>13</v>
      </c>
      <c r="C15" s="3">
        <f t="shared" si="0"/>
        <v>67</v>
      </c>
    </row>
    <row r="16" spans="2:3" x14ac:dyDescent="0.25">
      <c r="B16" s="2">
        <v>14</v>
      </c>
      <c r="C16" s="3">
        <f>15+(4*B16)</f>
        <v>71</v>
      </c>
    </row>
    <row r="17" spans="2:3" x14ac:dyDescent="0.25">
      <c r="B17" s="2">
        <v>15</v>
      </c>
      <c r="C17" s="3">
        <f t="shared" si="0"/>
        <v>75</v>
      </c>
    </row>
    <row r="18" spans="2:3" x14ac:dyDescent="0.25">
      <c r="B18" s="2">
        <v>16</v>
      </c>
      <c r="C18" s="3">
        <f t="shared" si="0"/>
        <v>79</v>
      </c>
    </row>
    <row r="19" spans="2:3" x14ac:dyDescent="0.25">
      <c r="B19" s="2">
        <v>17</v>
      </c>
      <c r="C19" s="3">
        <f t="shared" si="0"/>
        <v>83</v>
      </c>
    </row>
    <row r="20" spans="2:3" x14ac:dyDescent="0.25">
      <c r="B20" s="2">
        <v>18</v>
      </c>
      <c r="C20" s="3">
        <f>15+(4*B20)</f>
        <v>87</v>
      </c>
    </row>
    <row r="21" spans="2:3" x14ac:dyDescent="0.25">
      <c r="B21" s="2">
        <v>19</v>
      </c>
      <c r="C21" s="3">
        <f t="shared" si="0"/>
        <v>91</v>
      </c>
    </row>
    <row r="22" spans="2:3" ht="15.75" thickBot="1" x14ac:dyDescent="0.3">
      <c r="B22" s="4">
        <v>20</v>
      </c>
      <c r="C22" s="5">
        <f>15+(4*B22)</f>
        <v>95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Demanda (2)</vt:lpstr>
      <vt:lpstr>Enunciado</vt:lpstr>
      <vt:lpstr>Dados Demanda</vt:lpstr>
      <vt:lpstr>Dados 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José Eduardo</cp:lastModifiedBy>
  <dcterms:created xsi:type="dcterms:W3CDTF">2018-03-05T17:19:45Z</dcterms:created>
  <dcterms:modified xsi:type="dcterms:W3CDTF">2018-08-13T12:46:46Z</dcterms:modified>
</cp:coreProperties>
</file>