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S:\PM\ter\ets\ets\Dados\08_Biblioteca\POWER BI\"/>
    </mc:Choice>
  </mc:AlternateContent>
  <xr:revisionPtr revIDLastSave="0" documentId="8_{9D10EB7F-A11E-4C0F-BBF0-70B7E4B1FD9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éc Adm" sheetId="6" r:id="rId1"/>
    <sheet name="Patrulheiros" sheetId="5" r:id="rId2"/>
    <sheet name="ManufaturaDigital" sheetId="3" r:id="rId3"/>
    <sheet name="Mecatrônica" sheetId="4" r:id="rId4"/>
    <sheet name="SmartAutomation" sheetId="2" r:id="rId5"/>
    <sheet name="DadosGerais" sheetId="9" r:id="rId6"/>
  </sheets>
  <definedNames>
    <definedName name="TabelaGuardinha">TabelaAprendizesGuardinha[]</definedName>
    <definedName name="TabelaPatrulheiros">TabelaAprendizesPatrulheiros[]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2" i="5" l="1"/>
  <c r="F73" i="5"/>
  <c r="F62" i="5"/>
  <c r="F60" i="5"/>
  <c r="F61" i="5"/>
  <c r="F63" i="5"/>
  <c r="F64" i="5"/>
  <c r="F65" i="5"/>
  <c r="F66" i="5"/>
  <c r="F67" i="5"/>
  <c r="F68" i="5"/>
  <c r="F69" i="5"/>
  <c r="F70" i="5"/>
  <c r="F71" i="5"/>
  <c r="B3" i="9"/>
  <c r="F34" i="4" l="1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17" i="6"/>
  <c r="F62" i="2"/>
  <c r="F63" i="2"/>
  <c r="F64" i="2"/>
  <c r="F50" i="2"/>
  <c r="F51" i="2"/>
  <c r="F52" i="2"/>
  <c r="F53" i="2"/>
  <c r="F54" i="2"/>
  <c r="F55" i="2"/>
  <c r="F56" i="2"/>
  <c r="F57" i="2"/>
  <c r="F58" i="2"/>
  <c r="F59" i="2"/>
  <c r="F60" i="2"/>
  <c r="F61" i="2"/>
  <c r="F49" i="2"/>
  <c r="F44" i="2"/>
  <c r="F45" i="2"/>
  <c r="F46" i="2"/>
  <c r="F47" i="2"/>
  <c r="F48" i="2"/>
  <c r="F34" i="2"/>
  <c r="F35" i="2"/>
  <c r="F36" i="2"/>
  <c r="F37" i="2"/>
  <c r="F38" i="2"/>
  <c r="F39" i="2"/>
  <c r="F40" i="2"/>
  <c r="F41" i="2"/>
  <c r="F42" i="2"/>
  <c r="F43" i="2"/>
  <c r="F33" i="2"/>
  <c r="F58" i="5"/>
  <c r="F59" i="5"/>
  <c r="F57" i="5"/>
  <c r="F25" i="5" l="1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12" i="2" l="1"/>
  <c r="F13" i="2"/>
  <c r="F22" i="2"/>
  <c r="F23" i="2"/>
  <c r="F11" i="6"/>
  <c r="F12" i="6"/>
  <c r="F13" i="6"/>
  <c r="F2" i="4"/>
  <c r="F11" i="2"/>
  <c r="F19" i="2"/>
  <c r="F32" i="2"/>
  <c r="F31" i="2"/>
  <c r="F16" i="2"/>
  <c r="F5" i="2"/>
  <c r="F21" i="2"/>
  <c r="F17" i="2"/>
  <c r="F26" i="2"/>
  <c r="F4" i="2"/>
  <c r="F25" i="2"/>
  <c r="F15" i="2"/>
  <c r="F3" i="2"/>
  <c r="F20" i="2"/>
  <c r="F10" i="2"/>
  <c r="F9" i="2"/>
  <c r="F30" i="2"/>
  <c r="F18" i="2"/>
  <c r="F8" i="2"/>
  <c r="F29" i="2"/>
  <c r="F7" i="2"/>
  <c r="F28" i="2"/>
  <c r="F6" i="2"/>
  <c r="F27" i="2"/>
  <c r="F24" i="2"/>
  <c r="F14" i="2"/>
  <c r="F2" i="2"/>
  <c r="F10" i="6"/>
  <c r="F9" i="6"/>
  <c r="F8" i="6"/>
  <c r="F7" i="6"/>
  <c r="F6" i="6"/>
  <c r="F5" i="6"/>
  <c r="F16" i="6"/>
  <c r="F4" i="6"/>
  <c r="F15" i="6"/>
  <c r="F3" i="6"/>
  <c r="F14" i="6"/>
  <c r="F2" i="6"/>
  <c r="F25" i="4"/>
  <c r="F13" i="4"/>
  <c r="F24" i="4"/>
  <c r="F12" i="4"/>
  <c r="F23" i="4"/>
  <c r="F11" i="4"/>
  <c r="F22" i="4"/>
  <c r="F10" i="4"/>
  <c r="F33" i="4"/>
  <c r="F21" i="4"/>
  <c r="F9" i="4"/>
  <c r="F32" i="4"/>
  <c r="F20" i="4"/>
  <c r="F8" i="4"/>
  <c r="F31" i="4"/>
  <c r="F19" i="4"/>
  <c r="F7" i="4"/>
  <c r="F30" i="4"/>
  <c r="F18" i="4"/>
  <c r="F6" i="4"/>
  <c r="F29" i="4"/>
  <c r="F17" i="4"/>
  <c r="F5" i="4"/>
  <c r="F28" i="4"/>
  <c r="F16" i="4"/>
  <c r="F4" i="4"/>
  <c r="F27" i="4"/>
  <c r="F15" i="4"/>
  <c r="F3" i="4"/>
  <c r="F26" i="4"/>
  <c r="F14" i="4"/>
  <c r="F11" i="3"/>
  <c r="F10" i="3"/>
  <c r="F9" i="3"/>
  <c r="F8" i="3"/>
  <c r="F7" i="3"/>
  <c r="F14" i="5"/>
  <c r="F6" i="3"/>
  <c r="F12" i="3"/>
  <c r="F17" i="3"/>
  <c r="F5" i="3"/>
  <c r="F14" i="3"/>
  <c r="F16" i="3"/>
  <c r="F4" i="3"/>
  <c r="F13" i="3"/>
  <c r="F15" i="3"/>
  <c r="F3" i="3"/>
  <c r="F2" i="3"/>
  <c r="F13" i="5"/>
  <c r="F24" i="5"/>
  <c r="F12" i="5"/>
  <c r="F23" i="5"/>
  <c r="F11" i="5"/>
  <c r="F22" i="5"/>
  <c r="F10" i="5"/>
  <c r="F15" i="5"/>
  <c r="F9" i="5"/>
  <c r="F21" i="5"/>
  <c r="F8" i="5"/>
  <c r="F20" i="5"/>
  <c r="F7" i="5"/>
  <c r="F19" i="5"/>
  <c r="F6" i="5"/>
  <c r="F18" i="5"/>
  <c r="F5" i="5"/>
  <c r="F17" i="5"/>
  <c r="F4" i="5"/>
  <c r="F16" i="5"/>
  <c r="F3" i="5"/>
  <c r="F2" i="5"/>
  <c r="G2" i="9" l="1"/>
  <c r="G3" i="9"/>
  <c r="AA7" i="9"/>
  <c r="AA6" i="9"/>
  <c r="AA4" i="9"/>
  <c r="AA5" i="9"/>
  <c r="AA2" i="9"/>
  <c r="AA3" i="9"/>
  <c r="AA1" i="9"/>
  <c r="W7" i="9"/>
  <c r="W5" i="9"/>
  <c r="W6" i="9"/>
  <c r="W3" i="9"/>
  <c r="W4" i="9"/>
  <c r="W2" i="9"/>
  <c r="W1" i="9"/>
  <c r="S1" i="9"/>
  <c r="S7" i="9"/>
  <c r="S5" i="9"/>
  <c r="S6" i="9"/>
  <c r="S4" i="9"/>
  <c r="S2" i="9"/>
  <c r="S3" i="9"/>
  <c r="G4" i="9"/>
  <c r="G1" i="9"/>
  <c r="K3" i="9"/>
  <c r="I5" i="9"/>
  <c r="K5" i="9"/>
  <c r="K4" i="9"/>
  <c r="I3" i="9"/>
  <c r="K2" i="9"/>
  <c r="K1" i="9"/>
  <c r="I2" i="9"/>
  <c r="I4" i="9"/>
  <c r="I1" i="9"/>
  <c r="G5" i="9"/>
  <c r="O6" i="9" l="1"/>
  <c r="O5" i="9"/>
  <c r="O7" i="9"/>
  <c r="O3" i="9"/>
  <c r="O1" i="9"/>
  <c r="O2" i="9"/>
  <c r="O4" i="9"/>
  <c r="G7" i="9"/>
  <c r="B5" i="9"/>
  <c r="G6" i="9"/>
  <c r="B8" i="9" l="1"/>
  <c r="B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Guilherme Lima</author>
  </authors>
  <commentList>
    <comment ref="B1" authorId="0" shapeId="0" xr:uid="{00000000-0006-0000-0500-000001000000}">
      <text>
        <r>
          <rPr>
            <sz val="9"/>
            <color indexed="81"/>
            <rFont val="Segoe UI"/>
            <family val="2"/>
          </rPr>
          <t>Insira a quantidade de funcionários da planta para calcular a cota de aprendizes</t>
        </r>
      </text>
    </comment>
    <comment ref="D1" authorId="0" shapeId="0" xr:uid="{00000000-0006-0000-0500-000002000000}">
      <text>
        <r>
          <rPr>
            <sz val="9"/>
            <color indexed="81"/>
            <rFont val="Segoe UI"/>
            <family val="2"/>
          </rPr>
          <t xml:space="preserve">Escolha a data desejada para o calculo da projeção. O padrão é a formula: </t>
        </r>
        <r>
          <rPr>
            <b/>
            <sz val="9"/>
            <color indexed="81"/>
            <rFont val="Segoe UI"/>
            <family val="2"/>
          </rPr>
          <t xml:space="preserve">=FIMMÊS(HOJE();1) </t>
        </r>
        <r>
          <rPr>
            <sz val="9"/>
            <color indexed="81"/>
            <rFont val="Segoe UI"/>
            <family val="2"/>
          </rPr>
          <t xml:space="preserve">para visualizar do ultimo dia do proximo mês </t>
        </r>
      </text>
    </comment>
  </commentList>
</comments>
</file>

<file path=xl/sharedStrings.xml><?xml version="1.0" encoding="utf-8"?>
<sst xmlns="http://schemas.openxmlformats.org/spreadsheetml/2006/main" count="610" uniqueCount="251">
  <si>
    <t>Aprendizes</t>
  </si>
  <si>
    <t>Inicio Contrato</t>
  </si>
  <si>
    <t>Vencimento Contrato</t>
  </si>
  <si>
    <t>Status</t>
  </si>
  <si>
    <t>Data demissão</t>
  </si>
  <si>
    <t>CNPJ</t>
  </si>
  <si>
    <t>Industrial</t>
  </si>
  <si>
    <t>Administrativo</t>
  </si>
  <si>
    <t>Num Aprendizes</t>
  </si>
  <si>
    <t>Total Aprendizes Patrulheiro(Ativos)</t>
  </si>
  <si>
    <t>Data Demissão</t>
  </si>
  <si>
    <t>Total Aprendizes Smart Automation(Ativos)</t>
  </si>
  <si>
    <t>Total Aprendizes Manufatura Digital(Ativos)</t>
  </si>
  <si>
    <t>Total Aprendizes Mecatrônica(Ativos)</t>
  </si>
  <si>
    <t>Total de aprendizes faltando</t>
  </si>
  <si>
    <t>Total de aprendizes sobrando</t>
  </si>
  <si>
    <t>Total de funcionários da planta:</t>
  </si>
  <si>
    <t>Total de aprendizes necessários (com a cota):</t>
  </si>
  <si>
    <t>Total de aprendizes ativos:</t>
  </si>
  <si>
    <t>Data para cálculo:</t>
  </si>
  <si>
    <t>Total Aprendizes Administrativos(Ativos)</t>
  </si>
  <si>
    <t>Total Aprendizes Industriais(Ativos)</t>
  </si>
  <si>
    <t>Administrativos</t>
  </si>
  <si>
    <t>Industriais</t>
  </si>
  <si>
    <t>ED</t>
  </si>
  <si>
    <t>AA</t>
  </si>
  <si>
    <t>PT</t>
  </si>
  <si>
    <t>Geral</t>
  </si>
  <si>
    <t>Smart Automation</t>
  </si>
  <si>
    <t>Manufatura Digital</t>
  </si>
  <si>
    <t>Mecatrônica</t>
  </si>
  <si>
    <t>Área</t>
  </si>
  <si>
    <t>CC</t>
  </si>
  <si>
    <t>PS</t>
  </si>
  <si>
    <t>PM</t>
  </si>
  <si>
    <t>RBLA</t>
  </si>
  <si>
    <t>Total Aprendizes Téc ADM(Ativos)</t>
  </si>
  <si>
    <t>Sr. Felipe Freitas</t>
  </si>
  <si>
    <t>Maria Eduarda Duarte</t>
  </si>
  <si>
    <t>Lucca Castro</t>
  </si>
  <si>
    <t>Srta. Isis Rezende</t>
  </si>
  <si>
    <t>Theo Dias</t>
  </si>
  <si>
    <t>Srta. Gabriela Aragão</t>
  </si>
  <si>
    <t>Alice da Cunha</t>
  </si>
  <si>
    <t>Diogo Fogaça</t>
  </si>
  <si>
    <t>Cauê Sales</t>
  </si>
  <si>
    <t>Sr. Otávio Cardoso</t>
  </si>
  <si>
    <t>Eduarda da Conceição</t>
  </si>
  <si>
    <t>Benjamin da Costa</t>
  </si>
  <si>
    <t>Gustavo Henrique Rocha</t>
  </si>
  <si>
    <t>Srta. Ana Vitória da Rosa</t>
  </si>
  <si>
    <t>Rafael Rocha</t>
  </si>
  <si>
    <t>Srta. Ana Vitória Rodrigues</t>
  </si>
  <si>
    <t>Giovanna Freitas</t>
  </si>
  <si>
    <t>Luiz Miguel Moura</t>
  </si>
  <si>
    <t>Elisa Lima</t>
  </si>
  <si>
    <t>Murilo Martins</t>
  </si>
  <si>
    <t>Raul Nascimento</t>
  </si>
  <si>
    <t>Sr. Henrique da Cunha</t>
  </si>
  <si>
    <t>Renan da Rocha</t>
  </si>
  <si>
    <t>Benício Rocha</t>
  </si>
  <si>
    <t>Thomas Melo</t>
  </si>
  <si>
    <t>Sarah Caldeira</t>
  </si>
  <si>
    <t>Kamilly Melo</t>
  </si>
  <si>
    <t>Ana Júlia Lopes</t>
  </si>
  <si>
    <t>Davi Luiz Farias</t>
  </si>
  <si>
    <t>Benjamin Campos</t>
  </si>
  <si>
    <t>Noah Ramos</t>
  </si>
  <si>
    <t>Amanda Viana</t>
  </si>
  <si>
    <t>Leonardo Dias</t>
  </si>
  <si>
    <t>Ana Clara Gomes</t>
  </si>
  <si>
    <t>Srta. Carolina Cavalcanti</t>
  </si>
  <si>
    <t>Theo Jesus</t>
  </si>
  <si>
    <t>Theo Aragão</t>
  </si>
  <si>
    <t>Dr. Nathan Alves</t>
  </si>
  <si>
    <t>Milena Souza</t>
  </si>
  <si>
    <t>Sr. Henrique Fernandes</t>
  </si>
  <si>
    <t>Arthur da Mata</t>
  </si>
  <si>
    <t>Marcelo da Mata</t>
  </si>
  <si>
    <t>Olivia Vieira</t>
  </si>
  <si>
    <t>Lorenzo Moraes</t>
  </si>
  <si>
    <t>Dra. Sophia Pires</t>
  </si>
  <si>
    <t>Bárbara Aragão</t>
  </si>
  <si>
    <t>Srta. Bruna Nogueira</t>
  </si>
  <si>
    <t>Vitor Gabriel Martins</t>
  </si>
  <si>
    <t>Diogo da Mota</t>
  </si>
  <si>
    <t>Manuela Gomes</t>
  </si>
  <si>
    <t>Laís Sales</t>
  </si>
  <si>
    <t>Benício Gonçalves</t>
  </si>
  <si>
    <t>Lara Teixeira</t>
  </si>
  <si>
    <t>Stephany Lima</t>
  </si>
  <si>
    <t>João Gabriel Araújo</t>
  </si>
  <si>
    <t>João Vitor Cardoso</t>
  </si>
  <si>
    <t>Nathan da Rosa</t>
  </si>
  <si>
    <t>Caroline Carvalho</t>
  </si>
  <si>
    <t>Gustavo Henrique Nogueira</t>
  </si>
  <si>
    <t>Mirella Freitas</t>
  </si>
  <si>
    <t>Sr. Bernardo Teixeira</t>
  </si>
  <si>
    <t>Elisa Oliveira</t>
  </si>
  <si>
    <t>Caroline Silveira</t>
  </si>
  <si>
    <t>Bryan da Mota</t>
  </si>
  <si>
    <t>Sofia Rodrigues</t>
  </si>
  <si>
    <t>Vitor da Mata</t>
  </si>
  <si>
    <t>Cauê da Conceição</t>
  </si>
  <si>
    <t>Srta. Eduarda Ribeiro</t>
  </si>
  <si>
    <t>Sr. Thiago da Luz</t>
  </si>
  <si>
    <t>Vitor Gabriel da Cruz</t>
  </si>
  <si>
    <t>Mariana Porto</t>
  </si>
  <si>
    <t>Raquel Moreira</t>
  </si>
  <si>
    <t>Sabrina Porto</t>
  </si>
  <si>
    <t>Júlia Freitas</t>
  </si>
  <si>
    <t>Leandro Silva</t>
  </si>
  <si>
    <t>Dr. Luigi Gomes</t>
  </si>
  <si>
    <t>Srta. Brenda Caldeira</t>
  </si>
  <si>
    <t>Isabel Peixoto</t>
  </si>
  <si>
    <t>Juliana Peixoto</t>
  </si>
  <si>
    <t>Cauê Costa</t>
  </si>
  <si>
    <t>Dr. Gustavo Henrique Melo</t>
  </si>
  <si>
    <t>Marcelo Castro</t>
  </si>
  <si>
    <t>Pedro Dias</t>
  </si>
  <si>
    <t>Giovanna Rocha</t>
  </si>
  <si>
    <t>Esther Costa</t>
  </si>
  <si>
    <t>Samuel Caldeira</t>
  </si>
  <si>
    <t>Dra. Lara Castro</t>
  </si>
  <si>
    <t>Lucca Sales</t>
  </si>
  <si>
    <t>Carolina Cardoso</t>
  </si>
  <si>
    <t>Luiz Henrique Almeida</t>
  </si>
  <si>
    <t>Sr. Leandro das Neves</t>
  </si>
  <si>
    <t>Guilherme Castro</t>
  </si>
  <si>
    <t>Luana Almeida</t>
  </si>
  <si>
    <t>Bianca da Conceição</t>
  </si>
  <si>
    <t>Julia da Cruz</t>
  </si>
  <si>
    <t>Cauã da Mota</t>
  </si>
  <si>
    <t>Srta. Lívia Costela</t>
  </si>
  <si>
    <t>Srta. Ana Júlia Santos</t>
  </si>
  <si>
    <t>Calebe Lopes</t>
  </si>
  <si>
    <t>Eduarda Peixoto</t>
  </si>
  <si>
    <t>Dr. Francisco Cardoso</t>
  </si>
  <si>
    <t>Leonardo Novaes</t>
  </si>
  <si>
    <t>Maysa Lima</t>
  </si>
  <si>
    <t>Mariana Azevedo</t>
  </si>
  <si>
    <t>Mariane Ramos</t>
  </si>
  <si>
    <t>Luana Rezende</t>
  </si>
  <si>
    <t>Sra. Kamilly Nogueira</t>
  </si>
  <si>
    <t>Luiz Gustavo da Cruz</t>
  </si>
  <si>
    <t>Calebe Porto</t>
  </si>
  <si>
    <t>Francisco Nogueira</t>
  </si>
  <si>
    <t>Nina Aragão</t>
  </si>
  <si>
    <t>Sabrina Moraes</t>
  </si>
  <si>
    <t>Alícia Caldeira</t>
  </si>
  <si>
    <t>Dr. Bernardo Jesus</t>
  </si>
  <si>
    <t>Manuela Cunha</t>
  </si>
  <si>
    <t>Mariana Nogueira</t>
  </si>
  <si>
    <t>Maria Fernanda Pires</t>
  </si>
  <si>
    <t>Renan Pereira</t>
  </si>
  <si>
    <t>Mirella Cardoso</t>
  </si>
  <si>
    <t>Maria Sophia Viana</t>
  </si>
  <si>
    <t>Catarina Sales</t>
  </si>
  <si>
    <t>Srta. Ana Luiza Rodrigues</t>
  </si>
  <si>
    <t>Igor Viana</t>
  </si>
  <si>
    <t>Melissa Castro</t>
  </si>
  <si>
    <t>Laura das Neves</t>
  </si>
  <si>
    <t>Yago da Luz</t>
  </si>
  <si>
    <t>Sr. Raul Alves</t>
  </si>
  <si>
    <t>Rebeca da Cruz</t>
  </si>
  <si>
    <t>Sarah da Rocha</t>
  </si>
  <si>
    <t>Sra. Isis Rodrigues</t>
  </si>
  <si>
    <t>Gabrielly Silveira</t>
  </si>
  <si>
    <t>Maria Cecília Fernandes</t>
  </si>
  <si>
    <t>Bryan Oliveira</t>
  </si>
  <si>
    <t>Enzo Gabriel Moreira</t>
  </si>
  <si>
    <t>Breno Barros</t>
  </si>
  <si>
    <t>Isabelly Jesus</t>
  </si>
  <si>
    <t>Dr. Isaac Aragão</t>
  </si>
  <si>
    <t>Mariana Gomes</t>
  </si>
  <si>
    <t>Juliana Martins</t>
  </si>
  <si>
    <t>Thiago Santos</t>
  </si>
  <si>
    <t>Srta. Mariane Duarte</t>
  </si>
  <si>
    <t>Sr. Fernando da Mata</t>
  </si>
  <si>
    <t>Dra. Nicole Caldeira</t>
  </si>
  <si>
    <t>Emilly Castro</t>
  </si>
  <si>
    <t>Sr. Luiz Fernando da Paz</t>
  </si>
  <si>
    <t>Stella Santos</t>
  </si>
  <si>
    <t>Dr. Lucas Gabriel da Luz</t>
  </si>
  <si>
    <t>Sra. Camila Campos</t>
  </si>
  <si>
    <t>Amanda Fogaça</t>
  </si>
  <si>
    <t>Luiz Fernando Barbosa</t>
  </si>
  <si>
    <t>Luiz Fernando Gonçalves</t>
  </si>
  <si>
    <t>João Miguel Costela</t>
  </si>
  <si>
    <t>Nathan Fogaça</t>
  </si>
  <si>
    <t>Maria Luiza Freitas</t>
  </si>
  <si>
    <t>Larissa Nascimento</t>
  </si>
  <si>
    <t>Dra. Helena Castro</t>
  </si>
  <si>
    <t>Gustavo Oliveira</t>
  </si>
  <si>
    <t>Fernanda Nogueira</t>
  </si>
  <si>
    <t>Matheus Mendes</t>
  </si>
  <si>
    <t>Alexia Fernandes</t>
  </si>
  <si>
    <t>Camila Moraes</t>
  </si>
  <si>
    <t>Vicente Araújo</t>
  </si>
  <si>
    <t>Vitor Gabriel Carvalho</t>
  </si>
  <si>
    <t>Isabelly Cunha</t>
  </si>
  <si>
    <t>Juliana Teixeira</t>
  </si>
  <si>
    <t>Ana Luiza Barbosa</t>
  </si>
  <si>
    <t>Caroline da Luz</t>
  </si>
  <si>
    <t>Sr. João da Cruz</t>
  </si>
  <si>
    <t>Srta. Maitê Santos</t>
  </si>
  <si>
    <t>Dr. Luigi Aragão</t>
  </si>
  <si>
    <t>Antônio Lima</t>
  </si>
  <si>
    <t>Joaquim Rodrigues</t>
  </si>
  <si>
    <t>Ana Julia Castro</t>
  </si>
  <si>
    <t>Ana Clara Ribeiro</t>
  </si>
  <si>
    <t>Renan Aragão</t>
  </si>
  <si>
    <t>Emilly Duarte</t>
  </si>
  <si>
    <t>Sr. Miguel Novaes</t>
  </si>
  <si>
    <t>Lorena Nunes</t>
  </si>
  <si>
    <t>Luna das Neves</t>
  </si>
  <si>
    <t>Valentina Teixeira</t>
  </si>
  <si>
    <t>Otávio Porto</t>
  </si>
  <si>
    <t>Nina Fernandes</t>
  </si>
  <si>
    <t>Lorenzo Araújo</t>
  </si>
  <si>
    <t>Dra. Bárbara Ferreira</t>
  </si>
  <si>
    <t>Felipe Duarte</t>
  </si>
  <si>
    <t>Pedro Lucas Cavalcanti</t>
  </si>
  <si>
    <t>Maria Alice Alves</t>
  </si>
  <si>
    <t>Davi Pires</t>
  </si>
  <si>
    <t>Stella Azevedo</t>
  </si>
  <si>
    <t>João Pedro Nunes</t>
  </si>
  <si>
    <t>Isis Caldeira</t>
  </si>
  <si>
    <t>Dra. Pietra Azevedo</t>
  </si>
  <si>
    <t>Isabelly Ferreira</t>
  </si>
  <si>
    <t>Ryan Pinto</t>
  </si>
  <si>
    <t>Dr. Luiz Gustavo Carvalho</t>
  </si>
  <si>
    <t>Dra. Pietra da Paz</t>
  </si>
  <si>
    <t>Dr. Caio Oliveira</t>
  </si>
  <si>
    <t>Eduardo Ramos</t>
  </si>
  <si>
    <t>Pedro Lucas Novaes</t>
  </si>
  <si>
    <t>Sabrina Aragão</t>
  </si>
  <si>
    <t>Dr. Anthony Novaes</t>
  </si>
  <si>
    <t>Fernanda da Rosa</t>
  </si>
  <si>
    <t>Luiz Miguel Moraes</t>
  </si>
  <si>
    <t>Ana Beatriz da Cruz</t>
  </si>
  <si>
    <t>Isis Aragão</t>
  </si>
  <si>
    <t>Kevin Farias</t>
  </si>
  <si>
    <t>Luiz Felipe Santos</t>
  </si>
  <si>
    <t>Gabrielly Santos</t>
  </si>
  <si>
    <t>Juan Santos</t>
  </si>
  <si>
    <t>Letícia Lopes</t>
  </si>
  <si>
    <t>Lucas Freitas</t>
  </si>
  <si>
    <t>Júlia Peixoto</t>
  </si>
  <si>
    <t>Guilherme Rodrigues</t>
  </si>
  <si>
    <t>Elisa Pereira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</si>
</sst>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0"/>
      <name val="Arial"/>
      <family val="2"/>
    </font>
    <font>
      <b/>
      <sz val="10"/>
      <name val="Arial"/>
    </font>
    <font>
      <b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99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105">
    <xf numFmtId="0" fontId="0" fillId="0" borderId="0" xfId="0"/>
    <xf numFmtId="14" fontId="2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wrapText="1"/>
    </xf>
    <xf numFmtId="14" fontId="1" fillId="0" borderId="3" xfId="0" applyNumberFormat="1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shrinkToFit="1"/>
    </xf>
    <xf numFmtId="14" fontId="2" fillId="3" borderId="3" xfId="0" applyNumberFormat="1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0" fontId="0" fillId="5" borderId="0" xfId="0" applyFill="1"/>
    <xf numFmtId="0" fontId="0" fillId="0" borderId="0" xfId="0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4" fontId="2" fillId="0" borderId="3" xfId="0" applyNumberFormat="1" applyFont="1" applyFill="1" applyBorder="1" applyAlignment="1">
      <alignment horizontal="center" wrapText="1"/>
    </xf>
    <xf numFmtId="14" fontId="1" fillId="0" borderId="3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0" fontId="1" fillId="0" borderId="0" xfId="0" applyFont="1"/>
    <xf numFmtId="14" fontId="1" fillId="0" borderId="7" xfId="0" applyNumberFormat="1" applyFont="1" applyFill="1" applyBorder="1" applyAlignment="1">
      <alignment horizontal="center"/>
    </xf>
    <xf numFmtId="49" fontId="8" fillId="0" borderId="7" xfId="0" applyNumberFormat="1" applyFont="1" applyFill="1" applyBorder="1" applyAlignment="1">
      <alignment horizontal="center"/>
    </xf>
    <xf numFmtId="14" fontId="7" fillId="0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49" fontId="6" fillId="0" borderId="7" xfId="0" applyNumberFormat="1" applyFont="1" applyFill="1" applyBorder="1" applyAlignment="1">
      <alignment horizontal="center"/>
    </xf>
    <xf numFmtId="0" fontId="1" fillId="7" borderId="0" xfId="0" applyFont="1" applyFill="1"/>
    <xf numFmtId="3" fontId="1" fillId="7" borderId="0" xfId="0" applyNumberFormat="1" applyFont="1" applyFill="1"/>
    <xf numFmtId="0" fontId="1" fillId="2" borderId="0" xfId="0" applyFont="1" applyFill="1"/>
    <xf numFmtId="3" fontId="1" fillId="2" borderId="0" xfId="0" applyNumberFormat="1" applyFont="1" applyFill="1"/>
    <xf numFmtId="0" fontId="1" fillId="6" borderId="0" xfId="0" applyFont="1" applyFill="1"/>
    <xf numFmtId="3" fontId="1" fillId="6" borderId="0" xfId="0" applyNumberFormat="1" applyFont="1" applyFill="1"/>
    <xf numFmtId="0" fontId="0" fillId="8" borderId="0" xfId="0" applyFill="1"/>
    <xf numFmtId="14" fontId="7" fillId="0" borderId="6" xfId="0" applyNumberFormat="1" applyFont="1" applyFill="1" applyBorder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7" borderId="8" xfId="0" applyFont="1" applyFill="1" applyBorder="1"/>
    <xf numFmtId="0" fontId="5" fillId="9" borderId="8" xfId="0" applyFont="1" applyFill="1" applyBorder="1"/>
    <xf numFmtId="3" fontId="1" fillId="13" borderId="9" xfId="0" applyNumberFormat="1" applyFont="1" applyFill="1" applyBorder="1"/>
    <xf numFmtId="14" fontId="1" fillId="13" borderId="9" xfId="0" applyNumberFormat="1" applyFont="1" applyFill="1" applyBorder="1"/>
    <xf numFmtId="0" fontId="0" fillId="0" borderId="0" xfId="0" applyBorder="1"/>
    <xf numFmtId="1" fontId="1" fillId="7" borderId="0" xfId="0" applyNumberFormat="1" applyFont="1" applyFill="1"/>
    <xf numFmtId="1" fontId="0" fillId="12" borderId="0" xfId="0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1" fontId="0" fillId="0" borderId="0" xfId="0" applyNumberFormat="1"/>
    <xf numFmtId="1" fontId="0" fillId="5" borderId="0" xfId="0" applyNumberFormat="1" applyFill="1"/>
    <xf numFmtId="1" fontId="0" fillId="10" borderId="0" xfId="0" applyNumberFormat="1" applyFill="1"/>
    <xf numFmtId="1" fontId="0" fillId="0" borderId="0" xfId="0" applyNumberFormat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/>
    </xf>
    <xf numFmtId="1" fontId="0" fillId="13" borderId="0" xfId="0" applyNumberFormat="1" applyFill="1" applyAlignment="1">
      <alignment horizontal="center"/>
    </xf>
    <xf numFmtId="0" fontId="12" fillId="14" borderId="0" xfId="0" applyFont="1" applyFill="1"/>
    <xf numFmtId="0" fontId="12" fillId="14" borderId="0" xfId="0" applyFont="1" applyFill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12" fillId="16" borderId="0" xfId="0" applyFont="1" applyFill="1"/>
    <xf numFmtId="0" fontId="12" fillId="16" borderId="0" xfId="0" applyFont="1" applyFill="1" applyAlignment="1">
      <alignment horizontal="center"/>
    </xf>
    <xf numFmtId="0" fontId="0" fillId="15" borderId="0" xfId="0" applyFont="1" applyFill="1"/>
    <xf numFmtId="49" fontId="8" fillId="0" borderId="7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14" fontId="2" fillId="0" borderId="7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14" fontId="13" fillId="3" borderId="4" xfId="0" applyNumberFormat="1" applyFont="1" applyFill="1" applyBorder="1" applyAlignment="1">
      <alignment horizontal="center" vertical="center"/>
    </xf>
    <xf numFmtId="14" fontId="13" fillId="0" borderId="4" xfId="0" applyNumberFormat="1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/>
    </xf>
    <xf numFmtId="14" fontId="13" fillId="3" borderId="3" xfId="0" applyNumberFormat="1" applyFont="1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3" fillId="3" borderId="7" xfId="0" applyNumberFormat="1" applyFont="1" applyFill="1" applyBorder="1" applyAlignment="1">
      <alignment horizontal="center" vertical="center"/>
    </xf>
    <xf numFmtId="14" fontId="14" fillId="0" borderId="7" xfId="0" applyNumberFormat="1" applyFont="1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0" borderId="7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14" fontId="14" fillId="0" borderId="2" xfId="0" applyNumberFormat="1" applyFon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14" fontId="13" fillId="0" borderId="3" xfId="0" applyNumberFormat="1" applyFont="1" applyFill="1" applyBorder="1" applyAlignment="1">
      <alignment horizontal="center" vertical="center"/>
    </xf>
    <xf numFmtId="14" fontId="13" fillId="0" borderId="7" xfId="0" applyNumberFormat="1" applyFont="1" applyFill="1" applyBorder="1" applyAlignment="1">
      <alignment horizontal="center" vertical="center"/>
    </xf>
    <xf numFmtId="14" fontId="13" fillId="0" borderId="2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</cellXfs>
  <cellStyles count="2">
    <cellStyle name="Normal" xfId="0" builtinId="0"/>
    <cellStyle name="Normal 6" xfId="1" xr:uid="{00000000-0005-0000-0000-000001000000}"/>
  </cellStyles>
  <dxfs count="74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color indexed="8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99FF"/>
      <color rgb="FF66FFCC"/>
      <color rgb="FF008080"/>
      <color rgb="FFFF33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AprendizesGuardinha" displayName="TabelaAprendizesGuardinha" ref="A1:G17" totalsRowShown="0" headerRowDxfId="73">
  <autoFilter ref="A1:G17" xr:uid="{00000000-0009-0000-0100-000002000000}"/>
  <sortState xmlns:xlrd2="http://schemas.microsoft.com/office/spreadsheetml/2017/richdata2" ref="A2:G17">
    <sortCondition ref="A1:A17"/>
  </sortState>
  <tableColumns count="7">
    <tableColumn id="1" xr3:uid="{00000000-0010-0000-0000-000001000000}" name="Num Aprendizes" dataDxfId="72"/>
    <tableColumn id="2" xr3:uid="{00000000-0010-0000-0000-000002000000}" name="Aprendizes" dataDxfId="71"/>
    <tableColumn id="3" xr3:uid="{00000000-0010-0000-0000-000003000000}" name="Inicio Contrato" dataDxfId="70"/>
    <tableColumn id="4" xr3:uid="{00000000-0010-0000-0000-000004000000}" name="Vencimento Contrato" dataDxfId="69"/>
    <tableColumn id="5" xr3:uid="{00000000-0010-0000-0000-000005000000}" name="Data demissão" dataDxfId="68"/>
    <tableColumn id="6" xr3:uid="{00000000-0010-0000-0000-000006000000}" name="Status" dataDxfId="67">
      <calculatedColumnFormula>IF(E2 &gt; DadosGerais!$D$1,"Ativo(a)","Desligado(a)")</calculatedColumnFormula>
    </tableColumn>
    <tableColumn id="7" xr3:uid="{00000000-0010-0000-0000-000007000000}" name="CNPJ" dataDxfId="6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AprendizesPatrulheiros" displayName="TabelaAprendizesPatrulheiros" ref="A1:G73" totalsRowShown="0" headerRowDxfId="65">
  <autoFilter ref="A1:G73" xr:uid="{00000000-0009-0000-0100-000001000000}"/>
  <sortState xmlns:xlrd2="http://schemas.microsoft.com/office/spreadsheetml/2017/richdata2" ref="A2:G71">
    <sortCondition ref="E1:E71"/>
  </sortState>
  <tableColumns count="7">
    <tableColumn id="1" xr3:uid="{00000000-0010-0000-0100-000001000000}" name="Num Aprendizes" dataDxfId="64" totalsRowDxfId="63"/>
    <tableColumn id="2" xr3:uid="{00000000-0010-0000-0100-000002000000}" name="Aprendizes"/>
    <tableColumn id="3" xr3:uid="{00000000-0010-0000-0100-000003000000}" name="Inicio Contrato" dataDxfId="62" totalsRowDxfId="61"/>
    <tableColumn id="4" xr3:uid="{00000000-0010-0000-0100-000004000000}" name="Vencimento Contrato" dataDxfId="60" totalsRowDxfId="59"/>
    <tableColumn id="5" xr3:uid="{00000000-0010-0000-0100-000005000000}" name="Data Demissão" dataDxfId="58"/>
    <tableColumn id="6" xr3:uid="{00000000-0010-0000-0100-000006000000}" name="Status" dataDxfId="57" totalsRowDxfId="56">
      <calculatedColumnFormula>IF(E2 &gt; DadosGerais!$D$1,"Ativo(a)","Desligado(a)")</calculatedColumnFormula>
    </tableColumn>
    <tableColumn id="7" xr3:uid="{00000000-0010-0000-0100-000007000000}" name="CNPJ" dataDxfId="55" totalsRowDxfId="5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elaAprendizesManufatura" displayName="TabelaAprendizesManufatura" ref="A1:H17" totalsRowShown="0" headerRowDxfId="53" dataDxfId="52" tableBorderDxfId="51">
  <autoFilter ref="A1:H17" xr:uid="{00000000-0009-0000-0100-000004000000}"/>
  <tableColumns count="8">
    <tableColumn id="1" xr3:uid="{00000000-0010-0000-0200-000001000000}" name="Num Aprendizes" dataDxfId="50"/>
    <tableColumn id="2" xr3:uid="{00000000-0010-0000-0200-000002000000}" name="Aprendizes" dataDxfId="49"/>
    <tableColumn id="3" xr3:uid="{00000000-0010-0000-0200-000003000000}" name="Inicio Contrato" dataDxfId="48"/>
    <tableColumn id="4" xr3:uid="{00000000-0010-0000-0200-000004000000}" name="Vencimento Contrato" dataDxfId="47"/>
    <tableColumn id="5" xr3:uid="{00000000-0010-0000-0200-000005000000}" name="Data Demissão" dataDxfId="46"/>
    <tableColumn id="6" xr3:uid="{00000000-0010-0000-0200-000006000000}" name="Status" dataDxfId="45">
      <calculatedColumnFormula>IF(E2 &gt; DadosGerais!$D$1,"Ativo(a)","Desligado(a)")</calculatedColumnFormula>
    </tableColumn>
    <tableColumn id="7" xr3:uid="{00000000-0010-0000-0200-000007000000}" name="CNPJ" dataDxfId="44"/>
    <tableColumn id="8" xr3:uid="{00000000-0010-0000-0200-000008000000}" name="Área" dataDxfId="4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elaAprendizesMecatronica" displayName="TabelaAprendizesMecatronica" ref="A1:H49" totalsRowShown="0">
  <autoFilter ref="A1:H49" xr:uid="{00000000-0009-0000-0100-000005000000}"/>
  <tableColumns count="8">
    <tableColumn id="1" xr3:uid="{00000000-0010-0000-0300-000001000000}" name="Num Aprendizes" dataDxfId="42"/>
    <tableColumn id="2" xr3:uid="{00000000-0010-0000-0300-000002000000}" name="Aprendizes" dataDxfId="41"/>
    <tableColumn id="3" xr3:uid="{00000000-0010-0000-0300-000003000000}" name="Inicio Contrato" dataDxfId="40"/>
    <tableColumn id="4" xr3:uid="{00000000-0010-0000-0300-000004000000}" name="Vencimento Contrato" dataDxfId="39"/>
    <tableColumn id="5" xr3:uid="{00000000-0010-0000-0300-000005000000}" name="Data Demissão" dataDxfId="38"/>
    <tableColumn id="6" xr3:uid="{00000000-0010-0000-0300-000006000000}" name="Status" dataDxfId="37">
      <calculatedColumnFormula>IF(E2 &gt; DadosGerais!$D$1,"Ativo(a)","Desligado(a)")</calculatedColumnFormula>
    </tableColumn>
    <tableColumn id="7" xr3:uid="{00000000-0010-0000-0300-000007000000}" name="CNPJ" dataDxfId="36"/>
    <tableColumn id="8" xr3:uid="{00000000-0010-0000-0300-000008000000}" name="Área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elaAprendizesSmart" displayName="TabelaAprendizesSmart" ref="A1:H64" totalsRowShown="0" tableBorderDxfId="34">
  <autoFilter ref="A1:H64" xr:uid="{00000000-0009-0000-0100-000003000000}"/>
  <tableColumns count="8">
    <tableColumn id="1" xr3:uid="{00000000-0010-0000-0400-000001000000}" name="Num Aprendizes" dataDxfId="33"/>
    <tableColumn id="2" xr3:uid="{00000000-0010-0000-0400-000002000000}" name="Aprendizes" dataDxfId="32"/>
    <tableColumn id="3" xr3:uid="{00000000-0010-0000-0400-000003000000}" name="Inicio Contrato" dataDxfId="31"/>
    <tableColumn id="4" xr3:uid="{00000000-0010-0000-0400-000004000000}" name="Vencimento Contrato" dataDxfId="30"/>
    <tableColumn id="5" xr3:uid="{00000000-0010-0000-0400-000005000000}" name="Data Demissão" dataDxfId="29"/>
    <tableColumn id="6" xr3:uid="{00000000-0010-0000-0400-000006000000}" name="Status" dataDxfId="28">
      <calculatedColumnFormula>IF(E2 &gt; DadosGerais!$D$1,"Ativo(a)","Desligado(a)")</calculatedColumnFormula>
    </tableColumn>
    <tableColumn id="7" xr3:uid="{00000000-0010-0000-0400-000007000000}" name="CNPJ" dataDxfId="27"/>
    <tableColumn id="8" xr3:uid="{00000000-0010-0000-0400-000008000000}" name="Área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opLeftCell="A22" workbookViewId="0">
      <selection activeCell="B37" sqref="B37:B236"/>
    </sheetView>
  </sheetViews>
  <sheetFormatPr defaultRowHeight="13.2" x14ac:dyDescent="0.25"/>
  <cols>
    <col min="1" max="1" width="20.5546875" style="10" bestFit="1" customWidth="1"/>
    <col min="2" max="2" width="51" style="10" bestFit="1" customWidth="1"/>
    <col min="3" max="3" width="19" style="10" bestFit="1" customWidth="1"/>
    <col min="4" max="4" width="25" style="31" bestFit="1" customWidth="1"/>
    <col min="5" max="5" width="19" style="31" bestFit="1" customWidth="1"/>
    <col min="6" max="6" width="11.21875" style="10" bestFit="1" customWidth="1"/>
    <col min="7" max="7" width="14.21875" style="10" bestFit="1" customWidth="1"/>
    <col min="8" max="8" width="11.77734375" style="21" bestFit="1" customWidth="1"/>
  </cols>
  <sheetData>
    <row r="1" spans="1:8" x14ac:dyDescent="0.25">
      <c r="A1" s="11" t="s">
        <v>8</v>
      </c>
      <c r="B1" s="11" t="s">
        <v>0</v>
      </c>
      <c r="C1" s="11" t="s">
        <v>1</v>
      </c>
      <c r="D1" s="31" t="s">
        <v>2</v>
      </c>
      <c r="E1" s="31" t="s">
        <v>4</v>
      </c>
      <c r="F1" s="11" t="s">
        <v>3</v>
      </c>
      <c r="G1" s="11" t="s">
        <v>5</v>
      </c>
    </row>
    <row r="2" spans="1:8" x14ac:dyDescent="0.25">
      <c r="A2" s="10">
        <v>1</v>
      </c>
      <c r="B2" s="12" t="s">
        <v>37</v>
      </c>
      <c r="C2" s="5">
        <v>44578</v>
      </c>
      <c r="D2" s="1">
        <v>45124</v>
      </c>
      <c r="E2" s="1">
        <v>45124</v>
      </c>
      <c r="F2" s="39" t="str">
        <f>IF(E2 &gt; DadosGerais!$D$1,"Ativo(a)","Desligado(a)")</f>
        <v>Ativo(a)</v>
      </c>
      <c r="G2" s="20" t="s">
        <v>6</v>
      </c>
      <c r="H2" s="22"/>
    </row>
    <row r="3" spans="1:8" x14ac:dyDescent="0.25">
      <c r="A3" s="10">
        <v>2</v>
      </c>
      <c r="B3" s="12" t="s">
        <v>38</v>
      </c>
      <c r="C3" s="5">
        <v>44578</v>
      </c>
      <c r="D3" s="1">
        <v>45124</v>
      </c>
      <c r="E3" s="1">
        <v>45124</v>
      </c>
      <c r="F3" s="39" t="str">
        <f>IF(E3 &gt; DadosGerais!$D$1,"Ativo(a)","Desligado(a)")</f>
        <v>Ativo(a)</v>
      </c>
      <c r="G3" s="20" t="s">
        <v>6</v>
      </c>
      <c r="H3" s="22"/>
    </row>
    <row r="4" spans="1:8" x14ac:dyDescent="0.25">
      <c r="A4" s="10">
        <v>3</v>
      </c>
      <c r="B4" s="13" t="s">
        <v>39</v>
      </c>
      <c r="C4" s="5">
        <v>44578</v>
      </c>
      <c r="D4" s="1">
        <v>45124</v>
      </c>
      <c r="E4" s="1">
        <v>45124</v>
      </c>
      <c r="F4" s="39" t="str">
        <f>IF(E4 &gt; DadosGerais!$D$1,"Ativo(a)","Desligado(a)")</f>
        <v>Ativo(a)</v>
      </c>
      <c r="G4" s="20" t="s">
        <v>6</v>
      </c>
      <c r="H4" s="22"/>
    </row>
    <row r="5" spans="1:8" x14ac:dyDescent="0.25">
      <c r="A5" s="10">
        <v>4</v>
      </c>
      <c r="B5" s="12" t="s">
        <v>40</v>
      </c>
      <c r="C5" s="5">
        <v>44578</v>
      </c>
      <c r="D5" s="1">
        <v>45124</v>
      </c>
      <c r="E5" s="1">
        <v>45124</v>
      </c>
      <c r="F5" s="39" t="str">
        <f>IF(E5 &gt; DadosGerais!$D$1,"Ativo(a)","Desligado(a)")</f>
        <v>Ativo(a)</v>
      </c>
      <c r="G5" s="20" t="s">
        <v>6</v>
      </c>
      <c r="H5" s="22"/>
    </row>
    <row r="6" spans="1:8" x14ac:dyDescent="0.25">
      <c r="A6" s="10">
        <v>5</v>
      </c>
      <c r="B6" s="12" t="s">
        <v>41</v>
      </c>
      <c r="C6" s="5">
        <v>44578</v>
      </c>
      <c r="D6" s="1">
        <v>45124</v>
      </c>
      <c r="E6" s="1">
        <v>45124</v>
      </c>
      <c r="F6" s="39" t="str">
        <f>IF(E6 &gt; DadosGerais!$D$1,"Ativo(a)","Desligado(a)")</f>
        <v>Ativo(a)</v>
      </c>
      <c r="G6" s="20" t="s">
        <v>6</v>
      </c>
      <c r="H6" s="22"/>
    </row>
    <row r="7" spans="1:8" x14ac:dyDescent="0.25">
      <c r="A7" s="10">
        <v>6</v>
      </c>
      <c r="B7" s="14" t="s">
        <v>42</v>
      </c>
      <c r="C7" s="5">
        <v>44578</v>
      </c>
      <c r="D7" s="1">
        <v>45124</v>
      </c>
      <c r="E7" s="1">
        <v>45124</v>
      </c>
      <c r="F7" s="39" t="str">
        <f>IF(E7 &gt; DadosGerais!$D$1,"Ativo(a)","Desligado(a)")</f>
        <v>Ativo(a)</v>
      </c>
      <c r="G7" s="20" t="s">
        <v>6</v>
      </c>
      <c r="H7" s="22"/>
    </row>
    <row r="8" spans="1:8" x14ac:dyDescent="0.25">
      <c r="A8" s="10">
        <v>7</v>
      </c>
      <c r="B8" s="9" t="s">
        <v>43</v>
      </c>
      <c r="C8" s="5">
        <v>44578</v>
      </c>
      <c r="D8" s="1">
        <v>45124</v>
      </c>
      <c r="E8" s="1">
        <v>45124</v>
      </c>
      <c r="F8" s="39" t="str">
        <f>IF(E8 &gt; DadosGerais!$D$1,"Ativo(a)","Desligado(a)")</f>
        <v>Ativo(a)</v>
      </c>
      <c r="G8" s="20" t="s">
        <v>6</v>
      </c>
      <c r="H8" s="22"/>
    </row>
    <row r="9" spans="1:8" x14ac:dyDescent="0.25">
      <c r="A9" s="10">
        <v>8</v>
      </c>
      <c r="B9" s="15" t="s">
        <v>44</v>
      </c>
      <c r="C9" s="5">
        <v>44578</v>
      </c>
      <c r="D9" s="1">
        <v>45124</v>
      </c>
      <c r="E9" s="1">
        <v>45124</v>
      </c>
      <c r="F9" s="39" t="str">
        <f>IF(E9 &gt; DadosGerais!$D$1,"Ativo(a)","Desligado(a)")</f>
        <v>Ativo(a)</v>
      </c>
      <c r="G9" s="20" t="s">
        <v>6</v>
      </c>
      <c r="H9" s="22"/>
    </row>
    <row r="10" spans="1:8" x14ac:dyDescent="0.25">
      <c r="A10" s="10">
        <v>9</v>
      </c>
      <c r="B10" s="14" t="s">
        <v>45</v>
      </c>
      <c r="C10" s="5">
        <v>44578</v>
      </c>
      <c r="D10" s="1">
        <v>45124</v>
      </c>
      <c r="E10" s="1">
        <v>45124</v>
      </c>
      <c r="F10" s="39" t="str">
        <f>IF(E10 &gt; DadosGerais!$D$1,"Ativo(a)","Desligado(a)")</f>
        <v>Ativo(a)</v>
      </c>
      <c r="G10" s="20" t="s">
        <v>6</v>
      </c>
      <c r="H10" s="22"/>
    </row>
    <row r="11" spans="1:8" x14ac:dyDescent="0.25">
      <c r="A11" s="10">
        <v>10</v>
      </c>
      <c r="B11" s="16" t="s">
        <v>46</v>
      </c>
      <c r="C11" s="5">
        <v>44578</v>
      </c>
      <c r="D11" s="1">
        <v>45124</v>
      </c>
      <c r="E11" s="1">
        <v>45124</v>
      </c>
      <c r="F11" s="39" t="str">
        <f>IF(E11 &gt; DadosGerais!$D$1,"Ativo(a)","Desligado(a)")</f>
        <v>Ativo(a)</v>
      </c>
      <c r="G11" s="20" t="s">
        <v>6</v>
      </c>
      <c r="H11" s="22"/>
    </row>
    <row r="12" spans="1:8" x14ac:dyDescent="0.25">
      <c r="A12" s="10">
        <v>11</v>
      </c>
      <c r="B12" s="14" t="s">
        <v>47</v>
      </c>
      <c r="C12" s="5">
        <v>44578</v>
      </c>
      <c r="D12" s="1">
        <v>45124</v>
      </c>
      <c r="E12" s="1">
        <v>45124</v>
      </c>
      <c r="F12" s="39" t="str">
        <f>IF(E12 &gt; DadosGerais!$D$1,"Ativo(a)","Desligado(a)")</f>
        <v>Ativo(a)</v>
      </c>
      <c r="G12" s="20" t="s">
        <v>6</v>
      </c>
      <c r="H12" s="22"/>
    </row>
    <row r="13" spans="1:8" x14ac:dyDescent="0.25">
      <c r="A13" s="10">
        <v>12</v>
      </c>
      <c r="B13" s="14" t="s">
        <v>48</v>
      </c>
      <c r="C13" s="5">
        <v>44578</v>
      </c>
      <c r="D13" s="1">
        <v>45124</v>
      </c>
      <c r="E13" s="1">
        <v>45124</v>
      </c>
      <c r="F13" s="39" t="str">
        <f>IF(E13 &gt; DadosGerais!$D$1,"Ativo(a)","Desligado(a)")</f>
        <v>Ativo(a)</v>
      </c>
      <c r="G13" s="20" t="s">
        <v>6</v>
      </c>
      <c r="H13" s="22"/>
    </row>
    <row r="14" spans="1:8" x14ac:dyDescent="0.25">
      <c r="A14" s="10">
        <v>13</v>
      </c>
      <c r="B14" s="9" t="s">
        <v>49</v>
      </c>
      <c r="C14" s="5">
        <v>44578</v>
      </c>
      <c r="D14" s="1">
        <v>45124</v>
      </c>
      <c r="E14" s="1">
        <v>45124</v>
      </c>
      <c r="F14" s="39" t="str">
        <f>IF(E14 &gt; DadosGerais!$D$1,"Ativo(a)","Desligado(a)")</f>
        <v>Ativo(a)</v>
      </c>
      <c r="G14" s="20" t="s">
        <v>6</v>
      </c>
      <c r="H14" s="23"/>
    </row>
    <row r="15" spans="1:8" x14ac:dyDescent="0.25">
      <c r="A15" s="10">
        <v>14</v>
      </c>
      <c r="B15" s="17" t="s">
        <v>50</v>
      </c>
      <c r="C15" s="5">
        <v>44578</v>
      </c>
      <c r="D15" s="1">
        <v>45124</v>
      </c>
      <c r="E15" s="1">
        <v>45124</v>
      </c>
      <c r="F15" s="39" t="str">
        <f>IF(E15 &gt; DadosGerais!$D$1,"Ativo(a)","Desligado(a)")</f>
        <v>Ativo(a)</v>
      </c>
      <c r="G15" s="20" t="s">
        <v>6</v>
      </c>
      <c r="H15" s="22"/>
    </row>
    <row r="16" spans="1:8" x14ac:dyDescent="0.25">
      <c r="A16" s="10">
        <v>15</v>
      </c>
      <c r="B16" s="12" t="s">
        <v>51</v>
      </c>
      <c r="C16" s="5">
        <v>44578</v>
      </c>
      <c r="D16" s="1">
        <v>45124</v>
      </c>
      <c r="E16" s="1">
        <v>45124</v>
      </c>
      <c r="F16" s="39" t="str">
        <f>IF(E16 &gt; DadosGerais!$D$1,"Ativo(a)","Desligado(a)")</f>
        <v>Ativo(a)</v>
      </c>
      <c r="G16" s="20" t="s">
        <v>6</v>
      </c>
      <c r="H16" s="22"/>
    </row>
    <row r="17" spans="1:8" x14ac:dyDescent="0.25">
      <c r="A17" s="10">
        <v>16</v>
      </c>
      <c r="B17" s="17" t="s">
        <v>52</v>
      </c>
      <c r="C17" s="5">
        <v>44578</v>
      </c>
      <c r="D17" s="1">
        <v>45124</v>
      </c>
      <c r="E17" s="1">
        <v>45124</v>
      </c>
      <c r="F17" s="39" t="str">
        <f>IF(E17 &gt; DadosGerais!$D$1,"Ativo(a)","Desligado(a)")</f>
        <v>Ativo(a)</v>
      </c>
      <c r="G17" s="20" t="s">
        <v>6</v>
      </c>
      <c r="H17" s="22"/>
    </row>
  </sheetData>
  <conditionalFormatting sqref="F2:F17">
    <cfRule type="cellIs" dxfId="25" priority="6" operator="equal">
      <formula>"Ativo(a)"</formula>
    </cfRule>
    <cfRule type="cellIs" dxfId="24" priority="7" operator="equal">
      <formula>"Desligado(a)"</formula>
    </cfRule>
  </conditionalFormatting>
  <conditionalFormatting sqref="G2:G17">
    <cfRule type="cellIs" dxfId="23" priority="5" operator="equal">
      <formula>"Industrial"</formula>
    </cfRule>
  </conditionalFormatting>
  <conditionalFormatting sqref="G2:G17">
    <cfRule type="cellIs" dxfId="22" priority="4" operator="equal">
      <formula>"Administrativo"</formula>
    </cfRule>
  </conditionalFormatting>
  <conditionalFormatting sqref="G1">
    <cfRule type="cellIs" dxfId="21" priority="1" operator="equal">
      <formula>"Administrativo"</formula>
    </cfRule>
  </conditionalFormatting>
  <conditionalFormatting sqref="F1:G1">
    <cfRule type="cellIs" dxfId="20" priority="2" operator="equal">
      <formula>"Ativo(a)"</formula>
    </cfRule>
    <cfRule type="cellIs" dxfId="19" priority="3" operator="equal">
      <formula>"Desligado(a)"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3"/>
  <sheetViews>
    <sheetView topLeftCell="A59" workbookViewId="0">
      <selection activeCell="I74" sqref="I74:I201"/>
    </sheetView>
  </sheetViews>
  <sheetFormatPr defaultRowHeight="13.2" x14ac:dyDescent="0.25"/>
  <cols>
    <col min="1" max="1" width="20.5546875" style="10" bestFit="1" customWidth="1"/>
    <col min="2" max="2" width="47.21875" style="10" bestFit="1" customWidth="1"/>
    <col min="3" max="3" width="19" style="10" bestFit="1" customWidth="1"/>
    <col min="4" max="4" width="25" style="31" bestFit="1" customWidth="1"/>
    <col min="5" max="5" width="19.21875" style="31" bestFit="1" customWidth="1"/>
    <col min="6" max="6" width="11.21875" style="10" bestFit="1" customWidth="1"/>
    <col min="7" max="7" width="14.21875" style="10" bestFit="1" customWidth="1"/>
    <col min="8" max="8" width="13.5546875" customWidth="1"/>
  </cols>
  <sheetData>
    <row r="1" spans="1:9" x14ac:dyDescent="0.25">
      <c r="A1" s="11" t="s">
        <v>8</v>
      </c>
      <c r="B1" s="11" t="s">
        <v>0</v>
      </c>
      <c r="C1" s="11" t="s">
        <v>1</v>
      </c>
      <c r="D1" s="31" t="s">
        <v>2</v>
      </c>
      <c r="E1" s="31" t="s">
        <v>10</v>
      </c>
      <c r="F1" s="11" t="s">
        <v>3</v>
      </c>
      <c r="G1" s="11" t="s">
        <v>5</v>
      </c>
      <c r="H1" s="21"/>
    </row>
    <row r="2" spans="1:9" x14ac:dyDescent="0.25">
      <c r="A2" s="10">
        <v>1</v>
      </c>
      <c r="B2" s="12" t="s">
        <v>53</v>
      </c>
      <c r="C2" s="4">
        <v>43787</v>
      </c>
      <c r="D2" s="37">
        <v>44380</v>
      </c>
      <c r="E2" s="3">
        <v>44380</v>
      </c>
      <c r="F2" s="39" t="str">
        <f>IF(E2 &gt; DadosGerais!$D$1,"Ativo(a)","Desligado(a)")</f>
        <v>Desligado(a)</v>
      </c>
      <c r="G2" s="20" t="s">
        <v>6</v>
      </c>
      <c r="H2" s="22"/>
      <c r="I2" s="10"/>
    </row>
    <row r="3" spans="1:9" x14ac:dyDescent="0.25">
      <c r="A3" s="10">
        <v>2</v>
      </c>
      <c r="B3" s="18" t="s">
        <v>54</v>
      </c>
      <c r="C3" s="5">
        <v>44183</v>
      </c>
      <c r="D3" s="37">
        <v>44384</v>
      </c>
      <c r="E3" s="3">
        <v>44384</v>
      </c>
      <c r="F3" s="39" t="str">
        <f>IF(E3 &gt; DadosGerais!$D$1,"Ativo(a)","Desligado(a)")</f>
        <v>Desligado(a)</v>
      </c>
      <c r="G3" s="20" t="s">
        <v>7</v>
      </c>
      <c r="H3" s="22"/>
      <c r="I3" s="10"/>
    </row>
    <row r="4" spans="1:9" x14ac:dyDescent="0.25">
      <c r="A4" s="10">
        <v>3</v>
      </c>
      <c r="B4" s="19" t="s">
        <v>55</v>
      </c>
      <c r="C4" s="5">
        <v>43882</v>
      </c>
      <c r="D4" s="37">
        <v>44358</v>
      </c>
      <c r="E4" s="3">
        <v>44398</v>
      </c>
      <c r="F4" s="39" t="str">
        <f>IF(E4 &gt; DadosGerais!$D$1,"Ativo(a)","Desligado(a)")</f>
        <v>Desligado(a)</v>
      </c>
      <c r="G4" s="20" t="s">
        <v>6</v>
      </c>
      <c r="H4" s="22"/>
      <c r="I4" s="10"/>
    </row>
    <row r="5" spans="1:9" x14ac:dyDescent="0.25">
      <c r="A5" s="10">
        <v>4</v>
      </c>
      <c r="B5" s="18" t="s">
        <v>56</v>
      </c>
      <c r="C5" s="5">
        <v>43893</v>
      </c>
      <c r="D5" s="37">
        <v>44405</v>
      </c>
      <c r="E5" s="3">
        <v>44405</v>
      </c>
      <c r="F5" s="39" t="str">
        <f>IF(E5 &gt; DadosGerais!$D$1,"Ativo(a)","Desligado(a)")</f>
        <v>Desligado(a)</v>
      </c>
      <c r="G5" s="20" t="s">
        <v>6</v>
      </c>
      <c r="H5" s="22"/>
      <c r="I5" s="10"/>
    </row>
    <row r="6" spans="1:9" x14ac:dyDescent="0.25">
      <c r="A6" s="10">
        <v>5</v>
      </c>
      <c r="B6" s="18" t="s">
        <v>57</v>
      </c>
      <c r="C6" s="5">
        <v>43899</v>
      </c>
      <c r="D6" s="37">
        <v>44376</v>
      </c>
      <c r="E6" s="3">
        <v>44414</v>
      </c>
      <c r="F6" s="39" t="str">
        <f>IF(E6 &gt; DadosGerais!$D$1,"Ativo(a)","Desligado(a)")</f>
        <v>Desligado(a)</v>
      </c>
      <c r="G6" s="20" t="s">
        <v>6</v>
      </c>
      <c r="H6" s="22"/>
      <c r="I6" s="10"/>
    </row>
    <row r="7" spans="1:9" x14ac:dyDescent="0.25">
      <c r="A7" s="10">
        <v>6</v>
      </c>
      <c r="B7" s="18" t="s">
        <v>58</v>
      </c>
      <c r="C7" s="5">
        <v>43906</v>
      </c>
      <c r="D7" s="37">
        <v>44392</v>
      </c>
      <c r="E7" s="3">
        <v>44419</v>
      </c>
      <c r="F7" s="39" t="str">
        <f>IF(E7 &gt; DadosGerais!$D$1,"Ativo(a)","Desligado(a)")</f>
        <v>Desligado(a)</v>
      </c>
      <c r="G7" s="20" t="s">
        <v>6</v>
      </c>
      <c r="H7" s="22"/>
      <c r="I7" s="10"/>
    </row>
    <row r="8" spans="1:9" x14ac:dyDescent="0.25">
      <c r="A8" s="10">
        <v>7</v>
      </c>
      <c r="B8" s="18" t="s">
        <v>59</v>
      </c>
      <c r="C8" s="5">
        <v>43865</v>
      </c>
      <c r="D8" s="37">
        <v>44449</v>
      </c>
      <c r="E8" s="3">
        <v>44449</v>
      </c>
      <c r="F8" s="39" t="str">
        <f>IF(E8 &gt; DadosGerais!$D$1,"Ativo(a)","Desligado(a)")</f>
        <v>Desligado(a)</v>
      </c>
      <c r="G8" s="20" t="s">
        <v>6</v>
      </c>
      <c r="H8" s="22"/>
      <c r="I8" s="10"/>
    </row>
    <row r="9" spans="1:9" x14ac:dyDescent="0.25">
      <c r="A9" s="10">
        <v>8</v>
      </c>
      <c r="B9" s="9" t="s">
        <v>60</v>
      </c>
      <c r="C9" s="7">
        <v>43865</v>
      </c>
      <c r="D9" s="37">
        <v>44449</v>
      </c>
      <c r="E9" s="3">
        <v>44449</v>
      </c>
      <c r="F9" s="39" t="str">
        <f>IF(E9 &gt; DadosGerais!$D$1,"Ativo(a)","Desligado(a)")</f>
        <v>Desligado(a)</v>
      </c>
      <c r="G9" s="20" t="s">
        <v>6</v>
      </c>
      <c r="H9" s="22"/>
      <c r="I9" s="10"/>
    </row>
    <row r="10" spans="1:9" x14ac:dyDescent="0.25">
      <c r="A10" s="10">
        <v>9</v>
      </c>
      <c r="B10" s="9" t="s">
        <v>61</v>
      </c>
      <c r="C10" s="8">
        <v>43879</v>
      </c>
      <c r="D10" s="5">
        <v>44463</v>
      </c>
      <c r="E10" s="1">
        <v>44463</v>
      </c>
      <c r="F10" s="39" t="str">
        <f>IF(E10 &gt; DadosGerais!$D$1,"Ativo(a)","Desligado(a)")</f>
        <v>Desligado(a)</v>
      </c>
      <c r="G10" s="20" t="s">
        <v>6</v>
      </c>
      <c r="H10" s="24"/>
      <c r="I10" s="10"/>
    </row>
    <row r="11" spans="1:9" x14ac:dyDescent="0.25">
      <c r="A11" s="10">
        <v>10</v>
      </c>
      <c r="B11" s="9" t="s">
        <v>62</v>
      </c>
      <c r="C11" s="7">
        <v>43879</v>
      </c>
      <c r="D11" s="5">
        <v>44463</v>
      </c>
      <c r="E11" s="1">
        <v>44463</v>
      </c>
      <c r="F11" s="39" t="str">
        <f>IF(E11 &gt; DadosGerais!$D$1,"Ativo(a)","Desligado(a)")</f>
        <v>Desligado(a)</v>
      </c>
      <c r="G11" s="20" t="s">
        <v>6</v>
      </c>
      <c r="H11" s="22"/>
      <c r="I11" s="10"/>
    </row>
    <row r="12" spans="1:9" x14ac:dyDescent="0.25">
      <c r="A12" s="10">
        <v>11</v>
      </c>
      <c r="B12" s="9" t="s">
        <v>63</v>
      </c>
      <c r="C12" s="7">
        <v>43899</v>
      </c>
      <c r="D12" s="5">
        <v>44482</v>
      </c>
      <c r="E12" s="1">
        <v>44482</v>
      </c>
      <c r="F12" s="39" t="str">
        <f>IF(E12 &gt; DadosGerais!$D$1,"Ativo(a)","Desligado(a)")</f>
        <v>Desligado(a)</v>
      </c>
      <c r="G12" s="20" t="s">
        <v>6</v>
      </c>
      <c r="H12" s="22"/>
      <c r="I12" s="10"/>
    </row>
    <row r="13" spans="1:9" x14ac:dyDescent="0.25">
      <c r="A13" s="10">
        <v>12</v>
      </c>
      <c r="B13" s="18" t="s">
        <v>64</v>
      </c>
      <c r="C13" s="7">
        <v>43899</v>
      </c>
      <c r="D13" s="4">
        <v>44482</v>
      </c>
      <c r="E13" s="2">
        <v>44482</v>
      </c>
      <c r="F13" s="39" t="str">
        <f>IF(E13 &gt; DadosGerais!$D$1,"Ativo(a)","Desligado(a)")</f>
        <v>Desligado(a)</v>
      </c>
      <c r="G13" s="20" t="s">
        <v>7</v>
      </c>
      <c r="H13" s="25"/>
      <c r="I13" s="10"/>
    </row>
    <row r="14" spans="1:9" x14ac:dyDescent="0.25">
      <c r="A14" s="10">
        <v>13</v>
      </c>
      <c r="B14" s="18" t="s">
        <v>65</v>
      </c>
      <c r="C14" s="5">
        <v>43913</v>
      </c>
      <c r="D14" s="5">
        <v>44496</v>
      </c>
      <c r="E14" s="1">
        <v>44496</v>
      </c>
      <c r="F14" s="39" t="str">
        <f>IF(E14 &gt; DadosGerais!$D$1,"Ativo(a)","Desligado(a)")</f>
        <v>Desligado(a)</v>
      </c>
      <c r="G14" s="20" t="s">
        <v>6</v>
      </c>
      <c r="H14" s="25"/>
      <c r="I14" s="10"/>
    </row>
    <row r="15" spans="1:9" x14ac:dyDescent="0.25">
      <c r="A15" s="10">
        <v>20</v>
      </c>
      <c r="B15" s="9" t="s">
        <v>66</v>
      </c>
      <c r="C15" s="7">
        <v>44183</v>
      </c>
      <c r="D15" s="5">
        <v>44567</v>
      </c>
      <c r="E15" s="1">
        <v>44567</v>
      </c>
      <c r="F15" s="39" t="str">
        <f>IF(E15 &gt; DadosGerais!$D$1,"Ativo(a)","Desligado(a)")</f>
        <v>Desligado(a)</v>
      </c>
      <c r="G15" s="20" t="s">
        <v>6</v>
      </c>
      <c r="H15" s="25"/>
      <c r="I15" s="10"/>
    </row>
    <row r="16" spans="1:9" x14ac:dyDescent="0.25">
      <c r="A16" s="10">
        <v>14</v>
      </c>
      <c r="B16" s="18" t="s">
        <v>67</v>
      </c>
      <c r="C16" s="5">
        <v>44183</v>
      </c>
      <c r="D16" s="38">
        <v>44578</v>
      </c>
      <c r="E16" s="6">
        <v>44597</v>
      </c>
      <c r="F16" s="39" t="str">
        <f>IF(E16 &gt; DadosGerais!$D$1,"Ativo(a)","Desligado(a)")</f>
        <v>Desligado(a)</v>
      </c>
      <c r="G16" s="20" t="s">
        <v>6</v>
      </c>
      <c r="H16" s="22"/>
      <c r="I16" s="10"/>
    </row>
    <row r="17" spans="1:9" x14ac:dyDescent="0.25">
      <c r="A17" s="10">
        <v>15</v>
      </c>
      <c r="B17" s="14" t="s">
        <v>68</v>
      </c>
      <c r="C17" s="8">
        <v>44166</v>
      </c>
      <c r="D17" s="4">
        <v>44582</v>
      </c>
      <c r="E17" s="1">
        <v>44601</v>
      </c>
      <c r="F17" s="39" t="str">
        <f>IF(E17 &gt; DadosGerais!$D$1,"Ativo(a)","Desligado(a)")</f>
        <v>Desligado(a)</v>
      </c>
      <c r="G17" s="20" t="s">
        <v>6</v>
      </c>
      <c r="H17" s="25"/>
      <c r="I17" s="10"/>
    </row>
    <row r="18" spans="1:9" x14ac:dyDescent="0.25">
      <c r="A18" s="10">
        <v>16</v>
      </c>
      <c r="B18" s="9" t="s">
        <v>69</v>
      </c>
      <c r="C18" s="8">
        <v>44200</v>
      </c>
      <c r="D18" s="4">
        <v>44603</v>
      </c>
      <c r="E18" s="2">
        <v>44603</v>
      </c>
      <c r="F18" s="39" t="str">
        <f>IF(E18 &gt; DadosGerais!$D$1,"Ativo(a)","Desligado(a)")</f>
        <v>Desligado(a)</v>
      </c>
      <c r="G18" s="20" t="s">
        <v>6</v>
      </c>
      <c r="H18" s="25"/>
      <c r="I18" s="10"/>
    </row>
    <row r="19" spans="1:9" x14ac:dyDescent="0.25">
      <c r="A19" s="10">
        <v>17</v>
      </c>
      <c r="B19" s="18" t="s">
        <v>70</v>
      </c>
      <c r="C19" s="5">
        <v>44169</v>
      </c>
      <c r="D19" s="5">
        <v>44560</v>
      </c>
      <c r="E19" s="1">
        <v>44606</v>
      </c>
      <c r="F19" s="39" t="str">
        <f>IF(E19 &gt; DadosGerais!$D$1,"Ativo(a)","Desligado(a)")</f>
        <v>Desligado(a)</v>
      </c>
      <c r="G19" s="20" t="s">
        <v>6</v>
      </c>
      <c r="H19" s="26"/>
      <c r="I19" s="10"/>
    </row>
    <row r="20" spans="1:9" x14ac:dyDescent="0.25">
      <c r="A20" s="10">
        <v>18</v>
      </c>
      <c r="B20" s="18" t="s">
        <v>71</v>
      </c>
      <c r="C20" s="7">
        <v>44175</v>
      </c>
      <c r="D20" s="5">
        <v>44581</v>
      </c>
      <c r="E20" s="1">
        <v>44610</v>
      </c>
      <c r="F20" s="39" t="str">
        <f>IF(E20 &gt; DadosGerais!$D$1,"Ativo(a)","Desligado(a)")</f>
        <v>Desligado(a)</v>
      </c>
      <c r="G20" s="20" t="s">
        <v>6</v>
      </c>
      <c r="H20" s="27"/>
      <c r="I20" s="10"/>
    </row>
    <row r="21" spans="1:9" x14ac:dyDescent="0.25">
      <c r="A21" s="10">
        <v>19</v>
      </c>
      <c r="B21" s="17" t="s">
        <v>72</v>
      </c>
      <c r="C21" s="7">
        <v>44183</v>
      </c>
      <c r="D21" s="1">
        <v>44578</v>
      </c>
      <c r="E21" s="1">
        <v>44616</v>
      </c>
      <c r="F21" s="39" t="str">
        <f>IF(E21 &gt; DadosGerais!$D$1,"Ativo(a)","Desligado(a)")</f>
        <v>Desligado(a)</v>
      </c>
      <c r="G21" s="20" t="s">
        <v>7</v>
      </c>
      <c r="H21" s="23"/>
      <c r="I21" s="10"/>
    </row>
    <row r="22" spans="1:9" x14ac:dyDescent="0.25">
      <c r="A22" s="10">
        <v>21</v>
      </c>
      <c r="B22" s="14" t="s">
        <v>73</v>
      </c>
      <c r="C22" s="7">
        <v>44183</v>
      </c>
      <c r="D22" s="5">
        <v>44587</v>
      </c>
      <c r="E22" s="1">
        <v>44616</v>
      </c>
      <c r="F22" s="39" t="str">
        <f>IF(E22 &gt; DadosGerais!$D$1,"Ativo(a)","Desligado(a)")</f>
        <v>Desligado(a)</v>
      </c>
      <c r="G22" s="20" t="s">
        <v>6</v>
      </c>
      <c r="H22" s="22"/>
      <c r="I22" s="10"/>
    </row>
    <row r="23" spans="1:9" x14ac:dyDescent="0.25">
      <c r="A23" s="10">
        <v>22</v>
      </c>
      <c r="B23" s="18" t="s">
        <v>74</v>
      </c>
      <c r="C23" s="5">
        <v>44168</v>
      </c>
      <c r="D23" s="4">
        <v>44635</v>
      </c>
      <c r="E23" s="2">
        <v>44635</v>
      </c>
      <c r="F23" s="39" t="str">
        <f>IF(E23 &gt; DadosGerais!$D$1,"Ativo(a)","Desligado(a)")</f>
        <v>Desligado(a)</v>
      </c>
      <c r="G23" s="20" t="s">
        <v>6</v>
      </c>
      <c r="H23" s="22"/>
      <c r="I23" s="10"/>
    </row>
    <row r="24" spans="1:9" x14ac:dyDescent="0.25">
      <c r="A24" s="10">
        <v>23</v>
      </c>
      <c r="B24" s="9" t="s">
        <v>75</v>
      </c>
      <c r="C24" s="5">
        <v>44168</v>
      </c>
      <c r="D24" s="5">
        <v>44635</v>
      </c>
      <c r="E24" s="2">
        <v>44636</v>
      </c>
      <c r="F24" s="39" t="str">
        <f>IF(E24 &gt; DadosGerais!$D$1,"Ativo(a)","Desligado(a)")</f>
        <v>Desligado(a)</v>
      </c>
      <c r="G24" s="20" t="s">
        <v>6</v>
      </c>
      <c r="H24" s="22"/>
      <c r="I24" s="10"/>
    </row>
    <row r="25" spans="1:9" x14ac:dyDescent="0.25">
      <c r="A25" s="10">
        <v>24</v>
      </c>
      <c r="B25" s="84" t="s">
        <v>76</v>
      </c>
      <c r="C25" s="7">
        <v>44168</v>
      </c>
      <c r="D25" s="5">
        <v>44636</v>
      </c>
      <c r="E25" s="85">
        <v>44636</v>
      </c>
      <c r="F25" s="86" t="str">
        <f>IF(E25 &gt; DadosGerais!$D$1,"Ativo(a)","Desligado(a)")</f>
        <v>Desligado(a)</v>
      </c>
      <c r="G25" s="20" t="s">
        <v>6</v>
      </c>
      <c r="I25" s="10"/>
    </row>
    <row r="26" spans="1:9" x14ac:dyDescent="0.25">
      <c r="A26" s="10">
        <v>25</v>
      </c>
      <c r="B26" s="84" t="s">
        <v>77</v>
      </c>
      <c r="C26" s="7">
        <v>44218</v>
      </c>
      <c r="D26" s="5">
        <v>44622</v>
      </c>
      <c r="E26" s="85">
        <v>44651</v>
      </c>
      <c r="F26" s="86" t="str">
        <f>IF(E26 &gt; DadosGerais!$D$1,"Ativo(a)","Desligado(a)")</f>
        <v>Desligado(a)</v>
      </c>
      <c r="G26" s="20" t="s">
        <v>6</v>
      </c>
      <c r="I26" s="10"/>
    </row>
    <row r="27" spans="1:9" x14ac:dyDescent="0.25">
      <c r="A27" s="10">
        <v>26</v>
      </c>
      <c r="B27" s="84" t="s">
        <v>78</v>
      </c>
      <c r="C27" s="7">
        <v>44218</v>
      </c>
      <c r="D27" s="5">
        <v>44649</v>
      </c>
      <c r="E27" s="85">
        <v>44651</v>
      </c>
      <c r="F27" s="86" t="str">
        <f>IF(E27 &gt; DadosGerais!$D$1,"Ativo(a)","Desligado(a)")</f>
        <v>Desligado(a)</v>
      </c>
      <c r="G27" s="20" t="s">
        <v>6</v>
      </c>
      <c r="I27" s="10"/>
    </row>
    <row r="28" spans="1:9" x14ac:dyDescent="0.25">
      <c r="A28" s="10">
        <v>27</v>
      </c>
      <c r="B28" s="84" t="s">
        <v>79</v>
      </c>
      <c r="C28" s="7">
        <v>44218</v>
      </c>
      <c r="D28" s="5">
        <v>44649</v>
      </c>
      <c r="E28" s="85">
        <v>44651</v>
      </c>
      <c r="F28" s="86" t="str">
        <f>IF(E28 &gt; DadosGerais!$D$1,"Ativo(a)","Desligado(a)")</f>
        <v>Desligado(a)</v>
      </c>
      <c r="G28" s="20" t="s">
        <v>6</v>
      </c>
      <c r="I28" s="10"/>
    </row>
    <row r="29" spans="1:9" x14ac:dyDescent="0.25">
      <c r="A29" s="10">
        <v>28</v>
      </c>
      <c r="B29" s="84" t="s">
        <v>80</v>
      </c>
      <c r="C29" s="7">
        <v>44218</v>
      </c>
      <c r="D29" s="5">
        <v>44649</v>
      </c>
      <c r="E29" s="85">
        <v>44651</v>
      </c>
      <c r="F29" s="86" t="str">
        <f>IF(E29 &gt; DadosGerais!$D$1,"Ativo(a)","Desligado(a)")</f>
        <v>Desligado(a)</v>
      </c>
      <c r="G29" s="20" t="s">
        <v>7</v>
      </c>
      <c r="I29" s="10"/>
    </row>
    <row r="30" spans="1:9" x14ac:dyDescent="0.25">
      <c r="A30" s="10">
        <v>29</v>
      </c>
      <c r="B30" s="84" t="s">
        <v>81</v>
      </c>
      <c r="C30" s="7">
        <v>44218</v>
      </c>
      <c r="D30" s="5">
        <v>44649</v>
      </c>
      <c r="E30" s="85">
        <v>44651</v>
      </c>
      <c r="F30" s="86" t="str">
        <f>IF(E30 &gt; DadosGerais!$D$1,"Ativo(a)","Desligado(a)")</f>
        <v>Desligado(a)</v>
      </c>
      <c r="G30" s="20" t="s">
        <v>7</v>
      </c>
      <c r="I30" s="10"/>
    </row>
    <row r="31" spans="1:9" x14ac:dyDescent="0.25">
      <c r="A31" s="10">
        <v>30</v>
      </c>
      <c r="B31" s="84" t="s">
        <v>82</v>
      </c>
      <c r="C31" s="7">
        <v>44218</v>
      </c>
      <c r="D31" s="5">
        <v>44649</v>
      </c>
      <c r="E31" s="85">
        <v>44651</v>
      </c>
      <c r="F31" s="86" t="str">
        <f>IF(E31 &gt; DadosGerais!$D$1,"Ativo(a)","Desligado(a)")</f>
        <v>Desligado(a)</v>
      </c>
      <c r="G31" s="20" t="s">
        <v>6</v>
      </c>
      <c r="I31" s="10"/>
    </row>
    <row r="32" spans="1:9" x14ac:dyDescent="0.25">
      <c r="A32" s="10">
        <v>31</v>
      </c>
      <c r="B32" s="84" t="s">
        <v>83</v>
      </c>
      <c r="C32" s="7">
        <v>44218</v>
      </c>
      <c r="D32" s="5">
        <v>44649</v>
      </c>
      <c r="E32" s="85">
        <v>44651</v>
      </c>
      <c r="F32" s="86" t="str">
        <f>IF(E32 &gt; DadosGerais!$D$1,"Ativo(a)","Desligado(a)")</f>
        <v>Desligado(a)</v>
      </c>
      <c r="G32" s="20" t="s">
        <v>6</v>
      </c>
      <c r="I32" s="10"/>
    </row>
    <row r="33" spans="1:9" x14ac:dyDescent="0.25">
      <c r="A33" s="10">
        <v>32</v>
      </c>
      <c r="B33" s="84" t="s">
        <v>84</v>
      </c>
      <c r="C33" s="7">
        <v>44218</v>
      </c>
      <c r="D33" s="5">
        <v>44649</v>
      </c>
      <c r="E33" s="85">
        <v>44651</v>
      </c>
      <c r="F33" s="86" t="str">
        <f>IF(E33 &gt; DadosGerais!$D$1,"Ativo(a)","Desligado(a)")</f>
        <v>Desligado(a)</v>
      </c>
      <c r="G33" s="20" t="s">
        <v>6</v>
      </c>
      <c r="I33" s="10"/>
    </row>
    <row r="34" spans="1:9" x14ac:dyDescent="0.25">
      <c r="A34" s="10">
        <v>33</v>
      </c>
      <c r="B34" s="84" t="s">
        <v>85</v>
      </c>
      <c r="C34" s="7">
        <v>44218</v>
      </c>
      <c r="D34" s="5">
        <v>44649</v>
      </c>
      <c r="E34" s="85">
        <v>44651</v>
      </c>
      <c r="F34" s="86" t="str">
        <f>IF(E34 &gt; DadosGerais!$D$1,"Ativo(a)","Desligado(a)")</f>
        <v>Desligado(a)</v>
      </c>
      <c r="G34" s="20" t="s">
        <v>6</v>
      </c>
      <c r="I34" s="10"/>
    </row>
    <row r="35" spans="1:9" x14ac:dyDescent="0.25">
      <c r="A35" s="10">
        <v>34</v>
      </c>
      <c r="B35" s="84" t="s">
        <v>86</v>
      </c>
      <c r="C35" s="7">
        <v>44218</v>
      </c>
      <c r="D35" s="5">
        <v>44666</v>
      </c>
      <c r="E35" s="85">
        <v>44669</v>
      </c>
      <c r="F35" s="86" t="str">
        <f>IF(E35 &gt; DadosGerais!$D$1,"Ativo(a)","Desligado(a)")</f>
        <v>Desligado(a)</v>
      </c>
      <c r="G35" s="20" t="s">
        <v>7</v>
      </c>
      <c r="I35" s="10"/>
    </row>
    <row r="36" spans="1:9" x14ac:dyDescent="0.25">
      <c r="A36" s="10">
        <v>35</v>
      </c>
      <c r="B36" s="84" t="s">
        <v>87</v>
      </c>
      <c r="C36" s="7">
        <v>44218</v>
      </c>
      <c r="D36" s="5">
        <v>44666</v>
      </c>
      <c r="E36" s="85">
        <v>44669</v>
      </c>
      <c r="F36" s="86" t="str">
        <f>IF(E36 &gt; DadosGerais!$D$1,"Ativo(a)","Desligado(a)")</f>
        <v>Desligado(a)</v>
      </c>
      <c r="G36" s="20" t="s">
        <v>6</v>
      </c>
      <c r="I36" s="10"/>
    </row>
    <row r="37" spans="1:9" x14ac:dyDescent="0.25">
      <c r="A37" s="10">
        <v>36</v>
      </c>
      <c r="B37" s="84" t="s">
        <v>88</v>
      </c>
      <c r="C37" s="7">
        <v>44218</v>
      </c>
      <c r="D37" s="5">
        <v>44669</v>
      </c>
      <c r="E37" s="85">
        <v>44669</v>
      </c>
      <c r="F37" s="86" t="str">
        <f>IF(E37 &gt; DadosGerais!$D$1,"Ativo(a)","Desligado(a)")</f>
        <v>Desligado(a)</v>
      </c>
      <c r="G37" s="20" t="s">
        <v>6</v>
      </c>
      <c r="I37" s="10"/>
    </row>
    <row r="38" spans="1:9" x14ac:dyDescent="0.25">
      <c r="A38" s="10">
        <v>37</v>
      </c>
      <c r="B38" s="84" t="s">
        <v>89</v>
      </c>
      <c r="C38" s="7">
        <v>44218</v>
      </c>
      <c r="D38" s="5">
        <v>44669</v>
      </c>
      <c r="E38" s="85">
        <v>44669</v>
      </c>
      <c r="F38" s="86" t="str">
        <f>IF(E38 &gt; DadosGerais!$D$1,"Ativo(a)","Desligado(a)")</f>
        <v>Desligado(a)</v>
      </c>
      <c r="G38" s="20" t="s">
        <v>6</v>
      </c>
      <c r="I38" s="10"/>
    </row>
    <row r="39" spans="1:9" x14ac:dyDescent="0.25">
      <c r="A39" s="10">
        <v>38</v>
      </c>
      <c r="B39" s="84" t="s">
        <v>90</v>
      </c>
      <c r="C39" s="7">
        <v>44218</v>
      </c>
      <c r="D39" s="5">
        <v>44669</v>
      </c>
      <c r="E39" s="85">
        <v>44669</v>
      </c>
      <c r="F39" s="86" t="str">
        <f>IF(E39 &gt; DadosGerais!$D$1,"Ativo(a)","Desligado(a)")</f>
        <v>Desligado(a)</v>
      </c>
      <c r="G39" s="20" t="s">
        <v>6</v>
      </c>
      <c r="I39" s="10"/>
    </row>
    <row r="40" spans="1:9" x14ac:dyDescent="0.25">
      <c r="A40" s="10">
        <v>39</v>
      </c>
      <c r="B40" s="84" t="s">
        <v>91</v>
      </c>
      <c r="C40" s="7">
        <v>44218</v>
      </c>
      <c r="D40" s="5">
        <v>44669</v>
      </c>
      <c r="E40" s="85">
        <v>44669</v>
      </c>
      <c r="F40" s="86" t="str">
        <f>IF(E40 &gt; DadosGerais!$D$1,"Ativo(a)","Desligado(a)")</f>
        <v>Desligado(a)</v>
      </c>
      <c r="G40" s="20" t="s">
        <v>6</v>
      </c>
      <c r="I40" s="10"/>
    </row>
    <row r="41" spans="1:9" x14ac:dyDescent="0.25">
      <c r="A41" s="10">
        <v>40</v>
      </c>
      <c r="B41" s="84" t="s">
        <v>92</v>
      </c>
      <c r="C41" s="7">
        <v>44218</v>
      </c>
      <c r="D41" s="5">
        <v>44669</v>
      </c>
      <c r="E41" s="85">
        <v>44669</v>
      </c>
      <c r="F41" s="86" t="str">
        <f>IF(E41 &gt; DadosGerais!$D$1,"Ativo(a)","Desligado(a)")</f>
        <v>Desligado(a)</v>
      </c>
      <c r="G41" s="20" t="s">
        <v>6</v>
      </c>
      <c r="I41" s="10"/>
    </row>
    <row r="42" spans="1:9" x14ac:dyDescent="0.25">
      <c r="A42" s="10">
        <v>41</v>
      </c>
      <c r="B42" s="84" t="s">
        <v>93</v>
      </c>
      <c r="C42" s="7">
        <v>44218</v>
      </c>
      <c r="D42" s="5">
        <v>44669</v>
      </c>
      <c r="E42" s="85">
        <v>44669</v>
      </c>
      <c r="F42" s="86" t="str">
        <f>IF(E42 &gt; DadosGerais!$D$1,"Ativo(a)","Desligado(a)")</f>
        <v>Desligado(a)</v>
      </c>
      <c r="G42" s="20" t="s">
        <v>7</v>
      </c>
      <c r="I42" s="10"/>
    </row>
    <row r="43" spans="1:9" x14ac:dyDescent="0.25">
      <c r="A43" s="10">
        <v>42</v>
      </c>
      <c r="B43" s="84" t="s">
        <v>94</v>
      </c>
      <c r="C43" s="7">
        <v>44263</v>
      </c>
      <c r="D43" s="5">
        <v>44665</v>
      </c>
      <c r="E43" s="85">
        <v>44695</v>
      </c>
      <c r="F43" s="86" t="str">
        <f>IF(E43 &gt; DadosGerais!$D$1,"Ativo(a)","Desligado(a)")</f>
        <v>Desligado(a)</v>
      </c>
      <c r="G43" s="20" t="s">
        <v>7</v>
      </c>
      <c r="I43" s="10"/>
    </row>
    <row r="44" spans="1:9" x14ac:dyDescent="0.25">
      <c r="A44" s="10">
        <v>43</v>
      </c>
      <c r="B44" s="84" t="s">
        <v>95</v>
      </c>
      <c r="C44" s="7">
        <v>44263</v>
      </c>
      <c r="D44" s="5">
        <v>44666</v>
      </c>
      <c r="E44" s="85">
        <v>44695</v>
      </c>
      <c r="F44" s="86" t="str">
        <f>IF(E44 &gt; DadosGerais!$D$1,"Ativo(a)","Desligado(a)")</f>
        <v>Desligado(a)</v>
      </c>
      <c r="G44" s="20" t="s">
        <v>7</v>
      </c>
      <c r="I44" s="10"/>
    </row>
    <row r="45" spans="1:9" x14ac:dyDescent="0.25">
      <c r="A45" s="10">
        <v>44</v>
      </c>
      <c r="B45" s="84" t="s">
        <v>96</v>
      </c>
      <c r="C45" s="7">
        <v>44305</v>
      </c>
      <c r="D45" s="5">
        <v>44667</v>
      </c>
      <c r="E45" s="85">
        <v>44708</v>
      </c>
      <c r="F45" s="86" t="str">
        <f>IF(E45 &gt; DadosGerais!$D$1,"Ativo(a)","Desligado(a)")</f>
        <v>Desligado(a)</v>
      </c>
      <c r="G45" s="20" t="s">
        <v>6</v>
      </c>
      <c r="I45" s="10"/>
    </row>
    <row r="46" spans="1:9" x14ac:dyDescent="0.25">
      <c r="A46" s="10">
        <v>45</v>
      </c>
      <c r="B46" s="84" t="s">
        <v>97</v>
      </c>
      <c r="C46" s="7">
        <v>44260</v>
      </c>
      <c r="D46" s="5">
        <v>44712</v>
      </c>
      <c r="E46" s="85">
        <v>44712</v>
      </c>
      <c r="F46" s="86" t="str">
        <f>IF(E46 &gt; DadosGerais!$D$1,"Ativo(a)","Desligado(a)")</f>
        <v>Desligado(a)</v>
      </c>
      <c r="G46" s="20" t="s">
        <v>6</v>
      </c>
      <c r="I46" s="10"/>
    </row>
    <row r="47" spans="1:9" x14ac:dyDescent="0.25">
      <c r="A47" s="10">
        <v>46</v>
      </c>
      <c r="B47" s="84" t="s">
        <v>98</v>
      </c>
      <c r="C47" s="7">
        <v>44279</v>
      </c>
      <c r="D47" s="5">
        <v>44732</v>
      </c>
      <c r="E47" s="85">
        <v>44732</v>
      </c>
      <c r="F47" s="86" t="str">
        <f>IF(E47 &gt; DadosGerais!$D$1,"Ativo(a)","Desligado(a)")</f>
        <v>Desligado(a)</v>
      </c>
      <c r="G47" s="20" t="s">
        <v>6</v>
      </c>
      <c r="I47" s="10"/>
    </row>
    <row r="48" spans="1:9" x14ac:dyDescent="0.25">
      <c r="A48" s="10">
        <v>47</v>
      </c>
      <c r="B48" s="84" t="s">
        <v>99</v>
      </c>
      <c r="C48" s="7">
        <v>44315</v>
      </c>
      <c r="D48" s="5">
        <v>44748</v>
      </c>
      <c r="E48" s="85">
        <v>44748</v>
      </c>
      <c r="F48" s="86" t="str">
        <f>IF(E48 &gt; DadosGerais!$D$1,"Ativo(a)","Desligado(a)")</f>
        <v>Ativo(a)</v>
      </c>
      <c r="G48" s="20" t="s">
        <v>6</v>
      </c>
      <c r="I48" s="10"/>
    </row>
    <row r="49" spans="1:9" x14ac:dyDescent="0.25">
      <c r="A49" s="10">
        <v>48</v>
      </c>
      <c r="B49" s="84" t="s">
        <v>100</v>
      </c>
      <c r="C49" s="7">
        <v>44315</v>
      </c>
      <c r="D49" s="5">
        <v>44748</v>
      </c>
      <c r="E49" s="85">
        <v>44748</v>
      </c>
      <c r="F49" s="86" t="str">
        <f>IF(E49 &gt; DadosGerais!$D$1,"Ativo(a)","Desligado(a)")</f>
        <v>Ativo(a)</v>
      </c>
      <c r="G49" s="20" t="s">
        <v>6</v>
      </c>
      <c r="I49" s="10"/>
    </row>
    <row r="50" spans="1:9" x14ac:dyDescent="0.25">
      <c r="A50" s="10">
        <v>49</v>
      </c>
      <c r="B50" s="84" t="s">
        <v>101</v>
      </c>
      <c r="C50" s="7">
        <v>44315</v>
      </c>
      <c r="D50" s="5">
        <v>44748</v>
      </c>
      <c r="E50" s="85">
        <v>44748</v>
      </c>
      <c r="F50" s="86" t="str">
        <f>IF(E50 &gt; DadosGerais!$D$1,"Ativo(a)","Desligado(a)")</f>
        <v>Ativo(a)</v>
      </c>
      <c r="G50" s="20" t="s">
        <v>6</v>
      </c>
      <c r="I50" s="10"/>
    </row>
    <row r="51" spans="1:9" x14ac:dyDescent="0.25">
      <c r="A51" s="10">
        <v>50</v>
      </c>
      <c r="B51" s="84" t="s">
        <v>102</v>
      </c>
      <c r="C51" s="7">
        <v>44418</v>
      </c>
      <c r="D51" s="5">
        <v>44875</v>
      </c>
      <c r="E51" s="85">
        <v>44876</v>
      </c>
      <c r="F51" s="86" t="str">
        <f>IF(E51 &gt; DadosGerais!$D$1,"Ativo(a)","Desligado(a)")</f>
        <v>Ativo(a)</v>
      </c>
      <c r="G51" s="20" t="s">
        <v>6</v>
      </c>
      <c r="I51" s="10"/>
    </row>
    <row r="52" spans="1:9" x14ac:dyDescent="0.25">
      <c r="A52" s="10">
        <v>51</v>
      </c>
      <c r="B52" s="84" t="s">
        <v>103</v>
      </c>
      <c r="C52" s="7">
        <v>44418</v>
      </c>
      <c r="D52" s="5">
        <v>44876</v>
      </c>
      <c r="E52" s="85">
        <v>44876</v>
      </c>
      <c r="F52" s="86" t="str">
        <f>IF(E52 &gt; DadosGerais!$D$1,"Ativo(a)","Desligado(a)")</f>
        <v>Ativo(a)</v>
      </c>
      <c r="G52" s="20" t="s">
        <v>6</v>
      </c>
      <c r="I52" s="10"/>
    </row>
    <row r="53" spans="1:9" x14ac:dyDescent="0.25">
      <c r="A53" s="10">
        <v>52</v>
      </c>
      <c r="B53" s="84" t="s">
        <v>104</v>
      </c>
      <c r="C53" s="7">
        <v>44454</v>
      </c>
      <c r="D53" s="5">
        <v>44844</v>
      </c>
      <c r="E53" s="85">
        <v>44889</v>
      </c>
      <c r="F53" s="86" t="str">
        <f>IF(E53 &gt; DadosGerais!$D$1,"Ativo(a)","Desligado(a)")</f>
        <v>Ativo(a)</v>
      </c>
      <c r="G53" s="20" t="s">
        <v>6</v>
      </c>
      <c r="I53" s="10"/>
    </row>
    <row r="54" spans="1:9" x14ac:dyDescent="0.25">
      <c r="A54" s="10">
        <v>53</v>
      </c>
      <c r="B54" s="84" t="s">
        <v>105</v>
      </c>
      <c r="C54" s="7">
        <v>44496</v>
      </c>
      <c r="D54" s="5">
        <v>44889</v>
      </c>
      <c r="E54" s="85">
        <v>44932</v>
      </c>
      <c r="F54" s="86" t="str">
        <f>IF(E54 &gt; DadosGerais!$D$1,"Ativo(a)","Desligado(a)")</f>
        <v>Ativo(a)</v>
      </c>
      <c r="G54" s="20" t="s">
        <v>6</v>
      </c>
      <c r="I54" s="10"/>
    </row>
    <row r="55" spans="1:9" x14ac:dyDescent="0.25">
      <c r="A55" s="10">
        <v>54</v>
      </c>
      <c r="B55" s="84" t="s">
        <v>106</v>
      </c>
      <c r="C55" s="7">
        <v>44524</v>
      </c>
      <c r="D55" s="5">
        <v>44928</v>
      </c>
      <c r="E55" s="85">
        <v>44958</v>
      </c>
      <c r="F55" s="86" t="str">
        <f>IF(E55 &gt; DadosGerais!$D$1,"Ativo(a)","Desligado(a)")</f>
        <v>Ativo(a)</v>
      </c>
      <c r="G55" s="20" t="s">
        <v>6</v>
      </c>
      <c r="I55" s="10"/>
    </row>
    <row r="56" spans="1:9" x14ac:dyDescent="0.25">
      <c r="A56" s="10">
        <v>55</v>
      </c>
      <c r="B56" s="84" t="s">
        <v>107</v>
      </c>
      <c r="C56" s="7">
        <v>44524</v>
      </c>
      <c r="D56" s="5">
        <v>44916</v>
      </c>
      <c r="E56" s="85">
        <v>44958</v>
      </c>
      <c r="F56" s="86" t="str">
        <f>IF(E56 &gt; DadosGerais!$D$1,"Ativo(a)","Desligado(a)")</f>
        <v>Ativo(a)</v>
      </c>
      <c r="G56" s="20" t="s">
        <v>6</v>
      </c>
      <c r="I56" s="10"/>
    </row>
    <row r="57" spans="1:9" x14ac:dyDescent="0.25">
      <c r="A57" s="10">
        <v>56</v>
      </c>
      <c r="B57" s="84" t="s">
        <v>108</v>
      </c>
      <c r="C57" s="87">
        <v>44503</v>
      </c>
      <c r="D57" s="88">
        <v>44960</v>
      </c>
      <c r="E57" s="88">
        <v>44960</v>
      </c>
      <c r="F57" s="89" t="str">
        <f>IF(E57 &gt; DadosGerais!$D$1,"Ativo(a)","Desligado(a)")</f>
        <v>Ativo(a)</v>
      </c>
      <c r="G57" s="20" t="s">
        <v>6</v>
      </c>
      <c r="I57" s="10"/>
    </row>
    <row r="58" spans="1:9" x14ac:dyDescent="0.25">
      <c r="A58" s="10">
        <v>57</v>
      </c>
      <c r="B58" s="84" t="s">
        <v>109</v>
      </c>
      <c r="C58" s="90">
        <v>44571</v>
      </c>
      <c r="D58" s="91">
        <v>45013</v>
      </c>
      <c r="E58" s="91">
        <v>45013</v>
      </c>
      <c r="F58" s="86" t="str">
        <f>IF(E58 &gt; DadosGerais!$D$1,"Ativo(a)","Desligado(a)")</f>
        <v>Ativo(a)</v>
      </c>
      <c r="G58" s="20" t="s">
        <v>6</v>
      </c>
      <c r="I58" s="10"/>
    </row>
    <row r="59" spans="1:9" x14ac:dyDescent="0.25">
      <c r="A59" s="10">
        <v>58</v>
      </c>
      <c r="B59" s="84" t="s">
        <v>110</v>
      </c>
      <c r="C59" s="87">
        <v>44571</v>
      </c>
      <c r="D59" s="92">
        <v>45013</v>
      </c>
      <c r="E59" s="92">
        <v>45013</v>
      </c>
      <c r="F59" s="89" t="str">
        <f>IF(E59 &gt; DadosGerais!$D$1,"Ativo(a)","Desligado(a)")</f>
        <v>Ativo(a)</v>
      </c>
      <c r="G59" s="20" t="s">
        <v>6</v>
      </c>
      <c r="I59" s="10"/>
    </row>
    <row r="60" spans="1:9" x14ac:dyDescent="0.25">
      <c r="A60" s="10">
        <v>60</v>
      </c>
      <c r="B60" s="10" t="s">
        <v>111</v>
      </c>
      <c r="C60" s="90">
        <v>44631</v>
      </c>
      <c r="D60" s="101">
        <v>45029</v>
      </c>
      <c r="E60" s="102">
        <v>45046</v>
      </c>
      <c r="F60" s="86" t="str">
        <f>IF(E60 &gt; DadosGerais!$D$1,"Ativo(a)","Desligado(a)")</f>
        <v>Ativo(a)</v>
      </c>
      <c r="G60" s="20" t="s">
        <v>7</v>
      </c>
      <c r="I60" s="10"/>
    </row>
    <row r="61" spans="1:9" x14ac:dyDescent="0.25">
      <c r="A61" s="10">
        <v>61</v>
      </c>
      <c r="B61" s="10" t="s">
        <v>112</v>
      </c>
      <c r="C61" s="90">
        <v>44631</v>
      </c>
      <c r="D61" s="101">
        <v>45029</v>
      </c>
      <c r="E61" s="102">
        <v>45046</v>
      </c>
      <c r="F61" s="86" t="str">
        <f>IF(E61 &gt; DadosGerais!$D$1,"Ativo(a)","Desligado(a)")</f>
        <v>Ativo(a)</v>
      </c>
      <c r="G61" s="20" t="s">
        <v>6</v>
      </c>
      <c r="I61" s="10"/>
    </row>
    <row r="62" spans="1:9" x14ac:dyDescent="0.25">
      <c r="A62" s="10">
        <v>59</v>
      </c>
      <c r="B62" s="10" t="s">
        <v>113</v>
      </c>
      <c r="C62" s="90">
        <v>44613</v>
      </c>
      <c r="D62" s="101">
        <v>45062</v>
      </c>
      <c r="E62" s="102">
        <v>45062</v>
      </c>
      <c r="F62" s="86" t="str">
        <f>IF(E62 &gt; DadosGerais!$D$1,"Ativo(a)","Desligado(a)")</f>
        <v>Ativo(a)</v>
      </c>
      <c r="G62" s="20" t="s">
        <v>6</v>
      </c>
      <c r="I62" s="10"/>
    </row>
    <row r="63" spans="1:9" x14ac:dyDescent="0.25">
      <c r="A63" s="10">
        <v>62</v>
      </c>
      <c r="B63" s="10" t="s">
        <v>114</v>
      </c>
      <c r="C63" s="90">
        <v>44637</v>
      </c>
      <c r="D63" s="101">
        <v>45085</v>
      </c>
      <c r="E63" s="102">
        <v>45085</v>
      </c>
      <c r="F63" s="86" t="str">
        <f>IF(E63 &gt; DadosGerais!$D$1,"Ativo(a)","Desligado(a)")</f>
        <v>Ativo(a)</v>
      </c>
      <c r="G63" s="20" t="s">
        <v>6</v>
      </c>
      <c r="I63" s="10"/>
    </row>
    <row r="64" spans="1:9" x14ac:dyDescent="0.25">
      <c r="A64" s="10">
        <v>63</v>
      </c>
      <c r="B64" s="10" t="s">
        <v>115</v>
      </c>
      <c r="C64" s="90">
        <v>44643</v>
      </c>
      <c r="D64" s="101">
        <v>45041</v>
      </c>
      <c r="E64" s="102">
        <v>45086</v>
      </c>
      <c r="F64" s="86" t="str">
        <f>IF(E64 &gt; DadosGerais!$D$1,"Ativo(a)","Desligado(a)")</f>
        <v>Ativo(a)</v>
      </c>
      <c r="G64" s="20" t="s">
        <v>7</v>
      </c>
      <c r="I64" s="10"/>
    </row>
    <row r="65" spans="1:9" x14ac:dyDescent="0.25">
      <c r="A65" s="10">
        <v>64</v>
      </c>
      <c r="B65" s="10" t="s">
        <v>116</v>
      </c>
      <c r="C65" s="90">
        <v>44697</v>
      </c>
      <c r="D65" s="101">
        <v>45139</v>
      </c>
      <c r="E65" s="102">
        <v>45139</v>
      </c>
      <c r="F65" s="86" t="str">
        <f>IF(E65 &gt; DadosGerais!$D$1,"Ativo(a)","Desligado(a)")</f>
        <v>Ativo(a)</v>
      </c>
      <c r="G65" s="20" t="s">
        <v>7</v>
      </c>
      <c r="I65" s="10"/>
    </row>
    <row r="66" spans="1:9" x14ac:dyDescent="0.25">
      <c r="A66" s="10">
        <v>65</v>
      </c>
      <c r="B66" s="10" t="s">
        <v>117</v>
      </c>
      <c r="C66" s="90">
        <v>44728</v>
      </c>
      <c r="D66" s="102">
        <v>45093</v>
      </c>
      <c r="E66" s="102">
        <v>45093</v>
      </c>
      <c r="F66" s="86" t="str">
        <f>IF(E66 &gt; DadosGerais!$D$1,"Ativo(a)","Desligado(a)")</f>
        <v>Ativo(a)</v>
      </c>
      <c r="G66" s="20" t="s">
        <v>7</v>
      </c>
      <c r="I66" s="10"/>
    </row>
    <row r="67" spans="1:9" x14ac:dyDescent="0.25">
      <c r="A67" s="10">
        <v>66</v>
      </c>
      <c r="B67" s="10" t="s">
        <v>118</v>
      </c>
      <c r="C67" s="90">
        <v>44697</v>
      </c>
      <c r="D67" s="101">
        <v>45092</v>
      </c>
      <c r="E67" s="102">
        <v>45135</v>
      </c>
      <c r="F67" s="86" t="str">
        <f>IF(E67 &gt; DadosGerais!$D$1,"Ativo(a)","Desligado(a)")</f>
        <v>Ativo(a)</v>
      </c>
      <c r="G67" s="20" t="s">
        <v>6</v>
      </c>
      <c r="I67" s="10"/>
    </row>
    <row r="68" spans="1:9" x14ac:dyDescent="0.25">
      <c r="A68" s="10">
        <v>67</v>
      </c>
      <c r="B68" s="10" t="s">
        <v>119</v>
      </c>
      <c r="C68" s="90">
        <v>44690</v>
      </c>
      <c r="D68" s="101">
        <v>45100</v>
      </c>
      <c r="E68" s="102">
        <v>45131</v>
      </c>
      <c r="F68" s="86" t="str">
        <f>IF(E68 &gt; DadosGerais!$D$1,"Ativo(a)","Desligado(a)")</f>
        <v>Ativo(a)</v>
      </c>
      <c r="G68" s="20" t="s">
        <v>7</v>
      </c>
      <c r="I68" s="10"/>
    </row>
    <row r="69" spans="1:9" x14ac:dyDescent="0.25">
      <c r="A69" s="10">
        <v>68</v>
      </c>
      <c r="B69" s="10" t="s">
        <v>120</v>
      </c>
      <c r="C69" s="90">
        <v>44705</v>
      </c>
      <c r="D69" s="101">
        <v>45117</v>
      </c>
      <c r="E69" s="102">
        <v>45145</v>
      </c>
      <c r="F69" s="86" t="str">
        <f>IF(E69 &gt; DadosGerais!$D$1,"Ativo(a)","Desligado(a)")</f>
        <v>Ativo(a)</v>
      </c>
      <c r="G69" s="20" t="s">
        <v>6</v>
      </c>
      <c r="I69" s="10"/>
    </row>
    <row r="70" spans="1:9" x14ac:dyDescent="0.25">
      <c r="A70" s="10">
        <v>69</v>
      </c>
      <c r="B70" s="10" t="s">
        <v>116</v>
      </c>
      <c r="C70" s="90">
        <v>44704</v>
      </c>
      <c r="D70" s="101">
        <v>45104</v>
      </c>
      <c r="E70" s="102">
        <v>45144</v>
      </c>
      <c r="F70" s="86" t="str">
        <f>IF(E70 &gt; DadosGerais!$D$1,"Ativo(a)","Desligado(a)")</f>
        <v>Ativo(a)</v>
      </c>
      <c r="G70" s="20" t="s">
        <v>7</v>
      </c>
      <c r="I70" s="10"/>
    </row>
    <row r="71" spans="1:9" x14ac:dyDescent="0.25">
      <c r="A71" s="10">
        <v>70</v>
      </c>
      <c r="B71" s="33" t="s">
        <v>121</v>
      </c>
      <c r="C71" s="90">
        <v>44704</v>
      </c>
      <c r="D71" s="102">
        <v>45144</v>
      </c>
      <c r="E71" s="102">
        <v>45144</v>
      </c>
      <c r="F71" s="89" t="str">
        <f>IF(E71 &gt; DadosGerais!$D$1,"Ativo(a)","Desligado(a)")</f>
        <v>Ativo(a)</v>
      </c>
      <c r="G71" s="20" t="s">
        <v>6</v>
      </c>
      <c r="I71" s="10"/>
    </row>
    <row r="72" spans="1:9" x14ac:dyDescent="0.25">
      <c r="A72" s="10">
        <v>71</v>
      </c>
      <c r="B72" s="10" t="s">
        <v>122</v>
      </c>
      <c r="C72" s="90">
        <v>44727</v>
      </c>
      <c r="D72" s="101">
        <v>45125</v>
      </c>
      <c r="E72" s="102">
        <v>45169</v>
      </c>
      <c r="F72" s="86" t="str">
        <f>IF(E72 &gt; DadosGerais!$D$1,"Ativo(a)","Desligado(a)")</f>
        <v>Ativo(a)</v>
      </c>
      <c r="G72" s="20" t="s">
        <v>6</v>
      </c>
      <c r="I72" s="10"/>
    </row>
    <row r="73" spans="1:9" x14ac:dyDescent="0.25">
      <c r="A73" s="10">
        <v>72</v>
      </c>
      <c r="B73" s="33" t="s">
        <v>123</v>
      </c>
      <c r="C73" s="87">
        <v>44734</v>
      </c>
      <c r="D73" s="88">
        <v>45132</v>
      </c>
      <c r="E73" s="103">
        <v>45173</v>
      </c>
      <c r="F73" s="89" t="str">
        <f>IF(E73 &gt; DadosGerais!$D$1,"Ativo(a)","Desligado(a)")</f>
        <v>Ativo(a)</v>
      </c>
      <c r="G73" s="104" t="s">
        <v>7</v>
      </c>
      <c r="I73" s="10"/>
    </row>
  </sheetData>
  <conditionalFormatting sqref="G2:G73">
    <cfRule type="cellIs" dxfId="18" priority="4" operator="equal">
      <formula>"Administrativo"</formula>
    </cfRule>
  </conditionalFormatting>
  <conditionalFormatting sqref="G1">
    <cfRule type="cellIs" dxfId="17" priority="1" operator="equal">
      <formula>"Administrativo"</formula>
    </cfRule>
  </conditionalFormatting>
  <conditionalFormatting sqref="F2:F73">
    <cfRule type="cellIs" dxfId="16" priority="6" operator="equal">
      <formula>"Ativo(a)"</formula>
    </cfRule>
    <cfRule type="cellIs" dxfId="15" priority="7" operator="equal">
      <formula>"Desligado(a)"</formula>
    </cfRule>
  </conditionalFormatting>
  <conditionalFormatting sqref="G2:G73">
    <cfRule type="cellIs" dxfId="14" priority="5" operator="equal">
      <formula>"Industrial"</formula>
    </cfRule>
  </conditionalFormatting>
  <conditionalFormatting sqref="F1:G1">
    <cfRule type="cellIs" dxfId="13" priority="2" operator="equal">
      <formula>"Ativo(a)"</formula>
    </cfRule>
    <cfRule type="cellIs" dxfId="12" priority="3" operator="equal">
      <formula>"Desligado(a)"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topLeftCell="A3" workbookViewId="0">
      <selection activeCell="J18" sqref="J18:J129"/>
    </sheetView>
  </sheetViews>
  <sheetFormatPr defaultRowHeight="13.2" x14ac:dyDescent="0.25"/>
  <cols>
    <col min="1" max="1" width="20.5546875" style="10" bestFit="1" customWidth="1"/>
    <col min="2" max="2" width="37.5546875" style="34" customWidth="1"/>
    <col min="3" max="3" width="19" style="30" bestFit="1" customWidth="1"/>
    <col min="4" max="4" width="25" style="30" bestFit="1" customWidth="1"/>
    <col min="5" max="5" width="19.21875" style="30" bestFit="1" customWidth="1"/>
    <col min="6" max="6" width="11.21875" style="10" bestFit="1" customWidth="1"/>
    <col min="7" max="7" width="10.44140625" bestFit="1" customWidth="1"/>
    <col min="8" max="8" width="9.77734375" style="35" bestFit="1" customWidth="1"/>
  </cols>
  <sheetData>
    <row r="1" spans="1:10" x14ac:dyDescent="0.25">
      <c r="A1" s="11" t="s">
        <v>8</v>
      </c>
      <c r="B1" s="31" t="s">
        <v>0</v>
      </c>
      <c r="C1" s="30" t="s">
        <v>1</v>
      </c>
      <c r="D1" s="30" t="s">
        <v>2</v>
      </c>
      <c r="E1" s="30" t="s">
        <v>10</v>
      </c>
      <c r="F1" s="11" t="s">
        <v>3</v>
      </c>
      <c r="G1" s="55" t="s">
        <v>5</v>
      </c>
      <c r="H1" s="55" t="s">
        <v>31</v>
      </c>
    </row>
    <row r="2" spans="1:10" x14ac:dyDescent="0.25">
      <c r="A2" s="33">
        <v>1</v>
      </c>
      <c r="B2" s="42" t="s">
        <v>124</v>
      </c>
      <c r="C2" s="43">
        <v>44410</v>
      </c>
      <c r="D2" s="43">
        <v>44775</v>
      </c>
      <c r="E2" s="43">
        <v>44775</v>
      </c>
      <c r="F2" s="44" t="str">
        <f>IF(E2 &gt; DadosGerais!$D$1,"Ativo(a)","Desligado(a)")</f>
        <v>Ativo(a)</v>
      </c>
      <c r="G2" s="54" t="s">
        <v>6</v>
      </c>
      <c r="H2" s="72" t="s">
        <v>33</v>
      </c>
      <c r="J2" s="10"/>
    </row>
    <row r="3" spans="1:10" x14ac:dyDescent="0.25">
      <c r="A3" s="33">
        <v>2</v>
      </c>
      <c r="B3" s="42" t="s">
        <v>125</v>
      </c>
      <c r="C3" s="43">
        <v>44410</v>
      </c>
      <c r="D3" s="43">
        <v>44775</v>
      </c>
      <c r="E3" s="43">
        <v>44775</v>
      </c>
      <c r="F3" s="44" t="str">
        <f>IF(E3 &gt; DadosGerais!$D$1,"Ativo(a)","Desligado(a)")</f>
        <v>Ativo(a)</v>
      </c>
      <c r="G3" s="54" t="s">
        <v>6</v>
      </c>
      <c r="H3" s="72" t="s">
        <v>33</v>
      </c>
      <c r="J3" s="10"/>
    </row>
    <row r="4" spans="1:10" x14ac:dyDescent="0.25">
      <c r="A4" s="33">
        <v>3</v>
      </c>
      <c r="B4" s="42" t="s">
        <v>126</v>
      </c>
      <c r="C4" s="43">
        <v>44410</v>
      </c>
      <c r="D4" s="43">
        <v>44775</v>
      </c>
      <c r="E4" s="43">
        <v>44775</v>
      </c>
      <c r="F4" s="44" t="str">
        <f>IF(E4 &gt; DadosGerais!$D$1,"Ativo(a)","Desligado(a)")</f>
        <v>Ativo(a)</v>
      </c>
      <c r="G4" s="54" t="s">
        <v>6</v>
      </c>
      <c r="H4" s="72" t="s">
        <v>33</v>
      </c>
      <c r="J4" s="10"/>
    </row>
    <row r="5" spans="1:10" x14ac:dyDescent="0.25">
      <c r="A5" s="33">
        <v>4</v>
      </c>
      <c r="B5" s="42" t="s">
        <v>127</v>
      </c>
      <c r="C5" s="43">
        <v>44410</v>
      </c>
      <c r="D5" s="43">
        <v>44775</v>
      </c>
      <c r="E5" s="43">
        <v>44775</v>
      </c>
      <c r="F5" s="44" t="str">
        <f>IF(E5 &gt; DadosGerais!$D$1,"Ativo(a)","Desligado(a)")</f>
        <v>Ativo(a)</v>
      </c>
      <c r="G5" s="54" t="s">
        <v>6</v>
      </c>
      <c r="H5" s="72" t="s">
        <v>33</v>
      </c>
      <c r="J5" s="10"/>
    </row>
    <row r="6" spans="1:10" x14ac:dyDescent="0.25">
      <c r="A6" s="33">
        <v>5</v>
      </c>
      <c r="B6" s="42" t="s">
        <v>128</v>
      </c>
      <c r="C6" s="43">
        <v>44410</v>
      </c>
      <c r="D6" s="43">
        <v>44775</v>
      </c>
      <c r="E6" s="43">
        <v>44775</v>
      </c>
      <c r="F6" s="44" t="str">
        <f>IF(E6 &gt; DadosGerais!$D$1,"Ativo(a)","Desligado(a)")</f>
        <v>Ativo(a)</v>
      </c>
      <c r="G6" s="54" t="s">
        <v>6</v>
      </c>
      <c r="H6" s="72" t="s">
        <v>33</v>
      </c>
      <c r="J6" s="10"/>
    </row>
    <row r="7" spans="1:10" x14ac:dyDescent="0.25">
      <c r="A7" s="33">
        <v>6</v>
      </c>
      <c r="B7" s="42" t="s">
        <v>129</v>
      </c>
      <c r="C7" s="43">
        <v>44410</v>
      </c>
      <c r="D7" s="43">
        <v>44775</v>
      </c>
      <c r="E7" s="43">
        <v>44775</v>
      </c>
      <c r="F7" s="44" t="str">
        <f>IF(E7 &gt; DadosGerais!$D$1,"Ativo(a)","Desligado(a)")</f>
        <v>Ativo(a)</v>
      </c>
      <c r="G7" s="54" t="s">
        <v>6</v>
      </c>
      <c r="H7" s="72" t="s">
        <v>33</v>
      </c>
      <c r="J7" s="10"/>
    </row>
    <row r="8" spans="1:10" x14ac:dyDescent="0.25">
      <c r="A8" s="33">
        <v>7</v>
      </c>
      <c r="B8" s="42" t="s">
        <v>130</v>
      </c>
      <c r="C8" s="43">
        <v>44410</v>
      </c>
      <c r="D8" s="43">
        <v>44775</v>
      </c>
      <c r="E8" s="43">
        <v>44775</v>
      </c>
      <c r="F8" s="44" t="str">
        <f>IF(E8 &gt; DadosGerais!$D$1,"Ativo(a)","Desligado(a)")</f>
        <v>Ativo(a)</v>
      </c>
      <c r="G8" s="54" t="s">
        <v>6</v>
      </c>
      <c r="H8" s="72" t="s">
        <v>33</v>
      </c>
      <c r="J8" s="10"/>
    </row>
    <row r="9" spans="1:10" x14ac:dyDescent="0.25">
      <c r="A9" s="33">
        <v>8</v>
      </c>
      <c r="B9" s="42" t="s">
        <v>131</v>
      </c>
      <c r="C9" s="43">
        <v>44410</v>
      </c>
      <c r="D9" s="43">
        <v>44775</v>
      </c>
      <c r="E9" s="43">
        <v>44775</v>
      </c>
      <c r="F9" s="44" t="str">
        <f>IF(E9 &gt; DadosGerais!$D$1,"Ativo(a)","Desligado(a)")</f>
        <v>Ativo(a)</v>
      </c>
      <c r="G9" s="54" t="s">
        <v>6</v>
      </c>
      <c r="H9" s="72" t="s">
        <v>24</v>
      </c>
      <c r="J9" s="10"/>
    </row>
    <row r="10" spans="1:10" x14ac:dyDescent="0.25">
      <c r="A10" s="33">
        <v>9</v>
      </c>
      <c r="B10" s="42" t="s">
        <v>132</v>
      </c>
      <c r="C10" s="43">
        <v>44410</v>
      </c>
      <c r="D10" s="43">
        <v>44775</v>
      </c>
      <c r="E10" s="43">
        <v>44775</v>
      </c>
      <c r="F10" s="44" t="str">
        <f>IF(E10 &gt; DadosGerais!$D$1,"Ativo(a)","Desligado(a)")</f>
        <v>Ativo(a)</v>
      </c>
      <c r="G10" s="54" t="s">
        <v>6</v>
      </c>
      <c r="H10" s="72" t="s">
        <v>24</v>
      </c>
      <c r="J10" s="10"/>
    </row>
    <row r="11" spans="1:10" x14ac:dyDescent="0.25">
      <c r="A11" s="33">
        <v>10</v>
      </c>
      <c r="B11" s="42" t="s">
        <v>133</v>
      </c>
      <c r="C11" s="43">
        <v>44410</v>
      </c>
      <c r="D11" s="43">
        <v>44775</v>
      </c>
      <c r="E11" s="43">
        <v>44775</v>
      </c>
      <c r="F11" s="44" t="str">
        <f>IF(E11 &gt; DadosGerais!$D$1,"Ativo(a)","Desligado(a)")</f>
        <v>Ativo(a)</v>
      </c>
      <c r="G11" s="54" t="s">
        <v>6</v>
      </c>
      <c r="H11" s="72" t="s">
        <v>24</v>
      </c>
      <c r="J11" s="10"/>
    </row>
    <row r="12" spans="1:10" x14ac:dyDescent="0.25">
      <c r="A12" s="33">
        <v>11</v>
      </c>
      <c r="B12" s="42" t="s">
        <v>134</v>
      </c>
      <c r="C12" s="43">
        <v>44410</v>
      </c>
      <c r="D12" s="43">
        <v>44775</v>
      </c>
      <c r="E12" s="43">
        <v>44775</v>
      </c>
      <c r="F12" s="44" t="str">
        <f>IF(E12 &gt; DadosGerais!$D$1,"Ativo(a)","Desligado(a)")</f>
        <v>Ativo(a)</v>
      </c>
      <c r="G12" s="54" t="s">
        <v>6</v>
      </c>
      <c r="H12" s="72" t="s">
        <v>32</v>
      </c>
      <c r="J12" s="10"/>
    </row>
    <row r="13" spans="1:10" x14ac:dyDescent="0.25">
      <c r="A13" s="33">
        <v>12</v>
      </c>
      <c r="B13" s="42" t="s">
        <v>135</v>
      </c>
      <c r="C13" s="43">
        <v>44410</v>
      </c>
      <c r="D13" s="43">
        <v>44775</v>
      </c>
      <c r="E13" s="43">
        <v>44775</v>
      </c>
      <c r="F13" s="44" t="str">
        <f>IF(E13 &gt; DadosGerais!$D$1,"Ativo(a)","Desligado(a)")</f>
        <v>Ativo(a)</v>
      </c>
      <c r="G13" s="54" t="s">
        <v>6</v>
      </c>
      <c r="H13" s="72" t="s">
        <v>32</v>
      </c>
      <c r="J13" s="10"/>
    </row>
    <row r="14" spans="1:10" x14ac:dyDescent="0.25">
      <c r="A14" s="33">
        <v>13</v>
      </c>
      <c r="B14" s="42" t="s">
        <v>136</v>
      </c>
      <c r="C14" s="43">
        <v>44410</v>
      </c>
      <c r="D14" s="43">
        <v>44775</v>
      </c>
      <c r="E14" s="43">
        <v>44775</v>
      </c>
      <c r="F14" s="44" t="str">
        <f>IF(E14 &gt; DadosGerais!$D$1,"Ativo(a)","Desligado(a)")</f>
        <v>Ativo(a)</v>
      </c>
      <c r="G14" s="54" t="s">
        <v>6</v>
      </c>
      <c r="H14" s="72" t="s">
        <v>32</v>
      </c>
      <c r="J14" s="10"/>
    </row>
    <row r="15" spans="1:10" x14ac:dyDescent="0.25">
      <c r="A15" s="33">
        <v>14</v>
      </c>
      <c r="B15" s="42" t="s">
        <v>137</v>
      </c>
      <c r="C15" s="43">
        <v>44410</v>
      </c>
      <c r="D15" s="43">
        <v>44775</v>
      </c>
      <c r="E15" s="43">
        <v>44775</v>
      </c>
      <c r="F15" s="44" t="str">
        <f>IF(E15 &gt; DadosGerais!$D$1,"Ativo(a)","Desligado(a)")</f>
        <v>Ativo(a)</v>
      </c>
      <c r="G15" s="54" t="s">
        <v>6</v>
      </c>
      <c r="H15" s="72" t="s">
        <v>26</v>
      </c>
      <c r="J15" s="10"/>
    </row>
    <row r="16" spans="1:10" x14ac:dyDescent="0.25">
      <c r="A16" s="33">
        <v>15</v>
      </c>
      <c r="B16" s="42" t="s">
        <v>138</v>
      </c>
      <c r="C16" s="43">
        <v>44410</v>
      </c>
      <c r="D16" s="43">
        <v>44775</v>
      </c>
      <c r="E16" s="43">
        <v>44775</v>
      </c>
      <c r="F16" s="44" t="str">
        <f>IF(E16 &gt; DadosGerais!$D$1,"Ativo(a)","Desligado(a)")</f>
        <v>Ativo(a)</v>
      </c>
      <c r="G16" s="54" t="s">
        <v>6</v>
      </c>
      <c r="H16" s="72" t="s">
        <v>26</v>
      </c>
      <c r="J16" s="10"/>
    </row>
    <row r="17" spans="1:10" x14ac:dyDescent="0.25">
      <c r="A17" s="33">
        <v>16</v>
      </c>
      <c r="B17" s="42" t="s">
        <v>139</v>
      </c>
      <c r="C17" s="43">
        <v>44410</v>
      </c>
      <c r="D17" s="43">
        <v>44775</v>
      </c>
      <c r="E17" s="43">
        <v>44775</v>
      </c>
      <c r="F17" s="44" t="str">
        <f>IF(E17 &gt; DadosGerais!$D$1,"Ativo(a)","Desligado(a)")</f>
        <v>Ativo(a)</v>
      </c>
      <c r="G17" s="54" t="s">
        <v>6</v>
      </c>
      <c r="H17" s="72" t="s">
        <v>26</v>
      </c>
      <c r="J17" s="10"/>
    </row>
  </sheetData>
  <conditionalFormatting sqref="F1:F1048576 G1:H17">
    <cfRule type="cellIs" dxfId="11" priority="3" operator="equal">
      <formula>"Desligado(a)"</formula>
    </cfRule>
    <cfRule type="cellIs" dxfId="10" priority="4" operator="equal">
      <formula>"Ativo(a)"</formula>
    </cfRule>
  </conditionalFormatting>
  <conditionalFormatting sqref="G1:G1048576 H1:H17">
    <cfRule type="cellIs" dxfId="9" priority="1" operator="equal">
      <formula>"Industrial"</formula>
    </cfRule>
    <cfRule type="cellIs" dxfId="8" priority="2" operator="equal">
      <formula>"Administrativo"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9"/>
  <sheetViews>
    <sheetView topLeftCell="A28" zoomScale="70" zoomScaleNormal="70" workbookViewId="0">
      <selection activeCell="J50" sqref="J50:J113"/>
    </sheetView>
  </sheetViews>
  <sheetFormatPr defaultRowHeight="13.2" x14ac:dyDescent="0.25"/>
  <cols>
    <col min="1" max="1" width="20.5546875" style="10" bestFit="1" customWidth="1"/>
    <col min="2" max="2" width="34.21875" style="29" customWidth="1"/>
    <col min="3" max="3" width="19" style="30" bestFit="1" customWidth="1"/>
    <col min="4" max="4" width="25" style="30" bestFit="1" customWidth="1"/>
    <col min="5" max="5" width="19.21875" style="32" bestFit="1" customWidth="1"/>
    <col min="6" max="6" width="11.21875" style="10" bestFit="1" customWidth="1"/>
    <col min="7" max="7" width="10.44140625" style="40" bestFit="1" customWidth="1"/>
    <col min="8" max="8" width="10.77734375" style="35" bestFit="1" customWidth="1"/>
  </cols>
  <sheetData>
    <row r="1" spans="1:10" x14ac:dyDescent="0.25">
      <c r="A1" s="11" t="s">
        <v>8</v>
      </c>
      <c r="B1" s="31" t="s">
        <v>0</v>
      </c>
      <c r="C1" s="30" t="s">
        <v>1</v>
      </c>
      <c r="D1" s="30" t="s">
        <v>2</v>
      </c>
      <c r="E1" s="32" t="s">
        <v>10</v>
      </c>
      <c r="F1" s="11" t="s">
        <v>3</v>
      </c>
      <c r="G1" s="11" t="s">
        <v>5</v>
      </c>
      <c r="H1" s="35" t="s">
        <v>31</v>
      </c>
    </row>
    <row r="2" spans="1:10" x14ac:dyDescent="0.25">
      <c r="A2" s="10">
        <v>1</v>
      </c>
      <c r="B2" s="42" t="s">
        <v>140</v>
      </c>
      <c r="C2" s="43">
        <v>43851</v>
      </c>
      <c r="D2" s="41">
        <v>44582</v>
      </c>
      <c r="E2" s="45">
        <v>44582</v>
      </c>
      <c r="F2" s="44" t="str">
        <f>IF(E2 &gt; DadosGerais!$D$1,"Ativo(a)","Desligado(a)")</f>
        <v>Desligado(a)</v>
      </c>
      <c r="G2" s="56" t="s">
        <v>6</v>
      </c>
      <c r="H2" s="72" t="s">
        <v>24</v>
      </c>
      <c r="J2" s="10"/>
    </row>
    <row r="3" spans="1:10" x14ac:dyDescent="0.25">
      <c r="A3" s="10">
        <v>2</v>
      </c>
      <c r="B3" s="42" t="s">
        <v>141</v>
      </c>
      <c r="C3" s="43">
        <v>43851</v>
      </c>
      <c r="D3" s="41">
        <v>44582</v>
      </c>
      <c r="E3" s="45">
        <v>44582</v>
      </c>
      <c r="F3" s="44" t="str">
        <f>IF(E3 &gt; DadosGerais!$D$1,"Ativo(a)","Desligado(a)")</f>
        <v>Desligado(a)</v>
      </c>
      <c r="G3" s="56" t="s">
        <v>6</v>
      </c>
      <c r="H3" s="72" t="s">
        <v>24</v>
      </c>
      <c r="J3" s="10"/>
    </row>
    <row r="4" spans="1:10" x14ac:dyDescent="0.25">
      <c r="A4" s="10">
        <v>3</v>
      </c>
      <c r="B4" s="42" t="s">
        <v>142</v>
      </c>
      <c r="C4" s="43">
        <v>43851</v>
      </c>
      <c r="D4" s="41">
        <v>44582</v>
      </c>
      <c r="E4" s="45">
        <v>44582</v>
      </c>
      <c r="F4" s="44" t="str">
        <f>IF(E4 &gt; DadosGerais!$D$1,"Ativo(a)","Desligado(a)")</f>
        <v>Desligado(a)</v>
      </c>
      <c r="G4" s="56" t="s">
        <v>6</v>
      </c>
      <c r="H4" s="72" t="s">
        <v>24</v>
      </c>
      <c r="J4" s="10"/>
    </row>
    <row r="5" spans="1:10" x14ac:dyDescent="0.25">
      <c r="A5" s="10">
        <v>4</v>
      </c>
      <c r="B5" s="42" t="s">
        <v>143</v>
      </c>
      <c r="C5" s="43">
        <v>43851</v>
      </c>
      <c r="D5" s="41">
        <v>44582</v>
      </c>
      <c r="E5" s="45">
        <v>44582</v>
      </c>
      <c r="F5" s="44" t="str">
        <f>IF(E5 &gt; DadosGerais!$D$1,"Ativo(a)","Desligado(a)")</f>
        <v>Desligado(a)</v>
      </c>
      <c r="G5" s="56" t="s">
        <v>6</v>
      </c>
      <c r="H5" s="72" t="s">
        <v>24</v>
      </c>
      <c r="J5" s="10"/>
    </row>
    <row r="6" spans="1:10" x14ac:dyDescent="0.25">
      <c r="A6" s="10">
        <v>5</v>
      </c>
      <c r="B6" s="42" t="s">
        <v>144</v>
      </c>
      <c r="C6" s="43">
        <v>43851</v>
      </c>
      <c r="D6" s="41">
        <v>44582</v>
      </c>
      <c r="E6" s="45">
        <v>44582</v>
      </c>
      <c r="F6" s="44" t="str">
        <f>IF(E6 &gt; DadosGerais!$D$1,"Ativo(a)","Desligado(a)")</f>
        <v>Desligado(a)</v>
      </c>
      <c r="G6" s="56" t="s">
        <v>6</v>
      </c>
      <c r="H6" s="72" t="s">
        <v>24</v>
      </c>
      <c r="J6" s="10"/>
    </row>
    <row r="7" spans="1:10" x14ac:dyDescent="0.25">
      <c r="A7" s="10">
        <v>6</v>
      </c>
      <c r="B7" s="42" t="s">
        <v>145</v>
      </c>
      <c r="C7" s="43">
        <v>43851</v>
      </c>
      <c r="D7" s="41">
        <v>44582</v>
      </c>
      <c r="E7" s="45">
        <v>44582</v>
      </c>
      <c r="F7" s="44" t="str">
        <f>IF(E7 &gt; DadosGerais!$D$1,"Ativo(a)","Desligado(a)")</f>
        <v>Desligado(a)</v>
      </c>
      <c r="G7" s="56" t="s">
        <v>6</v>
      </c>
      <c r="H7" s="72" t="s">
        <v>24</v>
      </c>
      <c r="J7" s="10"/>
    </row>
    <row r="8" spans="1:10" x14ac:dyDescent="0.25">
      <c r="A8" s="10">
        <v>7</v>
      </c>
      <c r="B8" s="42" t="s">
        <v>146</v>
      </c>
      <c r="C8" s="43">
        <v>43851</v>
      </c>
      <c r="D8" s="41">
        <v>44582</v>
      </c>
      <c r="E8" s="45">
        <v>44582</v>
      </c>
      <c r="F8" s="44" t="str">
        <f>IF(E8 &gt; DadosGerais!$D$1,"Ativo(a)","Desligado(a)")</f>
        <v>Desligado(a)</v>
      </c>
      <c r="G8" s="56" t="s">
        <v>6</v>
      </c>
      <c r="H8" s="72" t="s">
        <v>32</v>
      </c>
      <c r="J8" s="10"/>
    </row>
    <row r="9" spans="1:10" x14ac:dyDescent="0.25">
      <c r="A9" s="10">
        <v>8</v>
      </c>
      <c r="B9" s="42" t="s">
        <v>147</v>
      </c>
      <c r="C9" s="43">
        <v>43851</v>
      </c>
      <c r="D9" s="41">
        <v>44582</v>
      </c>
      <c r="E9" s="45">
        <v>44582</v>
      </c>
      <c r="F9" s="44" t="str">
        <f>IF(E9 &gt; DadosGerais!$D$1,"Ativo(a)","Desligado(a)")</f>
        <v>Desligado(a)</v>
      </c>
      <c r="G9" s="56" t="s">
        <v>6</v>
      </c>
      <c r="H9" s="72" t="s">
        <v>32</v>
      </c>
      <c r="J9" s="10"/>
    </row>
    <row r="10" spans="1:10" x14ac:dyDescent="0.25">
      <c r="A10" s="10">
        <v>9</v>
      </c>
      <c r="B10" s="42" t="s">
        <v>148</v>
      </c>
      <c r="C10" s="43">
        <v>43851</v>
      </c>
      <c r="D10" s="41">
        <v>44582</v>
      </c>
      <c r="E10" s="45">
        <v>44582</v>
      </c>
      <c r="F10" s="44" t="str">
        <f>IF(E10 &gt; DadosGerais!$D$1,"Ativo(a)","Desligado(a)")</f>
        <v>Desligado(a)</v>
      </c>
      <c r="G10" s="56" t="s">
        <v>6</v>
      </c>
      <c r="H10" s="72" t="s">
        <v>32</v>
      </c>
      <c r="J10" s="10"/>
    </row>
    <row r="11" spans="1:10" x14ac:dyDescent="0.25">
      <c r="A11" s="10">
        <v>10</v>
      </c>
      <c r="B11" s="42" t="s">
        <v>149</v>
      </c>
      <c r="C11" s="43">
        <v>43851</v>
      </c>
      <c r="D11" s="41">
        <v>44582</v>
      </c>
      <c r="E11" s="45">
        <v>44582</v>
      </c>
      <c r="F11" s="44" t="str">
        <f>IF(E11 &gt; DadosGerais!$D$1,"Ativo(a)","Desligado(a)")</f>
        <v>Desligado(a)</v>
      </c>
      <c r="G11" s="56" t="s">
        <v>6</v>
      </c>
      <c r="H11" s="72" t="s">
        <v>33</v>
      </c>
      <c r="J11" s="10"/>
    </row>
    <row r="12" spans="1:10" x14ac:dyDescent="0.25">
      <c r="A12" s="10">
        <v>11</v>
      </c>
      <c r="B12" s="42" t="s">
        <v>150</v>
      </c>
      <c r="C12" s="43">
        <v>43851</v>
      </c>
      <c r="D12" s="41">
        <v>44582</v>
      </c>
      <c r="E12" s="45">
        <v>44582</v>
      </c>
      <c r="F12" s="44" t="str">
        <f>IF(E12 &gt; DadosGerais!$D$1,"Ativo(a)","Desligado(a)")</f>
        <v>Desligado(a)</v>
      </c>
      <c r="G12" s="56" t="s">
        <v>6</v>
      </c>
      <c r="H12" s="72" t="s">
        <v>33</v>
      </c>
      <c r="J12" s="10"/>
    </row>
    <row r="13" spans="1:10" x14ac:dyDescent="0.25">
      <c r="A13" s="10">
        <v>12</v>
      </c>
      <c r="B13" s="42" t="s">
        <v>151</v>
      </c>
      <c r="C13" s="43">
        <v>43851</v>
      </c>
      <c r="D13" s="41">
        <v>44582</v>
      </c>
      <c r="E13" s="45">
        <v>44582</v>
      </c>
      <c r="F13" s="44" t="str">
        <f>IF(E13 &gt; DadosGerais!$D$1,"Ativo(a)","Desligado(a)")</f>
        <v>Desligado(a)</v>
      </c>
      <c r="G13" s="56" t="s">
        <v>6</v>
      </c>
      <c r="H13" s="72" t="s">
        <v>33</v>
      </c>
      <c r="J13" s="10"/>
    </row>
    <row r="14" spans="1:10" x14ac:dyDescent="0.25">
      <c r="A14" s="10">
        <v>13</v>
      </c>
      <c r="B14" s="42" t="s">
        <v>152</v>
      </c>
      <c r="C14" s="43">
        <v>43851</v>
      </c>
      <c r="D14" s="41">
        <v>44582</v>
      </c>
      <c r="E14" s="45">
        <v>44582</v>
      </c>
      <c r="F14" s="44" t="str">
        <f>IF(E14 &gt; DadosGerais!$D$1,"Ativo(a)","Desligado(a)")</f>
        <v>Desligado(a)</v>
      </c>
      <c r="G14" s="56" t="s">
        <v>6</v>
      </c>
      <c r="H14" s="72" t="s">
        <v>33</v>
      </c>
      <c r="J14" s="10"/>
    </row>
    <row r="15" spans="1:10" x14ac:dyDescent="0.25">
      <c r="A15" s="10">
        <v>14</v>
      </c>
      <c r="B15" s="42" t="s">
        <v>153</v>
      </c>
      <c r="C15" s="43">
        <v>43851</v>
      </c>
      <c r="D15" s="41">
        <v>44582</v>
      </c>
      <c r="E15" s="45">
        <v>44582</v>
      </c>
      <c r="F15" s="44" t="str">
        <f>IF(E15 &gt; DadosGerais!$D$1,"Ativo(a)","Desligado(a)")</f>
        <v>Desligado(a)</v>
      </c>
      <c r="G15" s="56" t="s">
        <v>6</v>
      </c>
      <c r="H15" s="72" t="s">
        <v>33</v>
      </c>
      <c r="J15" s="10"/>
    </row>
    <row r="16" spans="1:10" x14ac:dyDescent="0.25">
      <c r="A16" s="10">
        <v>15</v>
      </c>
      <c r="B16" s="42" t="s">
        <v>154</v>
      </c>
      <c r="C16" s="43">
        <v>43851</v>
      </c>
      <c r="D16" s="41">
        <v>44582</v>
      </c>
      <c r="E16" s="45">
        <v>44582</v>
      </c>
      <c r="F16" s="44" t="str">
        <f>IF(E16 &gt; DadosGerais!$D$1,"Ativo(a)","Desligado(a)")</f>
        <v>Desligado(a)</v>
      </c>
      <c r="G16" s="56" t="s">
        <v>6</v>
      </c>
      <c r="H16" s="72" t="s">
        <v>33</v>
      </c>
      <c r="J16" s="10"/>
    </row>
    <row r="17" spans="1:10" x14ac:dyDescent="0.25">
      <c r="A17" s="10">
        <v>16</v>
      </c>
      <c r="B17" s="42" t="s">
        <v>155</v>
      </c>
      <c r="C17" s="43">
        <v>43851</v>
      </c>
      <c r="D17" s="41">
        <v>44582</v>
      </c>
      <c r="E17" s="45">
        <v>44582</v>
      </c>
      <c r="F17" s="44" t="str">
        <f>IF(E17 &gt; DadosGerais!$D$1,"Ativo(a)","Desligado(a)")</f>
        <v>Desligado(a)</v>
      </c>
      <c r="G17" s="56" t="s">
        <v>6</v>
      </c>
      <c r="H17" s="72" t="s">
        <v>33</v>
      </c>
      <c r="J17" s="10"/>
    </row>
    <row r="18" spans="1:10" x14ac:dyDescent="0.25">
      <c r="A18" s="10">
        <v>17</v>
      </c>
      <c r="B18" s="42" t="s">
        <v>156</v>
      </c>
      <c r="C18" s="43">
        <v>44245</v>
      </c>
      <c r="D18" s="41">
        <v>44975</v>
      </c>
      <c r="E18" s="45">
        <v>44975</v>
      </c>
      <c r="F18" s="44" t="str">
        <f>IF(E18 &gt; DadosGerais!$D$1,"Ativo(a)","Desligado(a)")</f>
        <v>Ativo(a)</v>
      </c>
      <c r="G18" s="56" t="s">
        <v>6</v>
      </c>
      <c r="H18" s="72" t="s">
        <v>33</v>
      </c>
      <c r="J18" s="10"/>
    </row>
    <row r="19" spans="1:10" x14ac:dyDescent="0.25">
      <c r="A19" s="10">
        <v>18</v>
      </c>
      <c r="B19" s="42" t="s">
        <v>157</v>
      </c>
      <c r="C19" s="43">
        <v>44245</v>
      </c>
      <c r="D19" s="41">
        <v>44975</v>
      </c>
      <c r="E19" s="45">
        <v>44975</v>
      </c>
      <c r="F19" s="44" t="str">
        <f>IF(E19 &gt; DadosGerais!$D$1,"Ativo(a)","Desligado(a)")</f>
        <v>Ativo(a)</v>
      </c>
      <c r="G19" s="56" t="s">
        <v>6</v>
      </c>
      <c r="H19" s="72" t="s">
        <v>33</v>
      </c>
      <c r="J19" s="10"/>
    </row>
    <row r="20" spans="1:10" x14ac:dyDescent="0.25">
      <c r="A20" s="10">
        <v>19</v>
      </c>
      <c r="B20" s="42" t="s">
        <v>158</v>
      </c>
      <c r="C20" s="43">
        <v>44245</v>
      </c>
      <c r="D20" s="41">
        <v>44975</v>
      </c>
      <c r="E20" s="45">
        <v>44975</v>
      </c>
      <c r="F20" s="44" t="str">
        <f>IF(E20 &gt; DadosGerais!$D$1,"Ativo(a)","Desligado(a)")</f>
        <v>Ativo(a)</v>
      </c>
      <c r="G20" s="56" t="s">
        <v>6</v>
      </c>
      <c r="H20" s="72" t="s">
        <v>33</v>
      </c>
      <c r="J20" s="10"/>
    </row>
    <row r="21" spans="1:10" x14ac:dyDescent="0.25">
      <c r="A21" s="10">
        <v>20</v>
      </c>
      <c r="B21" s="42" t="s">
        <v>159</v>
      </c>
      <c r="C21" s="43">
        <v>44245</v>
      </c>
      <c r="D21" s="41">
        <v>44975</v>
      </c>
      <c r="E21" s="45">
        <v>44975</v>
      </c>
      <c r="F21" s="44" t="str">
        <f>IF(E21 &gt; DadosGerais!$D$1,"Ativo(a)","Desligado(a)")</f>
        <v>Ativo(a)</v>
      </c>
      <c r="G21" s="56" t="s">
        <v>6</v>
      </c>
      <c r="H21" s="72" t="s">
        <v>33</v>
      </c>
      <c r="J21" s="10"/>
    </row>
    <row r="22" spans="1:10" x14ac:dyDescent="0.25">
      <c r="A22" s="10">
        <v>21</v>
      </c>
      <c r="B22" s="42" t="s">
        <v>160</v>
      </c>
      <c r="C22" s="43">
        <v>44245</v>
      </c>
      <c r="D22" s="41">
        <v>44975</v>
      </c>
      <c r="E22" s="45">
        <v>44975</v>
      </c>
      <c r="F22" s="44" t="str">
        <f>IF(E22 &gt; DadosGerais!$D$1,"Ativo(a)","Desligado(a)")</f>
        <v>Ativo(a)</v>
      </c>
      <c r="G22" s="56" t="s">
        <v>6</v>
      </c>
      <c r="H22" s="72" t="s">
        <v>33</v>
      </c>
      <c r="J22" s="10"/>
    </row>
    <row r="23" spans="1:10" x14ac:dyDescent="0.25">
      <c r="A23" s="10">
        <v>22</v>
      </c>
      <c r="B23" s="42" t="s">
        <v>161</v>
      </c>
      <c r="C23" s="43">
        <v>44245</v>
      </c>
      <c r="D23" s="41">
        <v>44975</v>
      </c>
      <c r="E23" s="45">
        <v>44975</v>
      </c>
      <c r="F23" s="44" t="str">
        <f>IF(E23 &gt; DadosGerais!$D$1,"Ativo(a)","Desligado(a)")</f>
        <v>Ativo(a)</v>
      </c>
      <c r="G23" s="56" t="s">
        <v>6</v>
      </c>
      <c r="H23" s="72" t="s">
        <v>33</v>
      </c>
      <c r="J23" s="10"/>
    </row>
    <row r="24" spans="1:10" x14ac:dyDescent="0.25">
      <c r="A24" s="10">
        <v>23</v>
      </c>
      <c r="B24" s="42" t="s">
        <v>162</v>
      </c>
      <c r="C24" s="43">
        <v>44245</v>
      </c>
      <c r="D24" s="41">
        <v>44975</v>
      </c>
      <c r="E24" s="45">
        <v>44975</v>
      </c>
      <c r="F24" s="44" t="str">
        <f>IF(E24 &gt; DadosGerais!$D$1,"Ativo(a)","Desligado(a)")</f>
        <v>Ativo(a)</v>
      </c>
      <c r="G24" s="56" t="s">
        <v>6</v>
      </c>
      <c r="H24" s="72" t="s">
        <v>33</v>
      </c>
      <c r="J24" s="10"/>
    </row>
    <row r="25" spans="1:10" x14ac:dyDescent="0.25">
      <c r="A25" s="10">
        <v>24</v>
      </c>
      <c r="B25" s="42" t="s">
        <v>163</v>
      </c>
      <c r="C25" s="43">
        <v>44245</v>
      </c>
      <c r="D25" s="41">
        <v>44975</v>
      </c>
      <c r="E25" s="45">
        <v>44975</v>
      </c>
      <c r="F25" s="44" t="str">
        <f>IF(E25 &gt; DadosGerais!$D$1,"Ativo(a)","Desligado(a)")</f>
        <v>Ativo(a)</v>
      </c>
      <c r="G25" s="56" t="s">
        <v>6</v>
      </c>
      <c r="H25" s="72" t="s">
        <v>33</v>
      </c>
      <c r="J25" s="10"/>
    </row>
    <row r="26" spans="1:10" x14ac:dyDescent="0.25">
      <c r="A26" s="10">
        <v>25</v>
      </c>
      <c r="B26" s="42" t="s">
        <v>164</v>
      </c>
      <c r="C26" s="43">
        <v>44245</v>
      </c>
      <c r="D26" s="41">
        <v>44975</v>
      </c>
      <c r="E26" s="45">
        <v>44975</v>
      </c>
      <c r="F26" s="44" t="str">
        <f>IF(E26 &gt; DadosGerais!$D$1,"Ativo(a)","Desligado(a)")</f>
        <v>Ativo(a)</v>
      </c>
      <c r="G26" s="56" t="s">
        <v>6</v>
      </c>
      <c r="H26" s="72" t="s">
        <v>33</v>
      </c>
      <c r="J26" s="10"/>
    </row>
    <row r="27" spans="1:10" x14ac:dyDescent="0.25">
      <c r="A27" s="10">
        <v>26</v>
      </c>
      <c r="B27" s="42" t="s">
        <v>165</v>
      </c>
      <c r="C27" s="43">
        <v>44245</v>
      </c>
      <c r="D27" s="41">
        <v>44975</v>
      </c>
      <c r="E27" s="45">
        <v>44975</v>
      </c>
      <c r="F27" s="44" t="str">
        <f>IF(E27 &gt; DadosGerais!$D$1,"Ativo(a)","Desligado(a)")</f>
        <v>Ativo(a)</v>
      </c>
      <c r="G27" s="56" t="s">
        <v>6</v>
      </c>
      <c r="H27" s="72" t="s">
        <v>26</v>
      </c>
      <c r="J27" s="10"/>
    </row>
    <row r="28" spans="1:10" x14ac:dyDescent="0.25">
      <c r="A28" s="10">
        <v>27</v>
      </c>
      <c r="B28" s="42" t="s">
        <v>166</v>
      </c>
      <c r="C28" s="43">
        <v>44245</v>
      </c>
      <c r="D28" s="41">
        <v>44975</v>
      </c>
      <c r="E28" s="45">
        <v>44975</v>
      </c>
      <c r="F28" s="44" t="str">
        <f>IF(E28 &gt; DadosGerais!$D$1,"Ativo(a)","Desligado(a)")</f>
        <v>Ativo(a)</v>
      </c>
      <c r="G28" s="56" t="s">
        <v>6</v>
      </c>
      <c r="H28" s="72" t="s">
        <v>26</v>
      </c>
      <c r="J28" s="10"/>
    </row>
    <row r="29" spans="1:10" x14ac:dyDescent="0.25">
      <c r="A29" s="10">
        <v>28</v>
      </c>
      <c r="B29" s="42" t="s">
        <v>167</v>
      </c>
      <c r="C29" s="43">
        <v>44245</v>
      </c>
      <c r="D29" s="41">
        <v>44975</v>
      </c>
      <c r="E29" s="45">
        <v>44975</v>
      </c>
      <c r="F29" s="44" t="str">
        <f>IF(E29 &gt; DadosGerais!$D$1,"Ativo(a)","Desligado(a)")</f>
        <v>Ativo(a)</v>
      </c>
      <c r="G29" s="56" t="s">
        <v>6</v>
      </c>
      <c r="H29" s="72" t="s">
        <v>26</v>
      </c>
      <c r="J29" s="10"/>
    </row>
    <row r="30" spans="1:10" x14ac:dyDescent="0.25">
      <c r="A30" s="10">
        <v>29</v>
      </c>
      <c r="B30" s="42" t="s">
        <v>168</v>
      </c>
      <c r="C30" s="43">
        <v>44245</v>
      </c>
      <c r="D30" s="41">
        <v>44975</v>
      </c>
      <c r="E30" s="45">
        <v>44975</v>
      </c>
      <c r="F30" s="44" t="str">
        <f>IF(E30 &gt; DadosGerais!$D$1,"Ativo(a)","Desligado(a)")</f>
        <v>Ativo(a)</v>
      </c>
      <c r="G30" s="56" t="s">
        <v>6</v>
      </c>
      <c r="H30" s="72" t="s">
        <v>26</v>
      </c>
      <c r="J30" s="10"/>
    </row>
    <row r="31" spans="1:10" x14ac:dyDescent="0.25">
      <c r="A31" s="10">
        <v>30</v>
      </c>
      <c r="B31" s="42" t="s">
        <v>169</v>
      </c>
      <c r="C31" s="43">
        <v>44245</v>
      </c>
      <c r="D31" s="41">
        <v>44975</v>
      </c>
      <c r="E31" s="45">
        <v>44975</v>
      </c>
      <c r="F31" s="44" t="str">
        <f>IF(E31 &gt; DadosGerais!$D$1,"Ativo(a)","Desligado(a)")</f>
        <v>Ativo(a)</v>
      </c>
      <c r="G31" s="56" t="s">
        <v>6</v>
      </c>
      <c r="H31" s="72" t="s">
        <v>26</v>
      </c>
      <c r="J31" s="10"/>
    </row>
    <row r="32" spans="1:10" x14ac:dyDescent="0.25">
      <c r="A32" s="10">
        <v>31</v>
      </c>
      <c r="B32" s="42" t="s">
        <v>170</v>
      </c>
      <c r="C32" s="43">
        <v>44245</v>
      </c>
      <c r="D32" s="41">
        <v>44975</v>
      </c>
      <c r="E32" s="45">
        <v>44975</v>
      </c>
      <c r="F32" s="44" t="str">
        <f>IF(E32 &gt; DadosGerais!$D$1,"Ativo(a)","Desligado(a)")</f>
        <v>Ativo(a)</v>
      </c>
      <c r="G32" s="56" t="s">
        <v>6</v>
      </c>
      <c r="H32" s="72" t="s">
        <v>26</v>
      </c>
      <c r="J32" s="10"/>
    </row>
    <row r="33" spans="1:10" x14ac:dyDescent="0.25">
      <c r="A33" s="10">
        <v>32</v>
      </c>
      <c r="B33" s="42" t="s">
        <v>171</v>
      </c>
      <c r="C33" s="43">
        <v>44245</v>
      </c>
      <c r="D33" s="41">
        <v>44975</v>
      </c>
      <c r="E33" s="45">
        <v>44975</v>
      </c>
      <c r="F33" s="44" t="str">
        <f>IF(E33 &gt; DadosGerais!$D$1,"Ativo(a)","Desligado(a)")</f>
        <v>Ativo(a)</v>
      </c>
      <c r="G33" s="56" t="s">
        <v>6</v>
      </c>
      <c r="H33" s="72" t="s">
        <v>26</v>
      </c>
      <c r="J33" s="10"/>
    </row>
    <row r="34" spans="1:10" x14ac:dyDescent="0.25">
      <c r="A34" s="10">
        <v>33</v>
      </c>
      <c r="B34" s="42" t="s">
        <v>172</v>
      </c>
      <c r="C34" s="93">
        <v>44578</v>
      </c>
      <c r="D34" s="93">
        <v>45308</v>
      </c>
      <c r="E34" s="93">
        <v>45308</v>
      </c>
      <c r="F34" s="94" t="str">
        <f>IF(E34 &gt; DadosGerais!$D$1,"Ativo(a)","Desligado(a)")</f>
        <v>Ativo(a)</v>
      </c>
      <c r="G34" s="56" t="s">
        <v>6</v>
      </c>
      <c r="H34" s="72" t="s">
        <v>34</v>
      </c>
      <c r="J34" s="10"/>
    </row>
    <row r="35" spans="1:10" x14ac:dyDescent="0.25">
      <c r="A35" s="10">
        <v>34</v>
      </c>
      <c r="B35" s="42" t="s">
        <v>173</v>
      </c>
      <c r="C35" s="93">
        <v>44578</v>
      </c>
      <c r="D35" s="93">
        <v>45308</v>
      </c>
      <c r="E35" s="93">
        <v>45308</v>
      </c>
      <c r="F35" s="94" t="str">
        <f>IF(E35 &gt; DadosGerais!$D$1,"Ativo(a)","Desligado(a)")</f>
        <v>Ativo(a)</v>
      </c>
      <c r="G35" s="56" t="s">
        <v>6</v>
      </c>
      <c r="H35" s="72" t="s">
        <v>34</v>
      </c>
      <c r="J35" s="10"/>
    </row>
    <row r="36" spans="1:10" x14ac:dyDescent="0.25">
      <c r="A36" s="10">
        <v>35</v>
      </c>
      <c r="B36" s="42" t="s">
        <v>174</v>
      </c>
      <c r="C36" s="93">
        <v>44578</v>
      </c>
      <c r="D36" s="93">
        <v>45308</v>
      </c>
      <c r="E36" s="93">
        <v>45308</v>
      </c>
      <c r="F36" s="94" t="str">
        <f>IF(E36 &gt; DadosGerais!$D$1,"Ativo(a)","Desligado(a)")</f>
        <v>Ativo(a)</v>
      </c>
      <c r="G36" s="56" t="s">
        <v>6</v>
      </c>
      <c r="H36" s="72" t="s">
        <v>34</v>
      </c>
      <c r="J36" s="10"/>
    </row>
    <row r="37" spans="1:10" x14ac:dyDescent="0.25">
      <c r="A37" s="10">
        <v>36</v>
      </c>
      <c r="B37" s="42" t="s">
        <v>175</v>
      </c>
      <c r="C37" s="93">
        <v>44578</v>
      </c>
      <c r="D37" s="93">
        <v>45308</v>
      </c>
      <c r="E37" s="93">
        <v>45308</v>
      </c>
      <c r="F37" s="94" t="str">
        <f>IF(E37 &gt; DadosGerais!$D$1,"Ativo(a)","Desligado(a)")</f>
        <v>Ativo(a)</v>
      </c>
      <c r="G37" s="56" t="s">
        <v>6</v>
      </c>
      <c r="H37" s="72" t="s">
        <v>34</v>
      </c>
      <c r="J37" s="10"/>
    </row>
    <row r="38" spans="1:10" x14ac:dyDescent="0.25">
      <c r="A38" s="10">
        <v>37</v>
      </c>
      <c r="B38" s="42" t="s">
        <v>176</v>
      </c>
      <c r="C38" s="93">
        <v>44578</v>
      </c>
      <c r="D38" s="93">
        <v>45308</v>
      </c>
      <c r="E38" s="93">
        <v>45308</v>
      </c>
      <c r="F38" s="94" t="str">
        <f>IF(E38 &gt; DadosGerais!$D$1,"Ativo(a)","Desligado(a)")</f>
        <v>Ativo(a)</v>
      </c>
      <c r="G38" s="56" t="s">
        <v>6</v>
      </c>
      <c r="H38" s="72" t="s">
        <v>34</v>
      </c>
      <c r="J38" s="10"/>
    </row>
    <row r="39" spans="1:10" x14ac:dyDescent="0.25">
      <c r="A39" s="10">
        <v>38</v>
      </c>
      <c r="B39" s="42" t="s">
        <v>177</v>
      </c>
      <c r="C39" s="93">
        <v>44578</v>
      </c>
      <c r="D39" s="93">
        <v>45308</v>
      </c>
      <c r="E39" s="93">
        <v>45308</v>
      </c>
      <c r="F39" s="94" t="str">
        <f>IF(E39 &gt; DadosGerais!$D$1,"Ativo(a)","Desligado(a)")</f>
        <v>Ativo(a)</v>
      </c>
      <c r="G39" s="56" t="s">
        <v>6</v>
      </c>
      <c r="H39" s="72" t="s">
        <v>34</v>
      </c>
      <c r="J39" s="10"/>
    </row>
    <row r="40" spans="1:10" x14ac:dyDescent="0.25">
      <c r="A40" s="10">
        <v>39</v>
      </c>
      <c r="B40" s="42" t="s">
        <v>178</v>
      </c>
      <c r="C40" s="93">
        <v>44578</v>
      </c>
      <c r="D40" s="93">
        <v>45308</v>
      </c>
      <c r="E40" s="93">
        <v>45308</v>
      </c>
      <c r="F40" s="94" t="str">
        <f>IF(E40 &gt; DadosGerais!$D$1,"Ativo(a)","Desligado(a)")</f>
        <v>Ativo(a)</v>
      </c>
      <c r="G40" s="56" t="s">
        <v>6</v>
      </c>
      <c r="H40" s="72" t="s">
        <v>34</v>
      </c>
      <c r="J40" s="10"/>
    </row>
    <row r="41" spans="1:10" x14ac:dyDescent="0.25">
      <c r="A41" s="10">
        <v>40</v>
      </c>
      <c r="B41" s="42" t="s">
        <v>179</v>
      </c>
      <c r="C41" s="93">
        <v>44578</v>
      </c>
      <c r="D41" s="93">
        <v>45308</v>
      </c>
      <c r="E41" s="93">
        <v>45308</v>
      </c>
      <c r="F41" s="94" t="str">
        <f>IF(E41 &gt; DadosGerais!$D$1,"Ativo(a)","Desligado(a)")</f>
        <v>Ativo(a)</v>
      </c>
      <c r="G41" s="56" t="s">
        <v>6</v>
      </c>
      <c r="H41" s="72" t="s">
        <v>34</v>
      </c>
      <c r="J41" s="10"/>
    </row>
    <row r="42" spans="1:10" x14ac:dyDescent="0.25">
      <c r="A42" s="10">
        <v>41</v>
      </c>
      <c r="B42" s="42" t="s">
        <v>180</v>
      </c>
      <c r="C42" s="93">
        <v>44578</v>
      </c>
      <c r="D42" s="93">
        <v>45308</v>
      </c>
      <c r="E42" s="93">
        <v>45308</v>
      </c>
      <c r="F42" s="94" t="str">
        <f>IF(E42 &gt; DadosGerais!$D$1,"Ativo(a)","Desligado(a)")</f>
        <v>Ativo(a)</v>
      </c>
      <c r="G42" s="56" t="s">
        <v>6</v>
      </c>
      <c r="H42" s="72" t="s">
        <v>34</v>
      </c>
      <c r="J42" s="10"/>
    </row>
    <row r="43" spans="1:10" x14ac:dyDescent="0.25">
      <c r="A43" s="10">
        <v>42</v>
      </c>
      <c r="B43" s="42" t="s">
        <v>181</v>
      </c>
      <c r="C43" s="93">
        <v>44578</v>
      </c>
      <c r="D43" s="93">
        <v>45308</v>
      </c>
      <c r="E43" s="93">
        <v>45308</v>
      </c>
      <c r="F43" s="94" t="str">
        <f>IF(E43 &gt; DadosGerais!$D$1,"Ativo(a)","Desligado(a)")</f>
        <v>Ativo(a)</v>
      </c>
      <c r="G43" s="56" t="s">
        <v>6</v>
      </c>
      <c r="H43" s="72" t="s">
        <v>34</v>
      </c>
      <c r="J43" s="10"/>
    </row>
    <row r="44" spans="1:10" x14ac:dyDescent="0.25">
      <c r="A44" s="10">
        <v>43</v>
      </c>
      <c r="B44" s="42" t="s">
        <v>182</v>
      </c>
      <c r="C44" s="93">
        <v>44578</v>
      </c>
      <c r="D44" s="93">
        <v>45308</v>
      </c>
      <c r="E44" s="93">
        <v>45308</v>
      </c>
      <c r="F44" s="94" t="str">
        <f>IF(E44 &gt; DadosGerais!$D$1,"Ativo(a)","Desligado(a)")</f>
        <v>Ativo(a)</v>
      </c>
      <c r="G44" s="56" t="s">
        <v>6</v>
      </c>
      <c r="H44" s="72" t="s">
        <v>34</v>
      </c>
      <c r="J44" s="10"/>
    </row>
    <row r="45" spans="1:10" x14ac:dyDescent="0.25">
      <c r="A45" s="10">
        <v>44</v>
      </c>
      <c r="B45" s="42" t="s">
        <v>183</v>
      </c>
      <c r="C45" s="93">
        <v>44578</v>
      </c>
      <c r="D45" s="93">
        <v>45308</v>
      </c>
      <c r="E45" s="93">
        <v>45308</v>
      </c>
      <c r="F45" s="94" t="str">
        <f>IF(E45 &gt; DadosGerais!$D$1,"Ativo(a)","Desligado(a)")</f>
        <v>Ativo(a)</v>
      </c>
      <c r="G45" s="56" t="s">
        <v>6</v>
      </c>
      <c r="H45" s="72" t="s">
        <v>34</v>
      </c>
      <c r="J45" s="10"/>
    </row>
    <row r="46" spans="1:10" x14ac:dyDescent="0.25">
      <c r="A46" s="10">
        <v>45</v>
      </c>
      <c r="B46" s="42" t="s">
        <v>184</v>
      </c>
      <c r="C46" s="93">
        <v>44578</v>
      </c>
      <c r="D46" s="93">
        <v>45308</v>
      </c>
      <c r="E46" s="93">
        <v>45308</v>
      </c>
      <c r="F46" s="94" t="str">
        <f>IF(E46 &gt; DadosGerais!$D$1,"Ativo(a)","Desligado(a)")</f>
        <v>Ativo(a)</v>
      </c>
      <c r="G46" s="56" t="s">
        <v>6</v>
      </c>
      <c r="H46" s="72" t="s">
        <v>34</v>
      </c>
      <c r="J46" s="10"/>
    </row>
    <row r="47" spans="1:10" x14ac:dyDescent="0.25">
      <c r="A47" s="10">
        <v>46</v>
      </c>
      <c r="B47" s="42" t="s">
        <v>185</v>
      </c>
      <c r="C47" s="93">
        <v>44578</v>
      </c>
      <c r="D47" s="93">
        <v>45308</v>
      </c>
      <c r="E47" s="93">
        <v>45308</v>
      </c>
      <c r="F47" s="94" t="str">
        <f>IF(E47 &gt; DadosGerais!$D$1,"Ativo(a)","Desligado(a)")</f>
        <v>Ativo(a)</v>
      </c>
      <c r="G47" s="56" t="s">
        <v>6</v>
      </c>
      <c r="H47" s="72" t="s">
        <v>34</v>
      </c>
      <c r="J47" s="10"/>
    </row>
    <row r="48" spans="1:10" x14ac:dyDescent="0.25">
      <c r="A48" s="10">
        <v>47</v>
      </c>
      <c r="B48" s="42" t="s">
        <v>186</v>
      </c>
      <c r="C48" s="93">
        <v>44578</v>
      </c>
      <c r="D48" s="93">
        <v>45308</v>
      </c>
      <c r="E48" s="93">
        <v>45308</v>
      </c>
      <c r="F48" s="94" t="str">
        <f>IF(E48 &gt; DadosGerais!$D$1,"Ativo(a)","Desligado(a)")</f>
        <v>Ativo(a)</v>
      </c>
      <c r="G48" s="56" t="s">
        <v>6</v>
      </c>
      <c r="H48" s="72" t="s">
        <v>34</v>
      </c>
      <c r="J48" s="10"/>
    </row>
    <row r="49" spans="1:10" x14ac:dyDescent="0.25">
      <c r="A49" s="10">
        <v>48</v>
      </c>
      <c r="B49" s="42" t="s">
        <v>187</v>
      </c>
      <c r="C49" s="93">
        <v>44578</v>
      </c>
      <c r="D49" s="93">
        <v>45308</v>
      </c>
      <c r="E49" s="93">
        <v>45308</v>
      </c>
      <c r="F49" s="94" t="str">
        <f>IF(E49 &gt; DadosGerais!$D$1,"Ativo(a)","Desligado(a)")</f>
        <v>Ativo(a)</v>
      </c>
      <c r="G49" s="56" t="s">
        <v>6</v>
      </c>
      <c r="H49" s="72" t="s">
        <v>34</v>
      </c>
      <c r="J49" s="10"/>
    </row>
  </sheetData>
  <phoneticPr fontId="9" type="noConversion"/>
  <conditionalFormatting sqref="F50:F1048576 F1:H49">
    <cfRule type="cellIs" dxfId="7" priority="3" operator="equal">
      <formula>"Desligado(a)"</formula>
    </cfRule>
    <cfRule type="cellIs" dxfId="6" priority="4" operator="equal">
      <formula>"Ativo(a)"</formula>
    </cfRule>
  </conditionalFormatting>
  <conditionalFormatting sqref="G2:H49">
    <cfRule type="cellIs" dxfId="5" priority="1" operator="equal">
      <formula>"Administrativo"</formula>
    </cfRule>
    <cfRule type="cellIs" dxfId="4" priority="2" operator="equal">
      <formula>"Industrial"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5"/>
  <sheetViews>
    <sheetView tabSelected="1" workbookViewId="0">
      <selection activeCell="J1" sqref="J1:J1048576"/>
    </sheetView>
  </sheetViews>
  <sheetFormatPr defaultRowHeight="13.2" x14ac:dyDescent="0.25"/>
  <cols>
    <col min="1" max="1" width="18" style="10" customWidth="1"/>
    <col min="2" max="2" width="42.21875" style="36" customWidth="1"/>
    <col min="3" max="3" width="16.44140625" style="35" customWidth="1"/>
    <col min="4" max="4" width="22.21875" style="32" customWidth="1"/>
    <col min="5" max="5" width="16.5546875" style="32" customWidth="1"/>
    <col min="6" max="6" width="14.44140625" style="10" customWidth="1"/>
    <col min="7" max="7" width="14.21875" style="40" bestFit="1" customWidth="1"/>
    <col min="8" max="8" width="9.77734375" style="35" bestFit="1" customWidth="1"/>
  </cols>
  <sheetData>
    <row r="1" spans="1:10" x14ac:dyDescent="0.25">
      <c r="A1" s="11" t="s">
        <v>8</v>
      </c>
      <c r="B1" s="35" t="s">
        <v>0</v>
      </c>
      <c r="C1" s="35" t="s">
        <v>1</v>
      </c>
      <c r="D1" s="32" t="s">
        <v>2</v>
      </c>
      <c r="E1" s="32" t="s">
        <v>10</v>
      </c>
      <c r="F1" s="11" t="s">
        <v>3</v>
      </c>
      <c r="G1" s="11" t="s">
        <v>5</v>
      </c>
      <c r="H1" s="35" t="s">
        <v>31</v>
      </c>
    </row>
    <row r="2" spans="1:10" x14ac:dyDescent="0.25">
      <c r="A2" s="33">
        <v>1</v>
      </c>
      <c r="B2" s="83" t="s">
        <v>188</v>
      </c>
      <c r="C2" s="43">
        <v>44256</v>
      </c>
      <c r="D2" s="45">
        <v>44986</v>
      </c>
      <c r="E2" s="45">
        <v>44986</v>
      </c>
      <c r="F2" s="44" t="str">
        <f>IF(E2 &gt; DadosGerais!$D$1,"Ativo(a)","Desligado(a)")</f>
        <v>Ativo(a)</v>
      </c>
      <c r="G2" s="56" t="s">
        <v>6</v>
      </c>
      <c r="H2" s="72" t="s">
        <v>34</v>
      </c>
      <c r="J2" s="10"/>
    </row>
    <row r="3" spans="1:10" x14ac:dyDescent="0.25">
      <c r="A3" s="33">
        <v>2</v>
      </c>
      <c r="B3" s="83" t="s">
        <v>189</v>
      </c>
      <c r="C3" s="43">
        <v>44256</v>
      </c>
      <c r="D3" s="45">
        <v>44986</v>
      </c>
      <c r="E3" s="45">
        <v>44986</v>
      </c>
      <c r="F3" s="44" t="str">
        <f>IF(E3 &gt; DadosGerais!$D$1,"Ativo(a)","Desligado(a)")</f>
        <v>Ativo(a)</v>
      </c>
      <c r="G3" s="56" t="s">
        <v>6</v>
      </c>
      <c r="H3" s="72" t="s">
        <v>34</v>
      </c>
      <c r="J3" s="10"/>
    </row>
    <row r="4" spans="1:10" x14ac:dyDescent="0.25">
      <c r="A4" s="33">
        <v>3</v>
      </c>
      <c r="B4" s="83" t="s">
        <v>190</v>
      </c>
      <c r="C4" s="43">
        <v>44256</v>
      </c>
      <c r="D4" s="45">
        <v>44986</v>
      </c>
      <c r="E4" s="45">
        <v>44986</v>
      </c>
      <c r="F4" s="44" t="str">
        <f>IF(E4 &gt; DadosGerais!$D$1,"Ativo(a)","Desligado(a)")</f>
        <v>Ativo(a)</v>
      </c>
      <c r="G4" s="56" t="s">
        <v>6</v>
      </c>
      <c r="H4" s="72" t="s">
        <v>24</v>
      </c>
      <c r="J4" s="10"/>
    </row>
    <row r="5" spans="1:10" x14ac:dyDescent="0.25">
      <c r="A5" s="33">
        <v>4</v>
      </c>
      <c r="B5" s="83" t="s">
        <v>191</v>
      </c>
      <c r="C5" s="43">
        <v>44256</v>
      </c>
      <c r="D5" s="45">
        <v>44986</v>
      </c>
      <c r="E5" s="45">
        <v>44986</v>
      </c>
      <c r="F5" s="44" t="str">
        <f>IF(E5 &gt; DadosGerais!$D$1,"Ativo(a)","Desligado(a)")</f>
        <v>Ativo(a)</v>
      </c>
      <c r="G5" s="56" t="s">
        <v>6</v>
      </c>
      <c r="H5" s="72" t="s">
        <v>24</v>
      </c>
      <c r="J5" s="10"/>
    </row>
    <row r="6" spans="1:10" x14ac:dyDescent="0.25">
      <c r="A6" s="33">
        <v>5</v>
      </c>
      <c r="B6" s="83" t="s">
        <v>192</v>
      </c>
      <c r="C6" s="43">
        <v>44256</v>
      </c>
      <c r="D6" s="45">
        <v>44986</v>
      </c>
      <c r="E6" s="45">
        <v>44986</v>
      </c>
      <c r="F6" s="44" t="str">
        <f>IF(E6 &gt; DadosGerais!$D$1,"Ativo(a)","Desligado(a)")</f>
        <v>Ativo(a)</v>
      </c>
      <c r="G6" s="56" t="s">
        <v>6</v>
      </c>
      <c r="H6" s="72" t="s">
        <v>33</v>
      </c>
      <c r="J6" s="10"/>
    </row>
    <row r="7" spans="1:10" x14ac:dyDescent="0.25">
      <c r="A7" s="33">
        <v>6</v>
      </c>
      <c r="B7" s="83" t="s">
        <v>193</v>
      </c>
      <c r="C7" s="43">
        <v>44256</v>
      </c>
      <c r="D7" s="45">
        <v>44986</v>
      </c>
      <c r="E7" s="45">
        <v>44986</v>
      </c>
      <c r="F7" s="44" t="str">
        <f>IF(E7 &gt; DadosGerais!$D$1,"Ativo(a)","Desligado(a)")</f>
        <v>Ativo(a)</v>
      </c>
      <c r="G7" s="56" t="s">
        <v>6</v>
      </c>
      <c r="H7" s="72" t="s">
        <v>33</v>
      </c>
      <c r="J7" s="10"/>
    </row>
    <row r="8" spans="1:10" x14ac:dyDescent="0.25">
      <c r="A8" s="33">
        <v>7</v>
      </c>
      <c r="B8" s="83" t="s">
        <v>194</v>
      </c>
      <c r="C8" s="43">
        <v>44256</v>
      </c>
      <c r="D8" s="45">
        <v>44986</v>
      </c>
      <c r="E8" s="45">
        <v>44986</v>
      </c>
      <c r="F8" s="44" t="str">
        <f>IF(E8 &gt; DadosGerais!$D$1,"Ativo(a)","Desligado(a)")</f>
        <v>Ativo(a)</v>
      </c>
      <c r="G8" s="56" t="s">
        <v>6</v>
      </c>
      <c r="H8" s="72" t="s">
        <v>35</v>
      </c>
      <c r="J8" s="10"/>
    </row>
    <row r="9" spans="1:10" x14ac:dyDescent="0.25">
      <c r="A9" s="33">
        <v>8</v>
      </c>
      <c r="B9" s="83" t="s">
        <v>195</v>
      </c>
      <c r="C9" s="43">
        <v>44256</v>
      </c>
      <c r="D9" s="45">
        <v>44986</v>
      </c>
      <c r="E9" s="45">
        <v>44986</v>
      </c>
      <c r="F9" s="44" t="str">
        <f>IF(E9 &gt; DadosGerais!$D$1,"Ativo(a)","Desligado(a)")</f>
        <v>Ativo(a)</v>
      </c>
      <c r="G9" s="56" t="s">
        <v>6</v>
      </c>
      <c r="H9" s="72" t="s">
        <v>35</v>
      </c>
      <c r="J9" s="10"/>
    </row>
    <row r="10" spans="1:10" x14ac:dyDescent="0.25">
      <c r="A10" s="33">
        <v>9</v>
      </c>
      <c r="B10" s="83" t="s">
        <v>196</v>
      </c>
      <c r="C10" s="43">
        <v>44256</v>
      </c>
      <c r="D10" s="45">
        <v>44986</v>
      </c>
      <c r="E10" s="45">
        <v>44986</v>
      </c>
      <c r="F10" s="44" t="str">
        <f>IF(E10 &gt; DadosGerais!$D$1,"Ativo(a)","Desligado(a)")</f>
        <v>Ativo(a)</v>
      </c>
      <c r="G10" s="56" t="s">
        <v>6</v>
      </c>
      <c r="H10" s="72" t="s">
        <v>35</v>
      </c>
      <c r="J10" s="10"/>
    </row>
    <row r="11" spans="1:10" x14ac:dyDescent="0.25">
      <c r="A11" s="33">
        <v>10</v>
      </c>
      <c r="B11" s="83" t="s">
        <v>197</v>
      </c>
      <c r="C11" s="43">
        <v>44256</v>
      </c>
      <c r="D11" s="45">
        <v>44986</v>
      </c>
      <c r="E11" s="45">
        <v>44986</v>
      </c>
      <c r="F11" s="44" t="str">
        <f>IF(E11 &gt; DadosGerais!$D$1,"Ativo(a)","Desligado(a)")</f>
        <v>Ativo(a)</v>
      </c>
      <c r="G11" s="56" t="s">
        <v>6</v>
      </c>
      <c r="H11" s="72" t="s">
        <v>35</v>
      </c>
      <c r="J11" s="10"/>
    </row>
    <row r="12" spans="1:10" x14ac:dyDescent="0.25">
      <c r="A12" s="33">
        <v>11</v>
      </c>
      <c r="B12" s="83" t="s">
        <v>198</v>
      </c>
      <c r="C12" s="43">
        <v>44256</v>
      </c>
      <c r="D12" s="45">
        <v>44986</v>
      </c>
      <c r="E12" s="45">
        <v>44986</v>
      </c>
      <c r="F12" s="44" t="str">
        <f>IF(E12 &gt; DadosGerais!$D$1,"Ativo(a)","Desligado(a)")</f>
        <v>Ativo(a)</v>
      </c>
      <c r="G12" s="56" t="s">
        <v>6</v>
      </c>
      <c r="H12" s="72" t="s">
        <v>35</v>
      </c>
      <c r="J12" s="10"/>
    </row>
    <row r="13" spans="1:10" x14ac:dyDescent="0.25">
      <c r="A13" s="33">
        <v>12</v>
      </c>
      <c r="B13" s="83" t="s">
        <v>199</v>
      </c>
      <c r="C13" s="43">
        <v>44256</v>
      </c>
      <c r="D13" s="45">
        <v>44986</v>
      </c>
      <c r="E13" s="45">
        <v>44986</v>
      </c>
      <c r="F13" s="44" t="str">
        <f>IF(E13 &gt; DadosGerais!$D$1,"Ativo(a)","Desligado(a)")</f>
        <v>Ativo(a)</v>
      </c>
      <c r="G13" s="56" t="s">
        <v>6</v>
      </c>
      <c r="H13" s="72" t="s">
        <v>35</v>
      </c>
      <c r="J13" s="10"/>
    </row>
    <row r="14" spans="1:10" x14ac:dyDescent="0.25">
      <c r="A14" s="33">
        <v>13</v>
      </c>
      <c r="B14" s="83" t="s">
        <v>200</v>
      </c>
      <c r="C14" s="43">
        <v>44256</v>
      </c>
      <c r="D14" s="45">
        <v>44986</v>
      </c>
      <c r="E14" s="45">
        <v>44986</v>
      </c>
      <c r="F14" s="44" t="str">
        <f>IF(E14 &gt; DadosGerais!$D$1,"Ativo(a)","Desligado(a)")</f>
        <v>Ativo(a)</v>
      </c>
      <c r="G14" s="56" t="s">
        <v>6</v>
      </c>
      <c r="H14" s="72" t="s">
        <v>35</v>
      </c>
      <c r="J14" s="10"/>
    </row>
    <row r="15" spans="1:10" x14ac:dyDescent="0.25">
      <c r="A15" s="33">
        <v>14</v>
      </c>
      <c r="B15" s="83" t="s">
        <v>201</v>
      </c>
      <c r="C15" s="43">
        <v>44256</v>
      </c>
      <c r="D15" s="45">
        <v>44986</v>
      </c>
      <c r="E15" s="45">
        <v>44986</v>
      </c>
      <c r="F15" s="44" t="str">
        <f>IF(E15 &gt; DadosGerais!$D$1,"Ativo(a)","Desligado(a)")</f>
        <v>Ativo(a)</v>
      </c>
      <c r="G15" s="56" t="s">
        <v>6</v>
      </c>
      <c r="H15" s="72" t="s">
        <v>35</v>
      </c>
      <c r="J15" s="10"/>
    </row>
    <row r="16" spans="1:10" x14ac:dyDescent="0.25">
      <c r="A16" s="33">
        <v>15</v>
      </c>
      <c r="B16" s="83" t="s">
        <v>202</v>
      </c>
      <c r="C16" s="43">
        <v>44410</v>
      </c>
      <c r="D16" s="45">
        <v>45140</v>
      </c>
      <c r="E16" s="45">
        <v>45140</v>
      </c>
      <c r="F16" s="44" t="str">
        <f>IF(E16 &gt; DadosGerais!$D$1,"Ativo(a)","Desligado(a)")</f>
        <v>Ativo(a)</v>
      </c>
      <c r="G16" s="56" t="s">
        <v>7</v>
      </c>
      <c r="H16" s="72" t="s">
        <v>34</v>
      </c>
      <c r="J16" s="10"/>
    </row>
    <row r="17" spans="1:10" x14ac:dyDescent="0.25">
      <c r="A17" s="33">
        <v>16</v>
      </c>
      <c r="B17" s="83" t="s">
        <v>203</v>
      </c>
      <c r="C17" s="43">
        <v>44410</v>
      </c>
      <c r="D17" s="45">
        <v>45140</v>
      </c>
      <c r="E17" s="45">
        <v>45140</v>
      </c>
      <c r="F17" s="44" t="str">
        <f>IF(E17 &gt; DadosGerais!$D$1,"Ativo(a)","Desligado(a)")</f>
        <v>Ativo(a)</v>
      </c>
      <c r="G17" s="56" t="s">
        <v>7</v>
      </c>
      <c r="H17" s="72" t="s">
        <v>34</v>
      </c>
      <c r="J17" s="10"/>
    </row>
    <row r="18" spans="1:10" x14ac:dyDescent="0.25">
      <c r="A18" s="33">
        <v>17</v>
      </c>
      <c r="B18" s="83" t="s">
        <v>204</v>
      </c>
      <c r="C18" s="43">
        <v>44410</v>
      </c>
      <c r="D18" s="45">
        <v>45140</v>
      </c>
      <c r="E18" s="45">
        <v>45140</v>
      </c>
      <c r="F18" s="44" t="str">
        <f>IF(E18 &gt; DadosGerais!$D$1,"Ativo(a)","Desligado(a)")</f>
        <v>Ativo(a)</v>
      </c>
      <c r="G18" s="56" t="s">
        <v>7</v>
      </c>
      <c r="H18" s="72" t="s">
        <v>34</v>
      </c>
      <c r="J18" s="10"/>
    </row>
    <row r="19" spans="1:10" x14ac:dyDescent="0.25">
      <c r="A19" s="33">
        <v>18</v>
      </c>
      <c r="B19" s="83" t="s">
        <v>205</v>
      </c>
      <c r="C19" s="43">
        <v>44410</v>
      </c>
      <c r="D19" s="45">
        <v>45140</v>
      </c>
      <c r="E19" s="45">
        <v>45140</v>
      </c>
      <c r="F19" s="44" t="str">
        <f>IF(E19 &gt; DadosGerais!$D$1,"Ativo(a)","Desligado(a)")</f>
        <v>Ativo(a)</v>
      </c>
      <c r="G19" s="56" t="s">
        <v>7</v>
      </c>
      <c r="H19" s="72" t="s">
        <v>35</v>
      </c>
      <c r="J19" s="10"/>
    </row>
    <row r="20" spans="1:10" x14ac:dyDescent="0.25">
      <c r="A20" s="33">
        <v>19</v>
      </c>
      <c r="B20" s="83" t="s">
        <v>206</v>
      </c>
      <c r="C20" s="43">
        <v>44410</v>
      </c>
      <c r="D20" s="45">
        <v>45140</v>
      </c>
      <c r="E20" s="45">
        <v>45140</v>
      </c>
      <c r="F20" s="44" t="str">
        <f>IF(E20 &gt; DadosGerais!$D$1,"Ativo(a)","Desligado(a)")</f>
        <v>Ativo(a)</v>
      </c>
      <c r="G20" s="56" t="s">
        <v>7</v>
      </c>
      <c r="H20" s="72" t="s">
        <v>35</v>
      </c>
      <c r="J20" s="10"/>
    </row>
    <row r="21" spans="1:10" x14ac:dyDescent="0.25">
      <c r="A21" s="33">
        <v>20</v>
      </c>
      <c r="B21" s="83" t="s">
        <v>207</v>
      </c>
      <c r="C21" s="43">
        <v>44410</v>
      </c>
      <c r="D21" s="45">
        <v>45140</v>
      </c>
      <c r="E21" s="45">
        <v>45140</v>
      </c>
      <c r="F21" s="44" t="str">
        <f>IF(E21 &gt; DadosGerais!$D$1,"Ativo(a)","Desligado(a)")</f>
        <v>Ativo(a)</v>
      </c>
      <c r="G21" s="56" t="s">
        <v>7</v>
      </c>
      <c r="H21" s="72" t="s">
        <v>35</v>
      </c>
      <c r="J21" s="10"/>
    </row>
    <row r="22" spans="1:10" x14ac:dyDescent="0.25">
      <c r="A22" s="33">
        <v>21</v>
      </c>
      <c r="B22" s="83" t="s">
        <v>208</v>
      </c>
      <c r="C22" s="43">
        <v>44410</v>
      </c>
      <c r="D22" s="45">
        <v>45140</v>
      </c>
      <c r="E22" s="45">
        <v>45140</v>
      </c>
      <c r="F22" s="44" t="str">
        <f>IF(E22 &gt; DadosGerais!$D$1,"Ativo(a)","Desligado(a)")</f>
        <v>Ativo(a)</v>
      </c>
      <c r="G22" s="56" t="s">
        <v>7</v>
      </c>
      <c r="H22" s="72" t="s">
        <v>35</v>
      </c>
      <c r="J22" s="10"/>
    </row>
    <row r="23" spans="1:10" x14ac:dyDescent="0.25">
      <c r="A23" s="33">
        <v>22</v>
      </c>
      <c r="B23" s="83" t="s">
        <v>209</v>
      </c>
      <c r="C23" s="43">
        <v>44410</v>
      </c>
      <c r="D23" s="45">
        <v>45140</v>
      </c>
      <c r="E23" s="45">
        <v>45140</v>
      </c>
      <c r="F23" s="44" t="str">
        <f>IF(E23 &gt; DadosGerais!$D$1,"Ativo(a)","Desligado(a)")</f>
        <v>Ativo(a)</v>
      </c>
      <c r="G23" s="56" t="s">
        <v>7</v>
      </c>
      <c r="H23" s="72" t="s">
        <v>35</v>
      </c>
      <c r="J23" s="10"/>
    </row>
    <row r="24" spans="1:10" x14ac:dyDescent="0.25">
      <c r="A24" s="33">
        <v>23</v>
      </c>
      <c r="B24" s="83" t="s">
        <v>210</v>
      </c>
      <c r="C24" s="43">
        <v>44410</v>
      </c>
      <c r="D24" s="45">
        <v>45140</v>
      </c>
      <c r="E24" s="45">
        <v>45140</v>
      </c>
      <c r="F24" s="44" t="str">
        <f>IF(E24 &gt; DadosGerais!$D$1,"Ativo(a)","Desligado(a)")</f>
        <v>Ativo(a)</v>
      </c>
      <c r="G24" s="56" t="s">
        <v>7</v>
      </c>
      <c r="H24" s="72" t="s">
        <v>35</v>
      </c>
      <c r="J24" s="10"/>
    </row>
    <row r="25" spans="1:10" x14ac:dyDescent="0.25">
      <c r="A25" s="33">
        <v>24</v>
      </c>
      <c r="B25" s="83" t="s">
        <v>211</v>
      </c>
      <c r="C25" s="43">
        <v>44410</v>
      </c>
      <c r="D25" s="45">
        <v>45140</v>
      </c>
      <c r="E25" s="45">
        <v>45140</v>
      </c>
      <c r="F25" s="44" t="str">
        <f>IF(E25 &gt; DadosGerais!$D$1,"Ativo(a)","Desligado(a)")</f>
        <v>Ativo(a)</v>
      </c>
      <c r="G25" s="56" t="s">
        <v>7</v>
      </c>
      <c r="H25" s="72" t="s">
        <v>35</v>
      </c>
      <c r="J25" s="10"/>
    </row>
    <row r="26" spans="1:10" x14ac:dyDescent="0.25">
      <c r="A26" s="33">
        <v>25</v>
      </c>
      <c r="B26" s="83" t="s">
        <v>212</v>
      </c>
      <c r="C26" s="43">
        <v>44410</v>
      </c>
      <c r="D26" s="45">
        <v>45140</v>
      </c>
      <c r="E26" s="45">
        <v>45140</v>
      </c>
      <c r="F26" s="44" t="str">
        <f>IF(E26 &gt; DadosGerais!$D$1,"Ativo(a)","Desligado(a)")</f>
        <v>Ativo(a)</v>
      </c>
      <c r="G26" s="56" t="s">
        <v>7</v>
      </c>
      <c r="H26" s="72" t="s">
        <v>35</v>
      </c>
      <c r="J26" s="10"/>
    </row>
    <row r="27" spans="1:10" x14ac:dyDescent="0.25">
      <c r="A27" s="33">
        <v>26</v>
      </c>
      <c r="B27" s="83" t="s">
        <v>213</v>
      </c>
      <c r="C27" s="43">
        <v>44410</v>
      </c>
      <c r="D27" s="45">
        <v>45140</v>
      </c>
      <c r="E27" s="45">
        <v>45140</v>
      </c>
      <c r="F27" s="44" t="str">
        <f>IF(E27 &gt; DadosGerais!$D$1,"Ativo(a)","Desligado(a)")</f>
        <v>Ativo(a)</v>
      </c>
      <c r="G27" s="56" t="s">
        <v>7</v>
      </c>
      <c r="H27" s="72" t="s">
        <v>25</v>
      </c>
      <c r="J27" s="10"/>
    </row>
    <row r="28" spans="1:10" x14ac:dyDescent="0.25">
      <c r="A28" s="33">
        <v>27</v>
      </c>
      <c r="B28" s="83" t="s">
        <v>214</v>
      </c>
      <c r="C28" s="43">
        <v>44410</v>
      </c>
      <c r="D28" s="45">
        <v>45140</v>
      </c>
      <c r="E28" s="45">
        <v>45140</v>
      </c>
      <c r="F28" s="44" t="str">
        <f>IF(E28 &gt; DadosGerais!$D$1,"Ativo(a)","Desligado(a)")</f>
        <v>Ativo(a)</v>
      </c>
      <c r="G28" s="56" t="s">
        <v>7</v>
      </c>
      <c r="H28" s="72" t="s">
        <v>25</v>
      </c>
      <c r="J28" s="10"/>
    </row>
    <row r="29" spans="1:10" x14ac:dyDescent="0.25">
      <c r="A29" s="33">
        <v>28</v>
      </c>
      <c r="B29" s="83" t="s">
        <v>215</v>
      </c>
      <c r="C29" s="43">
        <v>44410</v>
      </c>
      <c r="D29" s="45">
        <v>45140</v>
      </c>
      <c r="E29" s="45">
        <v>45140</v>
      </c>
      <c r="F29" s="44" t="str">
        <f>IF(E29 &gt; DadosGerais!$D$1,"Ativo(a)","Desligado(a)")</f>
        <v>Ativo(a)</v>
      </c>
      <c r="G29" s="56" t="s">
        <v>7</v>
      </c>
      <c r="H29" s="72" t="s">
        <v>35</v>
      </c>
      <c r="J29" s="10"/>
    </row>
    <row r="30" spans="1:10" x14ac:dyDescent="0.25">
      <c r="A30" s="33">
        <v>29</v>
      </c>
      <c r="B30" s="83" t="s">
        <v>216</v>
      </c>
      <c r="C30" s="43">
        <v>44410</v>
      </c>
      <c r="D30" s="45">
        <v>45140</v>
      </c>
      <c r="E30" s="45">
        <v>45140</v>
      </c>
      <c r="F30" s="44" t="str">
        <f>IF(E30 &gt; DadosGerais!$D$1,"Ativo(a)","Desligado(a)")</f>
        <v>Ativo(a)</v>
      </c>
      <c r="G30" s="56" t="s">
        <v>7</v>
      </c>
      <c r="H30" s="72" t="s">
        <v>35</v>
      </c>
      <c r="J30" s="10"/>
    </row>
    <row r="31" spans="1:10" x14ac:dyDescent="0.25">
      <c r="A31" s="33">
        <v>30</v>
      </c>
      <c r="B31" s="83" t="s">
        <v>217</v>
      </c>
      <c r="C31" s="43">
        <v>44417</v>
      </c>
      <c r="D31" s="45">
        <v>45147</v>
      </c>
      <c r="E31" s="45">
        <v>45147</v>
      </c>
      <c r="F31" s="44" t="str">
        <f>IF(E31 &gt; DadosGerais!$D$1,"Ativo(a)","Desligado(a)")</f>
        <v>Ativo(a)</v>
      </c>
      <c r="G31" s="56" t="s">
        <v>7</v>
      </c>
      <c r="H31" s="72" t="s">
        <v>24</v>
      </c>
      <c r="J31" s="10"/>
    </row>
    <row r="32" spans="1:10" x14ac:dyDescent="0.25">
      <c r="A32" s="33">
        <v>31</v>
      </c>
      <c r="B32" s="83" t="s">
        <v>218</v>
      </c>
      <c r="C32" s="43">
        <v>44417</v>
      </c>
      <c r="D32" s="45">
        <v>45147</v>
      </c>
      <c r="E32" s="45">
        <v>45147</v>
      </c>
      <c r="F32" s="44" t="str">
        <f>IF(E32 &gt; DadosGerais!$D$1,"Ativo(a)","Desligado(a)")</f>
        <v>Ativo(a)</v>
      </c>
      <c r="G32" s="56" t="s">
        <v>7</v>
      </c>
      <c r="H32" s="72" t="s">
        <v>35</v>
      </c>
      <c r="J32" s="10"/>
    </row>
    <row r="33" spans="1:10" x14ac:dyDescent="0.25">
      <c r="A33" s="33">
        <v>32</v>
      </c>
      <c r="B33" s="96" t="s">
        <v>219</v>
      </c>
      <c r="C33" s="97">
        <v>44578</v>
      </c>
      <c r="D33" s="97">
        <v>45308</v>
      </c>
      <c r="E33" s="97">
        <v>45308</v>
      </c>
      <c r="F33" s="98" t="str">
        <f>IF(E33 &gt; DadosGerais!$D$1,"Ativo(a)","Desligado(a)")</f>
        <v>Ativo(a)</v>
      </c>
      <c r="G33" s="99" t="s">
        <v>6</v>
      </c>
      <c r="H33" s="100"/>
      <c r="J33" s="10"/>
    </row>
    <row r="34" spans="1:10" x14ac:dyDescent="0.25">
      <c r="A34" s="33">
        <v>33</v>
      </c>
      <c r="B34" s="46" t="s">
        <v>220</v>
      </c>
      <c r="C34" s="97">
        <v>44578</v>
      </c>
      <c r="D34" s="97">
        <v>45308</v>
      </c>
      <c r="E34" s="97">
        <v>45308</v>
      </c>
      <c r="F34" s="94" t="str">
        <f>IF(E34 &gt; DadosGerais!$D$1,"Ativo(a)","Desligado(a)")</f>
        <v>Ativo(a)</v>
      </c>
      <c r="G34" s="99" t="s">
        <v>6</v>
      </c>
      <c r="H34" s="95"/>
      <c r="J34" s="10"/>
    </row>
    <row r="35" spans="1:10" x14ac:dyDescent="0.25">
      <c r="A35" s="33">
        <v>34</v>
      </c>
      <c r="B35" s="46" t="s">
        <v>221</v>
      </c>
      <c r="C35" s="97">
        <v>44578</v>
      </c>
      <c r="D35" s="97">
        <v>45308</v>
      </c>
      <c r="E35" s="97">
        <v>45308</v>
      </c>
      <c r="F35" s="94" t="str">
        <f>IF(E35 &gt; DadosGerais!$D$1,"Ativo(a)","Desligado(a)")</f>
        <v>Ativo(a)</v>
      </c>
      <c r="G35" s="99" t="s">
        <v>6</v>
      </c>
      <c r="H35" s="95"/>
      <c r="J35" s="10"/>
    </row>
    <row r="36" spans="1:10" x14ac:dyDescent="0.25">
      <c r="A36" s="33">
        <v>35</v>
      </c>
      <c r="B36" s="46" t="s">
        <v>222</v>
      </c>
      <c r="C36" s="97">
        <v>44578</v>
      </c>
      <c r="D36" s="97">
        <v>45308</v>
      </c>
      <c r="E36" s="97">
        <v>45308</v>
      </c>
      <c r="F36" s="94" t="str">
        <f>IF(E36 &gt; DadosGerais!$D$1,"Ativo(a)","Desligado(a)")</f>
        <v>Ativo(a)</v>
      </c>
      <c r="G36" s="99" t="s">
        <v>6</v>
      </c>
      <c r="H36" s="95"/>
      <c r="J36" s="10"/>
    </row>
    <row r="37" spans="1:10" x14ac:dyDescent="0.25">
      <c r="A37" s="33">
        <v>36</v>
      </c>
      <c r="B37" s="46" t="s">
        <v>223</v>
      </c>
      <c r="C37" s="97">
        <v>44578</v>
      </c>
      <c r="D37" s="97">
        <v>45308</v>
      </c>
      <c r="E37" s="97">
        <v>45308</v>
      </c>
      <c r="F37" s="94" t="str">
        <f>IF(E37 &gt; DadosGerais!$D$1,"Ativo(a)","Desligado(a)")</f>
        <v>Ativo(a)</v>
      </c>
      <c r="G37" s="99" t="s">
        <v>6</v>
      </c>
      <c r="H37" s="95"/>
      <c r="J37" s="10"/>
    </row>
    <row r="38" spans="1:10" x14ac:dyDescent="0.25">
      <c r="A38" s="33">
        <v>37</v>
      </c>
      <c r="B38" s="46" t="s">
        <v>224</v>
      </c>
      <c r="C38" s="97">
        <v>44578</v>
      </c>
      <c r="D38" s="97">
        <v>45308</v>
      </c>
      <c r="E38" s="97">
        <v>45308</v>
      </c>
      <c r="F38" s="94" t="str">
        <f>IF(E38 &gt; DadosGerais!$D$1,"Ativo(a)","Desligado(a)")</f>
        <v>Ativo(a)</v>
      </c>
      <c r="G38" s="99" t="s">
        <v>6</v>
      </c>
      <c r="H38" s="95"/>
      <c r="J38" s="10"/>
    </row>
    <row r="39" spans="1:10" x14ac:dyDescent="0.25">
      <c r="A39" s="33">
        <v>38</v>
      </c>
      <c r="B39" s="46" t="s">
        <v>225</v>
      </c>
      <c r="C39" s="97">
        <v>44578</v>
      </c>
      <c r="D39" s="97">
        <v>45308</v>
      </c>
      <c r="E39" s="97">
        <v>45308</v>
      </c>
      <c r="F39" s="94" t="str">
        <f>IF(E39 &gt; DadosGerais!$D$1,"Ativo(a)","Desligado(a)")</f>
        <v>Ativo(a)</v>
      </c>
      <c r="G39" s="99" t="s">
        <v>6</v>
      </c>
      <c r="H39" s="95"/>
      <c r="J39" s="10"/>
    </row>
    <row r="40" spans="1:10" x14ac:dyDescent="0.25">
      <c r="A40" s="33">
        <v>39</v>
      </c>
      <c r="B40" s="46" t="s">
        <v>226</v>
      </c>
      <c r="C40" s="97">
        <v>44578</v>
      </c>
      <c r="D40" s="97">
        <v>45308</v>
      </c>
      <c r="E40" s="97">
        <v>45308</v>
      </c>
      <c r="F40" s="94" t="str">
        <f>IF(E40 &gt; DadosGerais!$D$1,"Ativo(a)","Desligado(a)")</f>
        <v>Ativo(a)</v>
      </c>
      <c r="G40" s="99" t="s">
        <v>6</v>
      </c>
      <c r="H40" s="95"/>
      <c r="J40" s="10"/>
    </row>
    <row r="41" spans="1:10" x14ac:dyDescent="0.25">
      <c r="A41" s="33">
        <v>40</v>
      </c>
      <c r="B41" s="46" t="s">
        <v>227</v>
      </c>
      <c r="C41" s="97">
        <v>44578</v>
      </c>
      <c r="D41" s="97">
        <v>45308</v>
      </c>
      <c r="E41" s="97">
        <v>45308</v>
      </c>
      <c r="F41" s="94" t="str">
        <f>IF(E41 &gt; DadosGerais!$D$1,"Ativo(a)","Desligado(a)")</f>
        <v>Ativo(a)</v>
      </c>
      <c r="G41" s="99" t="s">
        <v>6</v>
      </c>
      <c r="H41" s="95"/>
      <c r="J41" s="10"/>
    </row>
    <row r="42" spans="1:10" x14ac:dyDescent="0.25">
      <c r="A42" s="33">
        <v>41</v>
      </c>
      <c r="B42" s="46" t="s">
        <v>228</v>
      </c>
      <c r="C42" s="97">
        <v>44578</v>
      </c>
      <c r="D42" s="97">
        <v>45308</v>
      </c>
      <c r="E42" s="97">
        <v>45308</v>
      </c>
      <c r="F42" s="94" t="str">
        <f>IF(E42 &gt; DadosGerais!$D$1,"Ativo(a)","Desligado(a)")</f>
        <v>Ativo(a)</v>
      </c>
      <c r="G42" s="99" t="s">
        <v>6</v>
      </c>
      <c r="H42" s="95"/>
      <c r="J42" s="10"/>
    </row>
    <row r="43" spans="1:10" x14ac:dyDescent="0.25">
      <c r="A43" s="33">
        <v>42</v>
      </c>
      <c r="B43" s="96" t="s">
        <v>229</v>
      </c>
      <c r="C43" s="97">
        <v>44578</v>
      </c>
      <c r="D43" s="97">
        <v>45308</v>
      </c>
      <c r="E43" s="97">
        <v>45308</v>
      </c>
      <c r="F43" s="98" t="str">
        <f>IF(E43 &gt; DadosGerais!$D$1,"Ativo(a)","Desligado(a)")</f>
        <v>Ativo(a)</v>
      </c>
      <c r="G43" s="99" t="s">
        <v>6</v>
      </c>
      <c r="H43" s="100"/>
      <c r="J43" s="10"/>
    </row>
    <row r="44" spans="1:10" x14ac:dyDescent="0.25">
      <c r="A44" s="33">
        <v>43</v>
      </c>
      <c r="B44" s="46" t="s">
        <v>230</v>
      </c>
      <c r="C44" s="97">
        <v>44578</v>
      </c>
      <c r="D44" s="97">
        <v>45308</v>
      </c>
      <c r="E44" s="97">
        <v>45308</v>
      </c>
      <c r="F44" s="94" t="str">
        <f>IF(E44 &gt; DadosGerais!$D$1,"Ativo(a)","Desligado(a)")</f>
        <v>Ativo(a)</v>
      </c>
      <c r="G44" s="99" t="s">
        <v>6</v>
      </c>
      <c r="H44" s="95"/>
      <c r="J44" s="10"/>
    </row>
    <row r="45" spans="1:10" x14ac:dyDescent="0.25">
      <c r="A45" s="33">
        <v>44</v>
      </c>
      <c r="B45" s="46" t="s">
        <v>231</v>
      </c>
      <c r="C45" s="97">
        <v>44578</v>
      </c>
      <c r="D45" s="97">
        <v>45308</v>
      </c>
      <c r="E45" s="97">
        <v>45308</v>
      </c>
      <c r="F45" s="94" t="str">
        <f>IF(E45 &gt; DadosGerais!$D$1,"Ativo(a)","Desligado(a)")</f>
        <v>Ativo(a)</v>
      </c>
      <c r="G45" s="99" t="s">
        <v>6</v>
      </c>
      <c r="H45" s="95"/>
      <c r="J45" s="10"/>
    </row>
    <row r="46" spans="1:10" x14ac:dyDescent="0.25">
      <c r="A46" s="33">
        <v>45</v>
      </c>
      <c r="B46" s="46" t="s">
        <v>232</v>
      </c>
      <c r="C46" s="97">
        <v>44578</v>
      </c>
      <c r="D46" s="97">
        <v>45308</v>
      </c>
      <c r="E46" s="97">
        <v>45308</v>
      </c>
      <c r="F46" s="94" t="str">
        <f>IF(E46 &gt; DadosGerais!$D$1,"Ativo(a)","Desligado(a)")</f>
        <v>Ativo(a)</v>
      </c>
      <c r="G46" s="99" t="s">
        <v>6</v>
      </c>
      <c r="H46" s="95"/>
      <c r="J46" s="10"/>
    </row>
    <row r="47" spans="1:10" x14ac:dyDescent="0.25">
      <c r="A47" s="33">
        <v>46</v>
      </c>
      <c r="B47" s="46" t="s">
        <v>233</v>
      </c>
      <c r="C47" s="97">
        <v>44578</v>
      </c>
      <c r="D47" s="97">
        <v>45308</v>
      </c>
      <c r="E47" s="97">
        <v>45308</v>
      </c>
      <c r="F47" s="94" t="str">
        <f>IF(E47 &gt; DadosGerais!$D$1,"Ativo(a)","Desligado(a)")</f>
        <v>Ativo(a)</v>
      </c>
      <c r="G47" s="99" t="s">
        <v>6</v>
      </c>
      <c r="H47" s="95"/>
      <c r="J47" s="10"/>
    </row>
    <row r="48" spans="1:10" x14ac:dyDescent="0.25">
      <c r="A48" s="33">
        <v>47</v>
      </c>
      <c r="B48" s="96" t="s">
        <v>234</v>
      </c>
      <c r="C48" s="97">
        <v>44578</v>
      </c>
      <c r="D48" s="97">
        <v>45308</v>
      </c>
      <c r="E48" s="97">
        <v>45308</v>
      </c>
      <c r="F48" s="98" t="str">
        <f>IF(E48 &gt; DadosGerais!$D$1,"Ativo(a)","Desligado(a)")</f>
        <v>Ativo(a)</v>
      </c>
      <c r="G48" s="99" t="s">
        <v>6</v>
      </c>
      <c r="H48" s="100"/>
      <c r="J48" s="10"/>
    </row>
    <row r="49" spans="1:10" x14ac:dyDescent="0.25">
      <c r="A49" s="33">
        <v>48</v>
      </c>
      <c r="B49" s="96" t="s">
        <v>235</v>
      </c>
      <c r="C49" s="97">
        <v>44578</v>
      </c>
      <c r="D49" s="97">
        <v>45308</v>
      </c>
      <c r="E49" s="97">
        <v>45308</v>
      </c>
      <c r="F49" s="98" t="str">
        <f>IF(E49 &gt; DadosGerais!$D$1,"Ativo(a)","Desligado(a)")</f>
        <v>Ativo(a)</v>
      </c>
      <c r="G49" s="99" t="s">
        <v>6</v>
      </c>
      <c r="H49" s="100"/>
      <c r="J49" s="10"/>
    </row>
    <row r="50" spans="1:10" x14ac:dyDescent="0.25">
      <c r="A50" s="33">
        <v>49</v>
      </c>
      <c r="B50" s="46" t="s">
        <v>236</v>
      </c>
      <c r="C50" s="97">
        <v>44578</v>
      </c>
      <c r="D50" s="97">
        <v>45308</v>
      </c>
      <c r="E50" s="97">
        <v>45308</v>
      </c>
      <c r="F50" s="94" t="str">
        <f>IF(E50 &gt; DadosGerais!$D$1,"Ativo(a)","Desligado(a)")</f>
        <v>Ativo(a)</v>
      </c>
      <c r="G50" s="99" t="s">
        <v>6</v>
      </c>
      <c r="H50" s="95"/>
      <c r="J50" s="10"/>
    </row>
    <row r="51" spans="1:10" x14ac:dyDescent="0.25">
      <c r="A51" s="33">
        <v>50</v>
      </c>
      <c r="B51" s="46" t="s">
        <v>237</v>
      </c>
      <c r="C51" s="97">
        <v>44578</v>
      </c>
      <c r="D51" s="97">
        <v>45308</v>
      </c>
      <c r="E51" s="97">
        <v>45308</v>
      </c>
      <c r="F51" s="94" t="str">
        <f>IF(E51 &gt; DadosGerais!$D$1,"Ativo(a)","Desligado(a)")</f>
        <v>Ativo(a)</v>
      </c>
      <c r="G51" s="99" t="s">
        <v>6</v>
      </c>
      <c r="H51" s="95"/>
      <c r="J51" s="10"/>
    </row>
    <row r="52" spans="1:10" x14ac:dyDescent="0.25">
      <c r="A52" s="33">
        <v>51</v>
      </c>
      <c r="B52" s="46" t="s">
        <v>238</v>
      </c>
      <c r="C52" s="97">
        <v>44578</v>
      </c>
      <c r="D52" s="97">
        <v>45308</v>
      </c>
      <c r="E52" s="97">
        <v>45308</v>
      </c>
      <c r="F52" s="94" t="str">
        <f>IF(E52 &gt; DadosGerais!$D$1,"Ativo(a)","Desligado(a)")</f>
        <v>Ativo(a)</v>
      </c>
      <c r="G52" s="99" t="s">
        <v>6</v>
      </c>
      <c r="H52" s="95"/>
      <c r="J52" s="10"/>
    </row>
    <row r="53" spans="1:10" x14ac:dyDescent="0.25">
      <c r="A53" s="33">
        <v>52</v>
      </c>
      <c r="B53" s="46" t="s">
        <v>239</v>
      </c>
      <c r="C53" s="97">
        <v>44578</v>
      </c>
      <c r="D53" s="97">
        <v>45308</v>
      </c>
      <c r="E53" s="97">
        <v>45308</v>
      </c>
      <c r="F53" s="94" t="str">
        <f>IF(E53 &gt; DadosGerais!$D$1,"Ativo(a)","Desligado(a)")</f>
        <v>Ativo(a)</v>
      </c>
      <c r="G53" s="99" t="s">
        <v>6</v>
      </c>
      <c r="H53" s="95"/>
      <c r="J53" s="10"/>
    </row>
    <row r="54" spans="1:10" x14ac:dyDescent="0.25">
      <c r="A54" s="33">
        <v>53</v>
      </c>
      <c r="B54" s="46" t="s">
        <v>240</v>
      </c>
      <c r="C54" s="97">
        <v>44578</v>
      </c>
      <c r="D54" s="97">
        <v>45308</v>
      </c>
      <c r="E54" s="97">
        <v>45308</v>
      </c>
      <c r="F54" s="94" t="str">
        <f>IF(E54 &gt; DadosGerais!$D$1,"Ativo(a)","Desligado(a)")</f>
        <v>Ativo(a)</v>
      </c>
      <c r="G54" s="99" t="s">
        <v>6</v>
      </c>
      <c r="H54" s="95"/>
      <c r="J54" s="10"/>
    </row>
    <row r="55" spans="1:10" x14ac:dyDescent="0.25">
      <c r="A55" s="33">
        <v>54</v>
      </c>
      <c r="B55" s="46" t="s">
        <v>241</v>
      </c>
      <c r="C55" s="97">
        <v>44578</v>
      </c>
      <c r="D55" s="97">
        <v>45308</v>
      </c>
      <c r="E55" s="97">
        <v>45308</v>
      </c>
      <c r="F55" s="94" t="str">
        <f>IF(E55 &gt; DadosGerais!$D$1,"Ativo(a)","Desligado(a)")</f>
        <v>Ativo(a)</v>
      </c>
      <c r="G55" s="99" t="s">
        <v>6</v>
      </c>
      <c r="H55" s="95"/>
      <c r="J55" s="10"/>
    </row>
    <row r="56" spans="1:10" x14ac:dyDescent="0.25">
      <c r="A56" s="33">
        <v>55</v>
      </c>
      <c r="B56" s="46" t="s">
        <v>242</v>
      </c>
      <c r="C56" s="97">
        <v>44578</v>
      </c>
      <c r="D56" s="97">
        <v>45308</v>
      </c>
      <c r="E56" s="97">
        <v>45308</v>
      </c>
      <c r="F56" s="94" t="str">
        <f>IF(E56 &gt; DadosGerais!$D$1,"Ativo(a)","Desligado(a)")</f>
        <v>Ativo(a)</v>
      </c>
      <c r="G56" s="99" t="s">
        <v>6</v>
      </c>
      <c r="H56" s="95"/>
      <c r="J56" s="10"/>
    </row>
    <row r="57" spans="1:10" x14ac:dyDescent="0.25">
      <c r="A57" s="33">
        <v>56</v>
      </c>
      <c r="B57" s="46" t="s">
        <v>243</v>
      </c>
      <c r="C57" s="97">
        <v>44578</v>
      </c>
      <c r="D57" s="97">
        <v>45308</v>
      </c>
      <c r="E57" s="97">
        <v>45308</v>
      </c>
      <c r="F57" s="94" t="str">
        <f>IF(E57 &gt; DadosGerais!$D$1,"Ativo(a)","Desligado(a)")</f>
        <v>Ativo(a)</v>
      </c>
      <c r="G57" s="99" t="s">
        <v>6</v>
      </c>
      <c r="H57" s="95"/>
      <c r="J57" s="10"/>
    </row>
    <row r="58" spans="1:10" x14ac:dyDescent="0.25">
      <c r="A58" s="33">
        <v>57</v>
      </c>
      <c r="B58" s="46" t="s">
        <v>244</v>
      </c>
      <c r="C58" s="97">
        <v>44578</v>
      </c>
      <c r="D58" s="97">
        <v>45308</v>
      </c>
      <c r="E58" s="97">
        <v>45308</v>
      </c>
      <c r="F58" s="94" t="str">
        <f>IF(E58 &gt; DadosGerais!$D$1,"Ativo(a)","Desligado(a)")</f>
        <v>Ativo(a)</v>
      </c>
      <c r="G58" s="99" t="s">
        <v>6</v>
      </c>
      <c r="H58" s="95"/>
      <c r="J58" s="10"/>
    </row>
    <row r="59" spans="1:10" x14ac:dyDescent="0.25">
      <c r="A59" s="33">
        <v>58</v>
      </c>
      <c r="B59" s="46" t="s">
        <v>245</v>
      </c>
      <c r="C59" s="97">
        <v>44578</v>
      </c>
      <c r="D59" s="97">
        <v>45308</v>
      </c>
      <c r="E59" s="97">
        <v>45308</v>
      </c>
      <c r="F59" s="94" t="str">
        <f>IF(E59 &gt; DadosGerais!$D$1,"Ativo(a)","Desligado(a)")</f>
        <v>Ativo(a)</v>
      </c>
      <c r="G59" s="99" t="s">
        <v>6</v>
      </c>
      <c r="H59" s="95"/>
      <c r="J59" s="10"/>
    </row>
    <row r="60" spans="1:10" x14ac:dyDescent="0.25">
      <c r="A60" s="33">
        <v>59</v>
      </c>
      <c r="B60" s="46" t="s">
        <v>246</v>
      </c>
      <c r="C60" s="97">
        <v>44578</v>
      </c>
      <c r="D60" s="97">
        <v>45308</v>
      </c>
      <c r="E60" s="97">
        <v>45308</v>
      </c>
      <c r="F60" s="94" t="str">
        <f>IF(E60 &gt; DadosGerais!$D$1,"Ativo(a)","Desligado(a)")</f>
        <v>Ativo(a)</v>
      </c>
      <c r="G60" s="99" t="s">
        <v>6</v>
      </c>
      <c r="H60" s="95"/>
      <c r="J60" s="10"/>
    </row>
    <row r="61" spans="1:10" x14ac:dyDescent="0.25">
      <c r="A61" s="33">
        <v>60</v>
      </c>
      <c r="B61" s="96" t="s">
        <v>247</v>
      </c>
      <c r="C61" s="97">
        <v>44578</v>
      </c>
      <c r="D61" s="97">
        <v>45308</v>
      </c>
      <c r="E61" s="97">
        <v>45308</v>
      </c>
      <c r="F61" s="98" t="str">
        <f>IF(E61 &gt; DadosGerais!$D$1,"Ativo(a)","Desligado(a)")</f>
        <v>Ativo(a)</v>
      </c>
      <c r="G61" s="99" t="s">
        <v>6</v>
      </c>
      <c r="H61" s="100"/>
      <c r="J61" s="10"/>
    </row>
    <row r="62" spans="1:10" x14ac:dyDescent="0.25">
      <c r="A62" s="33">
        <v>61</v>
      </c>
      <c r="B62" s="46" t="s">
        <v>248</v>
      </c>
      <c r="C62" s="97">
        <v>44578</v>
      </c>
      <c r="D62" s="97">
        <v>45308</v>
      </c>
      <c r="E62" s="97">
        <v>45308</v>
      </c>
      <c r="F62" s="94" t="str">
        <f>IF(E62 &gt; DadosGerais!$D$1,"Ativo(a)","Desligado(a)")</f>
        <v>Ativo(a)</v>
      </c>
      <c r="G62" s="99" t="s">
        <v>6</v>
      </c>
      <c r="H62" s="95"/>
      <c r="J62" s="10"/>
    </row>
    <row r="63" spans="1:10" x14ac:dyDescent="0.25">
      <c r="A63" s="33">
        <v>62</v>
      </c>
      <c r="B63" s="46" t="s">
        <v>249</v>
      </c>
      <c r="C63" s="97">
        <v>44578</v>
      </c>
      <c r="D63" s="97">
        <v>45308</v>
      </c>
      <c r="E63" s="97">
        <v>45308</v>
      </c>
      <c r="F63" s="94" t="str">
        <f>IF(E63 &gt; DadosGerais!$D$1,"Ativo(a)","Desligado(a)")</f>
        <v>Ativo(a)</v>
      </c>
      <c r="G63" s="99" t="s">
        <v>6</v>
      </c>
      <c r="H63" s="95"/>
      <c r="J63" s="10"/>
    </row>
    <row r="64" spans="1:10" x14ac:dyDescent="0.25">
      <c r="A64" s="33">
        <v>63</v>
      </c>
      <c r="B64" s="96" t="s">
        <v>250</v>
      </c>
      <c r="C64" s="97">
        <v>44578</v>
      </c>
      <c r="D64" s="97">
        <v>45308</v>
      </c>
      <c r="E64" s="97">
        <v>45308</v>
      </c>
      <c r="F64" s="98" t="str">
        <f>IF(E64 &gt; DadosGerais!$D$1,"Ativo(a)","Desligado(a)")</f>
        <v>Ativo(a)</v>
      </c>
      <c r="G64" s="99" t="s">
        <v>6</v>
      </c>
      <c r="H64" s="100"/>
      <c r="J64" s="10"/>
    </row>
    <row r="65" spans="10:10" x14ac:dyDescent="0.25">
      <c r="J65" s="10"/>
    </row>
  </sheetData>
  <phoneticPr fontId="9" type="noConversion"/>
  <conditionalFormatting sqref="G1:H1 H16:H32 F1:F1048576 G2:G64">
    <cfRule type="cellIs" dxfId="3" priority="3" operator="equal">
      <formula>"Desligado(a)"</formula>
    </cfRule>
    <cfRule type="cellIs" dxfId="2" priority="4" operator="equal">
      <formula>"Ativo(a)"</formula>
    </cfRule>
  </conditionalFormatting>
  <conditionalFormatting sqref="H1 H16:H32 G1:G1048576">
    <cfRule type="cellIs" dxfId="1" priority="1" operator="equal">
      <formula>"Industrial"</formula>
    </cfRule>
    <cfRule type="cellIs" dxfId="0" priority="2" operator="equal">
      <formula>"Administrativo"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3"/>
  <sheetViews>
    <sheetView zoomScale="125" zoomScaleNormal="125" workbookViewId="0">
      <selection activeCell="G1" sqref="G1"/>
    </sheetView>
  </sheetViews>
  <sheetFormatPr defaultRowHeight="13.2" x14ac:dyDescent="0.25"/>
  <cols>
    <col min="1" max="1" width="43.5546875" bestFit="1" customWidth="1"/>
    <col min="2" max="2" width="7.5546875" bestFit="1" customWidth="1"/>
    <col min="3" max="3" width="17.77734375" bestFit="1" customWidth="1"/>
    <col min="4" max="4" width="10.44140625" bestFit="1" customWidth="1"/>
    <col min="5" max="5" width="8.44140625" customWidth="1"/>
    <col min="6" max="6" width="37.44140625" bestFit="1" customWidth="1"/>
    <col min="7" max="7" width="13.77734375" style="68" bestFit="1" customWidth="1"/>
    <col min="8" max="8" width="13.77734375" style="10" bestFit="1" customWidth="1"/>
    <col min="9" max="9" width="3" style="68" bestFit="1" customWidth="1"/>
    <col min="10" max="10" width="9.44140625" bestFit="1" customWidth="1"/>
    <col min="11" max="11" width="3" style="68" bestFit="1" customWidth="1"/>
    <col min="13" max="13" width="10.77734375" bestFit="1" customWidth="1"/>
    <col min="14" max="14" width="5.77734375" style="68" bestFit="1" customWidth="1"/>
    <col min="15" max="15" width="10.77734375" bestFit="1" customWidth="1"/>
    <col min="16" max="16" width="12.21875" customWidth="1"/>
    <col min="17" max="17" width="16.21875" bestFit="1" customWidth="1"/>
    <col min="21" max="21" width="16" bestFit="1" customWidth="1"/>
    <col min="22" max="22" width="5.77734375" bestFit="1" customWidth="1"/>
    <col min="23" max="23" width="9" customWidth="1"/>
    <col min="25" max="25" width="11.21875" bestFit="1" customWidth="1"/>
    <col min="26" max="26" width="7.77734375" customWidth="1"/>
  </cols>
  <sheetData>
    <row r="1" spans="1:27" ht="14.4" thickTop="1" thickBot="1" x14ac:dyDescent="0.3">
      <c r="A1" s="60" t="s">
        <v>16</v>
      </c>
      <c r="B1" s="62">
        <v>2286</v>
      </c>
      <c r="C1" s="61" t="s">
        <v>19</v>
      </c>
      <c r="D1" s="63">
        <v>44742</v>
      </c>
      <c r="F1" s="59" t="s">
        <v>9</v>
      </c>
      <c r="G1" s="66">
        <f>COUNTIF(Patrulheiros!F:F,"Ativo(a)")</f>
        <v>26</v>
      </c>
      <c r="H1" s="28" t="s">
        <v>22</v>
      </c>
      <c r="I1" s="69">
        <f>COUNTIFS(Patrulheiros!F:F,"Ativo(a)",Patrulheiros!G:G,"Administrativo")</f>
        <v>7</v>
      </c>
      <c r="J1" s="57" t="s">
        <v>23</v>
      </c>
      <c r="K1" s="70">
        <f>COUNTIFS(Patrulheiros!F:F,"Ativo(a)",Patrulheiros!G:G,"Industrial")</f>
        <v>19</v>
      </c>
      <c r="M1" s="73" t="s">
        <v>27</v>
      </c>
      <c r="N1" s="74" t="s">
        <v>34</v>
      </c>
      <c r="O1" s="75">
        <f>SUM(S1,W1,AA1)</f>
        <v>21</v>
      </c>
      <c r="Q1" s="76" t="s">
        <v>28</v>
      </c>
      <c r="R1" s="77" t="s">
        <v>34</v>
      </c>
      <c r="S1" s="76">
        <f>COUNTIFS(SmartAutomation!F:F,"Ativo(a)",SmartAutomation!H:H,"PM")</f>
        <v>5</v>
      </c>
      <c r="U1" s="78" t="s">
        <v>29</v>
      </c>
      <c r="V1" s="79" t="s">
        <v>34</v>
      </c>
      <c r="W1" s="82">
        <f>COUNTIFS(ManufaturaDigital!F:F,"Ativo(a)",ManufaturaDigital!H:H,"PM")</f>
        <v>0</v>
      </c>
      <c r="Y1" s="80" t="s">
        <v>30</v>
      </c>
      <c r="Z1" s="81" t="s">
        <v>34</v>
      </c>
      <c r="AA1" s="80">
        <f>COUNTIFS(Mecatrônica!F:F,"Ativo(a)",Mecatrônica!H:H,"PM")</f>
        <v>16</v>
      </c>
    </row>
    <row r="2" spans="1:27" ht="13.8" thickTop="1" x14ac:dyDescent="0.25">
      <c r="F2" s="59" t="s">
        <v>36</v>
      </c>
      <c r="G2" s="66">
        <f>COUNTIF('Téc Adm'!F:F,"Ativo(a)")</f>
        <v>16</v>
      </c>
      <c r="H2" s="28"/>
      <c r="I2" s="69">
        <f>COUNTIFS('Téc Adm'!F:F,"Ativo(a)",'Téc Adm'!G:G,"Administrativo")</f>
        <v>0</v>
      </c>
      <c r="J2" s="57"/>
      <c r="K2" s="70">
        <f>COUNTIFS('Téc Adm'!F:F,"Ativo(a)",'Téc Adm'!G:G,"Industrial")</f>
        <v>16</v>
      </c>
      <c r="N2" s="74" t="s">
        <v>24</v>
      </c>
      <c r="O2" s="75">
        <f t="shared" ref="O2:O6" si="0">SUM(S2,W2,AA2)</f>
        <v>6</v>
      </c>
      <c r="R2" s="77" t="s">
        <v>24</v>
      </c>
      <c r="S2" s="76">
        <f>COUNTIFS(SmartAutomation!F:F,"Ativo(a)",SmartAutomation!H:H,"ED")</f>
        <v>3</v>
      </c>
      <c r="V2" s="79" t="s">
        <v>24</v>
      </c>
      <c r="W2" s="82">
        <f>COUNTIFS(ManufaturaDigital!F:F,"Ativo(a)",ManufaturaDigital!H:H,"ED")</f>
        <v>3</v>
      </c>
      <c r="Z2" s="81" t="s">
        <v>24</v>
      </c>
      <c r="AA2" s="80">
        <f>COUNTIFS(Mecatrônica!F:F,"Ativo(a)",Mecatrônica!H:H,"ED")</f>
        <v>0</v>
      </c>
    </row>
    <row r="3" spans="1:27" x14ac:dyDescent="0.25">
      <c r="A3" s="47" t="s">
        <v>17</v>
      </c>
      <c r="B3" s="48">
        <f>B1/100*5.05</f>
        <v>115.443</v>
      </c>
      <c r="F3" s="59" t="s">
        <v>11</v>
      </c>
      <c r="G3" s="66">
        <f>COUNTIF(SmartAutomation!F:F,"Ativo(a)")</f>
        <v>63</v>
      </c>
      <c r="H3" s="28"/>
      <c r="I3" s="69">
        <f>COUNTIFS(SmartAutomation!F:F,"Ativo(a)",SmartAutomation!G:G,"Administrativo")</f>
        <v>17</v>
      </c>
      <c r="J3" s="57"/>
      <c r="K3" s="70">
        <f>COUNTIFS(SmartAutomation!F:F,"Ativo(a)",SmartAutomation!G:G,"Industrial")</f>
        <v>46</v>
      </c>
      <c r="N3" s="74" t="s">
        <v>35</v>
      </c>
      <c r="O3" s="75">
        <f t="shared" si="0"/>
        <v>19</v>
      </c>
      <c r="R3" s="77" t="s">
        <v>35</v>
      </c>
      <c r="S3" s="76">
        <f>COUNTIFS(SmartAutomation!F:F,"Ativo(a)",SmartAutomation!H:H,"RBLA")</f>
        <v>19</v>
      </c>
      <c r="V3" s="79" t="s">
        <v>35</v>
      </c>
      <c r="W3" s="82">
        <f>COUNTIFS(ManufaturaDigital!F:F,"Ativo(a)",ManufaturaDigital!H:H,"RBLA")</f>
        <v>0</v>
      </c>
      <c r="Z3" s="81" t="s">
        <v>35</v>
      </c>
      <c r="AA3" s="80">
        <f>COUNTIFS(Mecatrônica!F:F,"Ativo(a)",Mecatrônica!H:H,"RBLA")</f>
        <v>0</v>
      </c>
    </row>
    <row r="4" spans="1:27" x14ac:dyDescent="0.25">
      <c r="F4" s="59" t="s">
        <v>12</v>
      </c>
      <c r="G4" s="66">
        <f>COUNTIF(ManufaturaDigital!F:F,"Ativo(a)")</f>
        <v>16</v>
      </c>
      <c r="H4" s="28"/>
      <c r="I4" s="69">
        <f>COUNTIFS(ManufaturaDigital!F:F,"Ativo(a)",ManufaturaDigital!G:G,"Administrativo")</f>
        <v>0</v>
      </c>
      <c r="J4" s="57"/>
      <c r="K4" s="70">
        <f>COUNTIFS(ManufaturaDigital!F:F,"Ativo(a)",ManufaturaDigital!G:G,"Industrial")</f>
        <v>16</v>
      </c>
      <c r="N4" s="74" t="s">
        <v>33</v>
      </c>
      <c r="O4" s="75">
        <f t="shared" si="0"/>
        <v>18</v>
      </c>
      <c r="R4" s="77" t="s">
        <v>33</v>
      </c>
      <c r="S4" s="76">
        <f>COUNTIFS(SmartAutomation!F:F,"Ativo(a)",SmartAutomation!H:H,"PS")</f>
        <v>2</v>
      </c>
      <c r="V4" s="79" t="s">
        <v>33</v>
      </c>
      <c r="W4" s="82">
        <f>COUNTIFS(ManufaturaDigital!F:F,"Ativo(a)",ManufaturaDigital!H:H,"PS")</f>
        <v>7</v>
      </c>
      <c r="Z4" s="81" t="s">
        <v>33</v>
      </c>
      <c r="AA4" s="80">
        <f>COUNTIFS(Mecatrônica!F:F,"Ativo(a)",Mecatrônica!H:H,"PS")</f>
        <v>9</v>
      </c>
    </row>
    <row r="5" spans="1:27" x14ac:dyDescent="0.25">
      <c r="A5" s="47" t="s">
        <v>18</v>
      </c>
      <c r="B5" s="65">
        <f>SUM(G1:G5)</f>
        <v>153</v>
      </c>
      <c r="F5" s="59" t="s">
        <v>13</v>
      </c>
      <c r="G5" s="66">
        <f>COUNTIF(Mecatrônica!F:F,"Ativo(a)")</f>
        <v>32</v>
      </c>
      <c r="H5" s="28"/>
      <c r="I5" s="69">
        <f>COUNTIFS(Mecatrônica!F:F,"Ativo(a)",Mecatrônica!G:G,"Administrativo")</f>
        <v>0</v>
      </c>
      <c r="J5" s="57"/>
      <c r="K5" s="70">
        <f>COUNTIFS(Mecatrônica!F:F,"Ativo(a)",Mecatrônica!G:G,"Industrial")</f>
        <v>32</v>
      </c>
      <c r="N5" s="74" t="s">
        <v>25</v>
      </c>
      <c r="O5" s="75">
        <f t="shared" si="0"/>
        <v>2</v>
      </c>
      <c r="R5" s="77" t="s">
        <v>25</v>
      </c>
      <c r="S5" s="76">
        <f>COUNTIFS(SmartAutomation!F:F,"Ativo(a)",SmartAutomation!H:H,"AA")</f>
        <v>2</v>
      </c>
      <c r="V5" s="79" t="s">
        <v>25</v>
      </c>
      <c r="W5" s="82">
        <f>COUNTIFS(ManufaturaDigital!F:F,"Ativo(a)",ManufaturaDigital!H:H,"AA")</f>
        <v>0</v>
      </c>
      <c r="Z5" s="81" t="s">
        <v>25</v>
      </c>
      <c r="AA5" s="80">
        <f>COUNTIFS(Mecatrônica!F:F,"Ativo(a)",Mecatrônica!H:H,"AA")</f>
        <v>0</v>
      </c>
    </row>
    <row r="6" spans="1:27" x14ac:dyDescent="0.25">
      <c r="F6" s="58" t="s">
        <v>20</v>
      </c>
      <c r="G6" s="67">
        <f>SUM(I1:I5)</f>
        <v>24</v>
      </c>
      <c r="N6" s="74" t="s">
        <v>32</v>
      </c>
      <c r="O6" s="75">
        <f t="shared" si="0"/>
        <v>3</v>
      </c>
      <c r="R6" s="77" t="s">
        <v>32</v>
      </c>
      <c r="S6" s="76">
        <f>COUNTIFS(SmartAutomation!F:F,"Ativo(a)",SmartAutomation!H:H,"CC")</f>
        <v>0</v>
      </c>
      <c r="V6" s="79" t="s">
        <v>32</v>
      </c>
      <c r="W6" s="82">
        <f>COUNTIFS(ManufaturaDigital!F:F,"Ativo(a)",ManufaturaDigital!H:H,"CC")</f>
        <v>3</v>
      </c>
      <c r="Z6" s="81" t="s">
        <v>32</v>
      </c>
      <c r="AA6" s="80">
        <f>COUNTIFS(Mecatrônica!F:F,"Ativo(a)",Mecatrônica!H:H,"CC")</f>
        <v>0</v>
      </c>
    </row>
    <row r="7" spans="1:27" x14ac:dyDescent="0.25">
      <c r="A7" s="53"/>
      <c r="B7" s="53"/>
      <c r="F7" s="58" t="s">
        <v>21</v>
      </c>
      <c r="G7" s="67">
        <f>SUM(K1:K5)</f>
        <v>129</v>
      </c>
      <c r="N7" s="74" t="s">
        <v>26</v>
      </c>
      <c r="O7" s="75">
        <f>SUM(S7,W7,AA7)</f>
        <v>10</v>
      </c>
      <c r="R7" s="77" t="s">
        <v>26</v>
      </c>
      <c r="S7" s="76">
        <f>COUNTIFS(SmartAutomation!F:F,"Ativo(a)",SmartAutomation!H:H,"PT")</f>
        <v>0</v>
      </c>
      <c r="V7" s="79" t="s">
        <v>26</v>
      </c>
      <c r="W7" s="82">
        <f>COUNTIFS(ManufaturaDigital!F:F,"Ativo(a)",ManufaturaDigital!H:H,"PT")</f>
        <v>3</v>
      </c>
      <c r="Z7" s="81" t="s">
        <v>26</v>
      </c>
      <c r="AA7" s="80">
        <f>COUNTIFS(Mecatrônica!F:F,"Ativo(a)",Mecatrônica!H:H,"PT")</f>
        <v>7</v>
      </c>
    </row>
    <row r="8" spans="1:27" x14ac:dyDescent="0.25">
      <c r="A8" s="49" t="s">
        <v>14</v>
      </c>
      <c r="B8" s="50">
        <f>IF(B3-B5 &gt;= 0,B3-B5,0)</f>
        <v>0</v>
      </c>
    </row>
    <row r="9" spans="1:27" x14ac:dyDescent="0.25">
      <c r="A9" s="51" t="s">
        <v>15</v>
      </c>
      <c r="B9" s="52">
        <f>IF(B5-B3 &gt;= 0,B5-B3,0)</f>
        <v>37.557000000000002</v>
      </c>
      <c r="N9" s="10"/>
      <c r="O9" s="71"/>
    </row>
    <row r="10" spans="1:27" x14ac:dyDescent="0.25">
      <c r="N10" s="10"/>
      <c r="O10" s="71"/>
    </row>
    <row r="12" spans="1:27" x14ac:dyDescent="0.25">
      <c r="B12" s="64"/>
    </row>
    <row r="13" spans="1:27" x14ac:dyDescent="0.25">
      <c r="B13" s="6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Téc Adm</vt:lpstr>
      <vt:lpstr>Patrulheiros</vt:lpstr>
      <vt:lpstr>ManufaturaDigital</vt:lpstr>
      <vt:lpstr>Mecatrônica</vt:lpstr>
      <vt:lpstr>SmartAutomation</vt:lpstr>
      <vt:lpstr>DadosGerais</vt:lpstr>
      <vt:lpstr>TabelaGuardinha</vt:lpstr>
      <vt:lpstr>TabelaPatrulheiros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 Campinas (CaP/ETS)</dc:creator>
  <cp:lastModifiedBy>Franquini Francis (CaP/ETS)</cp:lastModifiedBy>
  <dcterms:created xsi:type="dcterms:W3CDTF">2021-10-20T13:40:36Z</dcterms:created>
  <dcterms:modified xsi:type="dcterms:W3CDTF">2022-08-19T16:56:05Z</dcterms:modified>
</cp:coreProperties>
</file>