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s\power_measurement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2" i="1"/>
  <c r="Q27" i="1"/>
  <c r="U24" i="1"/>
  <c r="U25" i="1" s="1"/>
  <c r="Q18" i="1"/>
  <c r="U15" i="1"/>
  <c r="U16" i="1" s="1"/>
  <c r="Q8" i="1"/>
  <c r="U8" i="1" s="1"/>
  <c r="U9" i="1" s="1"/>
  <c r="U5" i="1"/>
  <c r="U6" i="1" s="1"/>
  <c r="D27" i="1"/>
  <c r="H24" i="1"/>
  <c r="H25" i="1" s="1"/>
  <c r="D18" i="1"/>
  <c r="H15" i="1"/>
  <c r="H16" i="1" s="1"/>
  <c r="D8" i="1"/>
  <c r="H5" i="1"/>
  <c r="H6" i="1" s="1"/>
  <c r="U18" i="1" l="1"/>
  <c r="U19" i="1" s="1"/>
  <c r="U17" i="1"/>
  <c r="U7" i="1"/>
  <c r="U26" i="1"/>
  <c r="U27" i="1"/>
  <c r="U28" i="1" s="1"/>
  <c r="H7" i="1"/>
  <c r="H8" i="1"/>
  <c r="H9" i="1" s="1"/>
  <c r="H26" i="1"/>
  <c r="H27" i="1"/>
  <c r="H28" i="1" s="1"/>
  <c r="H17" i="1"/>
  <c r="H18" i="1"/>
  <c r="H19" i="1" s="1"/>
</calcChain>
</file>

<file path=xl/sharedStrings.xml><?xml version="1.0" encoding="utf-8"?>
<sst xmlns="http://schemas.openxmlformats.org/spreadsheetml/2006/main" count="56" uniqueCount="11">
  <si>
    <t>I</t>
  </si>
  <si>
    <t>V</t>
  </si>
  <si>
    <t>phase</t>
  </si>
  <si>
    <t>S(VA)</t>
  </si>
  <si>
    <t>Z()</t>
  </si>
  <si>
    <t>R</t>
  </si>
  <si>
    <t>phase(rad)</t>
  </si>
  <si>
    <t>X</t>
  </si>
  <si>
    <t>L(mH)</t>
  </si>
  <si>
    <t>CARGA INDUTIVA</t>
  </si>
  <si>
    <t>CARGA RESISTIVA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</si>
</sst>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33"/>
  <sheetViews>
    <sheetView tabSelected="1" workbookViewId="0">
      <selection activeCell="K34" sqref="K34"/>
    </sheetView>
  </sheetViews>
  <sheetFormatPr defaultRowHeight="15" x14ac:dyDescent="0.25"/>
  <cols>
    <col min="3" max="3" width="10.5703125" bestFit="1" customWidth="1"/>
    <col min="8" max="8" width="12" bestFit="1" customWidth="1"/>
  </cols>
  <sheetData>
    <row r="3" spans="3:21" x14ac:dyDescent="0.25">
      <c r="D3" t="s">
        <v>9</v>
      </c>
      <c r="Q3" t="s">
        <v>10</v>
      </c>
    </row>
    <row r="4" spans="3:21" ht="15.75" thickBot="1" x14ac:dyDescent="0.3"/>
    <row r="5" spans="3:21" x14ac:dyDescent="0.25">
      <c r="C5" s="1" t="s">
        <v>0</v>
      </c>
      <c r="D5" s="2">
        <v>3.32</v>
      </c>
      <c r="G5" t="s">
        <v>3</v>
      </c>
      <c r="H5">
        <f>D5*D6</f>
        <v>332</v>
      </c>
      <c r="P5" s="1" t="s">
        <v>0</v>
      </c>
      <c r="Q5" s="2">
        <v>5.2240000000000002</v>
      </c>
      <c r="T5" t="s">
        <v>3</v>
      </c>
      <c r="U5">
        <f>Q5*Q6</f>
        <v>521.72088000000008</v>
      </c>
    </row>
    <row r="6" spans="3:21" x14ac:dyDescent="0.25">
      <c r="C6" s="3" t="s">
        <v>1</v>
      </c>
      <c r="D6" s="4">
        <v>100</v>
      </c>
      <c r="G6" t="s">
        <v>4</v>
      </c>
      <c r="H6">
        <f>(D6*D6)/H5</f>
        <v>30.120481927710845</v>
      </c>
      <c r="P6" s="3" t="s">
        <v>1</v>
      </c>
      <c r="Q6" s="4">
        <v>99.87</v>
      </c>
      <c r="T6" t="s">
        <v>4</v>
      </c>
      <c r="U6">
        <f>(Q6*Q6)/U5</f>
        <v>19.11753445635528</v>
      </c>
    </row>
    <row r="7" spans="3:21" ht="15.75" thickBot="1" x14ac:dyDescent="0.3">
      <c r="C7" s="5" t="s">
        <v>2</v>
      </c>
      <c r="D7" s="6">
        <v>80</v>
      </c>
      <c r="G7" t="s">
        <v>5</v>
      </c>
      <c r="H7">
        <f>H6*COS(D8)</f>
        <v>5.2303667971966998</v>
      </c>
      <c r="P7" s="5" t="s">
        <v>2</v>
      </c>
      <c r="Q7" s="6">
        <v>0</v>
      </c>
      <c r="T7" t="s">
        <v>5</v>
      </c>
      <c r="U7">
        <f>U6*COS(Q8)</f>
        <v>19.11753445635528</v>
      </c>
    </row>
    <row r="8" spans="3:21" x14ac:dyDescent="0.25">
      <c r="C8" s="7" t="s">
        <v>6</v>
      </c>
      <c r="D8">
        <f>RADIANS(D7)</f>
        <v>1.3962634015954636</v>
      </c>
      <c r="G8" t="s">
        <v>7</v>
      </c>
      <c r="H8">
        <f>H6*SIN(D8)</f>
        <v>29.662884126873738</v>
      </c>
      <c r="P8" s="7" t="s">
        <v>6</v>
      </c>
      <c r="Q8">
        <f>RADIANS(Q7)</f>
        <v>0</v>
      </c>
      <c r="T8" t="s">
        <v>7</v>
      </c>
      <c r="U8">
        <f>U6*SIN(Q8)</f>
        <v>0</v>
      </c>
    </row>
    <row r="9" spans="3:21" x14ac:dyDescent="0.25">
      <c r="G9" t="s">
        <v>8</v>
      </c>
      <c r="H9">
        <f>H8/(2*50*PI())*1000</f>
        <v>94.419892703081501</v>
      </c>
      <c r="T9" t="s">
        <v>8</v>
      </c>
      <c r="U9">
        <f>U8/(2*50*PI())*1000</f>
        <v>0</v>
      </c>
    </row>
    <row r="14" spans="3:21" ht="15.75" thickBot="1" x14ac:dyDescent="0.3"/>
    <row r="15" spans="3:21" x14ac:dyDescent="0.25">
      <c r="C15" s="1" t="s">
        <v>0</v>
      </c>
      <c r="D15" s="2">
        <v>3.21</v>
      </c>
      <c r="G15" t="s">
        <v>3</v>
      </c>
      <c r="H15">
        <f>D15*D16</f>
        <v>321</v>
      </c>
      <c r="P15" s="1" t="s">
        <v>0</v>
      </c>
      <c r="Q15" s="2">
        <v>5.1449999999999996</v>
      </c>
      <c r="T15" t="s">
        <v>3</v>
      </c>
      <c r="U15">
        <f>Q15*Q16</f>
        <v>519.13049999999998</v>
      </c>
    </row>
    <row r="16" spans="3:21" x14ac:dyDescent="0.25">
      <c r="C16" s="3" t="s">
        <v>1</v>
      </c>
      <c r="D16" s="4">
        <v>100</v>
      </c>
      <c r="G16" t="s">
        <v>4</v>
      </c>
      <c r="H16">
        <f>(D16*D16)/H15</f>
        <v>31.152647975077883</v>
      </c>
      <c r="P16" s="3" t="s">
        <v>1</v>
      </c>
      <c r="Q16" s="4">
        <v>100.9</v>
      </c>
      <c r="T16" t="s">
        <v>4</v>
      </c>
      <c r="U16">
        <f>(Q16*Q16)/U15</f>
        <v>19.61127308066084</v>
      </c>
    </row>
    <row r="17" spans="3:21" ht="15.75" thickBot="1" x14ac:dyDescent="0.3">
      <c r="C17" s="5" t="s">
        <v>2</v>
      </c>
      <c r="D17" s="6">
        <v>85</v>
      </c>
      <c r="G17" t="s">
        <v>5</v>
      </c>
      <c r="H17">
        <f>H16*COS(D18)</f>
        <v>2.7151321728242412</v>
      </c>
      <c r="P17" s="5" t="s">
        <v>2</v>
      </c>
      <c r="Q17" s="6">
        <v>0</v>
      </c>
      <c r="T17" t="s">
        <v>5</v>
      </c>
      <c r="U17">
        <f>U16*COS(Q18)</f>
        <v>19.61127308066084</v>
      </c>
    </row>
    <row r="18" spans="3:21" x14ac:dyDescent="0.25">
      <c r="C18" s="7" t="s">
        <v>6</v>
      </c>
      <c r="D18">
        <f>RADIANS(D17)</f>
        <v>1.4835298641951802</v>
      </c>
      <c r="G18" t="s">
        <v>7</v>
      </c>
      <c r="H18">
        <f>H16*SIN(D18)</f>
        <v>31.03410274429114</v>
      </c>
      <c r="P18" s="7" t="s">
        <v>6</v>
      </c>
      <c r="Q18">
        <f>RADIANS(Q17)</f>
        <v>0</v>
      </c>
      <c r="T18" t="s">
        <v>7</v>
      </c>
      <c r="U18">
        <f>U16*SIN(Q18)</f>
        <v>0</v>
      </c>
    </row>
    <row r="19" spans="3:21" x14ac:dyDescent="0.25">
      <c r="G19" t="s">
        <v>8</v>
      </c>
      <c r="H19">
        <f>H18/(2*50*PI())*1000</f>
        <v>98.784617123513783</v>
      </c>
      <c r="T19" t="s">
        <v>8</v>
      </c>
      <c r="U19">
        <f>U18/(2*50*PI())*1000</f>
        <v>0</v>
      </c>
    </row>
    <row r="23" spans="3:21" ht="15.75" thickBot="1" x14ac:dyDescent="0.3"/>
    <row r="24" spans="3:21" x14ac:dyDescent="0.25">
      <c r="C24" s="1" t="s">
        <v>0</v>
      </c>
      <c r="D24" s="2">
        <v>2.85</v>
      </c>
      <c r="G24" t="s">
        <v>3</v>
      </c>
      <c r="H24">
        <f>D24*D25</f>
        <v>285</v>
      </c>
      <c r="P24" s="1" t="s">
        <v>0</v>
      </c>
      <c r="Q24" s="2">
        <v>5.2830000000000004</v>
      </c>
      <c r="T24" t="s">
        <v>3</v>
      </c>
      <c r="U24">
        <f>Q24*Q25</f>
        <v>528.82830000000001</v>
      </c>
    </row>
    <row r="25" spans="3:21" x14ac:dyDescent="0.25">
      <c r="C25" s="3" t="s">
        <v>1</v>
      </c>
      <c r="D25" s="4">
        <v>100</v>
      </c>
      <c r="G25" t="s">
        <v>4</v>
      </c>
      <c r="H25">
        <f>(D25*D25)/H24</f>
        <v>35.087719298245617</v>
      </c>
      <c r="P25" s="3" t="s">
        <v>1</v>
      </c>
      <c r="Q25" s="4">
        <v>100.1</v>
      </c>
      <c r="T25" t="s">
        <v>4</v>
      </c>
      <c r="U25">
        <f>(Q25*Q25)/U24</f>
        <v>18.947567669884531</v>
      </c>
    </row>
    <row r="26" spans="3:21" ht="15.75" thickBot="1" x14ac:dyDescent="0.3">
      <c r="C26" s="5" t="s">
        <v>2</v>
      </c>
      <c r="D26" s="6">
        <v>74</v>
      </c>
      <c r="G26" t="s">
        <v>5</v>
      </c>
      <c r="H26">
        <f>H25*COS(D27)</f>
        <v>9.6714861690175145</v>
      </c>
      <c r="P26" s="5" t="s">
        <v>2</v>
      </c>
      <c r="Q26" s="6">
        <v>0</v>
      </c>
      <c r="T26" t="s">
        <v>5</v>
      </c>
      <c r="U26">
        <f>U25*COS(Q27)</f>
        <v>18.947567669884531</v>
      </c>
    </row>
    <row r="27" spans="3:21" x14ac:dyDescent="0.25">
      <c r="C27" s="7" t="s">
        <v>6</v>
      </c>
      <c r="D27">
        <f>RADIANS(D26)</f>
        <v>1.2915436464758039</v>
      </c>
      <c r="G27" t="s">
        <v>7</v>
      </c>
      <c r="H27">
        <f>H25*SIN(D27)</f>
        <v>33.728480559239259</v>
      </c>
      <c r="P27" s="7" t="s">
        <v>6</v>
      </c>
      <c r="Q27">
        <f>RADIANS(Q26)</f>
        <v>0</v>
      </c>
      <c r="T27" t="s">
        <v>7</v>
      </c>
      <c r="U27">
        <f>U25*SIN(Q27)</f>
        <v>0</v>
      </c>
    </row>
    <row r="28" spans="3:21" x14ac:dyDescent="0.25">
      <c r="G28" t="s">
        <v>8</v>
      </c>
      <c r="H28">
        <f>H27/(2*50*PI())*1000</f>
        <v>107.36108807963645</v>
      </c>
      <c r="T28" t="s">
        <v>8</v>
      </c>
      <c r="U28">
        <f>U27/(2*50*PI())*1000</f>
        <v>0</v>
      </c>
    </row>
    <row r="32" spans="3:21" x14ac:dyDescent="0.25">
      <c r="K32">
        <f>100*SQRT(3)</f>
        <v>173.20508075688772</v>
      </c>
    </row>
    <row r="33" spans="11:11" x14ac:dyDescent="0.25">
      <c r="K33">
        <f>150*SQRT(3)</f>
        <v>259.8076211353316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2018-01-26T11:22:44Z</dcterms:created>
  <dcterms:modified xsi:type="dcterms:W3CDTF">2018-01-26T18:17:14Z</dcterms:modified>
</cp:coreProperties>
</file>