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GD\DS\4Github\Github\RegressaoLogistica\"/>
    </mc:Choice>
  </mc:AlternateContent>
  <xr:revisionPtr revIDLastSave="0" documentId="13_ncr:1_{A9EFDF00-891C-42C0-990C-FFD2EF11C600}" xr6:coauthVersionLast="46" xr6:coauthVersionMax="46" xr10:uidLastSave="{00000000-0000-0000-0000-000000000000}"/>
  <bookViews>
    <workbookView xWindow="-109" yWindow="-109" windowWidth="26301" windowHeight="14305" activeTab="2" xr2:uid="{00000000-000D-0000-FFFF-FFFF00000000}"/>
  </bookViews>
  <sheets>
    <sheet name="Sheet1" sheetId="1" r:id="rId1"/>
    <sheet name="Logistica" sheetId="2" r:id="rId2"/>
    <sheet name="tentativa2" sheetId="4" r:id="rId3"/>
    <sheet name="logodds" sheetId="3" r:id="rId4"/>
  </sheets>
  <definedNames>
    <definedName name="solver_adj" localSheetId="1" hidden="1">Logistica!$S$4:$T$4</definedName>
    <definedName name="solver_adj" localSheetId="2" hidden="1">tentativa2!$Q$2:$Q$3</definedName>
    <definedName name="solver_cvg" localSheetId="1" hidden="1">0.0001</definedName>
    <definedName name="solver_cvg" localSheetId="2" hidden="1">"""""""""""""""""""""""""""""""""""""""""""""""""""""""""""""""0,0001"""""""""""""""""""""""""""""""""""""""""""""""""""""""""""""""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"""""""""""""""""""""""""""""""""""""""""""""""""""""""""""""""0,075"""""""""""""""""""""""""""""""""""""""""""""""""""""""""""""""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Logistica!$O$1</definedName>
    <definedName name="solver_opt" localSheetId="2" hidden="1">tentativa2!$L$1</definedName>
    <definedName name="solver_pre" localSheetId="1" hidden="1">0.000001</definedName>
    <definedName name="solver_pre" localSheetId="2" hidden="1">"""""""""""""""""""""""""""""""""""""""""""""""""""""""""""""""0,000001"""""""""""""""""""""""""""""""""""""""""""""""""""""""""""""""</definedName>
    <definedName name="solver_rbv" localSheetId="1" hidden="1">1</definedName>
    <definedName name="solver_rbv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1</definedName>
    <definedName name="solver_typ" localSheetId="1" hidden="1">1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G17" i="4" s="1"/>
  <c r="C4" i="3"/>
  <c r="C2" i="3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C4" i="1"/>
  <c r="D4" i="1" s="1"/>
  <c r="F3" i="2"/>
  <c r="H17" i="4" l="1"/>
  <c r="E17" i="4" s="1"/>
  <c r="J17" i="4" s="1"/>
  <c r="G5" i="4"/>
  <c r="H5" i="4" s="1"/>
  <c r="E5" i="4" s="1"/>
  <c r="J5" i="4" s="1"/>
  <c r="G8" i="4"/>
  <c r="G4" i="4"/>
  <c r="H4" i="4" s="1"/>
  <c r="E4" i="4" s="1"/>
  <c r="J4" i="4" s="1"/>
  <c r="G9" i="4"/>
  <c r="H9" i="4" s="1"/>
  <c r="E9" i="4" s="1"/>
  <c r="J9" i="4" s="1"/>
  <c r="G16" i="4"/>
  <c r="H8" i="4"/>
  <c r="E8" i="4" s="1"/>
  <c r="J8" i="4" s="1"/>
  <c r="H3" i="4"/>
  <c r="E3" i="4" s="1"/>
  <c r="J3" i="4" s="1"/>
  <c r="H16" i="4"/>
  <c r="E16" i="4" s="1"/>
  <c r="J16" i="4" s="1"/>
  <c r="G10" i="4"/>
  <c r="H10" i="4" s="1"/>
  <c r="E10" i="4" s="1"/>
  <c r="J10" i="4" s="1"/>
  <c r="G11" i="4"/>
  <c r="H11" i="4" s="1"/>
  <c r="E11" i="4" s="1"/>
  <c r="J11" i="4" s="1"/>
  <c r="G12" i="4"/>
  <c r="H12" i="4" s="1"/>
  <c r="E12" i="4" s="1"/>
  <c r="J12" i="4" s="1"/>
  <c r="G6" i="4"/>
  <c r="H6" i="4" s="1"/>
  <c r="E6" i="4" s="1"/>
  <c r="J6" i="4" s="1"/>
  <c r="G14" i="4"/>
  <c r="H14" i="4" s="1"/>
  <c r="E14" i="4" s="1"/>
  <c r="J14" i="4" s="1"/>
  <c r="G13" i="4"/>
  <c r="H13" i="4" s="1"/>
  <c r="E13" i="4" s="1"/>
  <c r="J13" i="4" s="1"/>
  <c r="G7" i="4"/>
  <c r="H7" i="4" s="1"/>
  <c r="E7" i="4" s="1"/>
  <c r="J7" i="4" s="1"/>
  <c r="G15" i="4"/>
  <c r="H15" i="4" s="1"/>
  <c r="E15" i="4" s="1"/>
  <c r="J15" i="4" s="1"/>
  <c r="I3" i="2"/>
  <c r="I2" i="2"/>
  <c r="G3" i="2"/>
  <c r="J3" i="2" s="1"/>
  <c r="M3" i="2" s="1"/>
  <c r="C4" i="2"/>
  <c r="E4" i="1"/>
  <c r="B5" i="1"/>
  <c r="C5" i="1" s="1"/>
  <c r="N3" i="4" l="1"/>
  <c r="L3" i="4"/>
  <c r="N10" i="4"/>
  <c r="L10" i="4"/>
  <c r="N16" i="4"/>
  <c r="L16" i="4"/>
  <c r="N8" i="4"/>
  <c r="L8" i="4"/>
  <c r="N14" i="4"/>
  <c r="L14" i="4"/>
  <c r="N17" i="4"/>
  <c r="L17" i="4"/>
  <c r="N6" i="4"/>
  <c r="L6" i="4"/>
  <c r="N9" i="4"/>
  <c r="L9" i="4"/>
  <c r="N5" i="4"/>
  <c r="L5" i="4"/>
  <c r="N7" i="4"/>
  <c r="L7" i="4"/>
  <c r="N4" i="4"/>
  <c r="L4" i="4"/>
  <c r="N15" i="4"/>
  <c r="L15" i="4"/>
  <c r="N13" i="4"/>
  <c r="L13" i="4"/>
  <c r="N12" i="4"/>
  <c r="L12" i="4"/>
  <c r="N11" i="4"/>
  <c r="L11" i="4"/>
  <c r="E5" i="1"/>
  <c r="D5" i="1"/>
  <c r="B6" i="1"/>
  <c r="C5" i="2"/>
  <c r="I4" i="2"/>
  <c r="F4" i="2"/>
  <c r="G4" i="2" s="1"/>
  <c r="J4" i="2" s="1"/>
  <c r="L3" i="2"/>
  <c r="O3" i="2" s="1"/>
  <c r="N1" i="4" l="1"/>
  <c r="L1" i="4"/>
  <c r="B7" i="1"/>
  <c r="C6" i="1"/>
  <c r="L4" i="2"/>
  <c r="O4" i="2" s="1"/>
  <c r="M4" i="2"/>
  <c r="C6" i="2"/>
  <c r="I5" i="2"/>
  <c r="F5" i="2"/>
  <c r="G5" i="2" s="1"/>
  <c r="J5" i="2" s="1"/>
  <c r="E6" i="1" l="1"/>
  <c r="D6" i="1"/>
  <c r="B8" i="1"/>
  <c r="C7" i="1"/>
  <c r="M5" i="2"/>
  <c r="L5" i="2"/>
  <c r="O5" i="2" s="1"/>
  <c r="C7" i="2"/>
  <c r="I6" i="2"/>
  <c r="F6" i="2"/>
  <c r="G6" i="2" s="1"/>
  <c r="J6" i="2" s="1"/>
  <c r="E7" i="1" l="1"/>
  <c r="D7" i="1"/>
  <c r="B9" i="1"/>
  <c r="C8" i="1"/>
  <c r="M6" i="2"/>
  <c r="L6" i="2"/>
  <c r="O6" i="2" s="1"/>
  <c r="C8" i="2"/>
  <c r="I7" i="2"/>
  <c r="F7" i="2"/>
  <c r="G7" i="2" s="1"/>
  <c r="J7" i="2" s="1"/>
  <c r="E8" i="1" l="1"/>
  <c r="D8" i="1"/>
  <c r="B10" i="1"/>
  <c r="C9" i="1"/>
  <c r="M7" i="2"/>
  <c r="L7" i="2"/>
  <c r="O7" i="2" s="1"/>
  <c r="C9" i="2"/>
  <c r="F8" i="2"/>
  <c r="G8" i="2" s="1"/>
  <c r="J8" i="2" s="1"/>
  <c r="I8" i="2"/>
  <c r="E9" i="1" l="1"/>
  <c r="D9" i="1"/>
  <c r="B11" i="1"/>
  <c r="C10" i="1"/>
  <c r="M8" i="2"/>
  <c r="L8" i="2"/>
  <c r="O8" i="2" s="1"/>
  <c r="C10" i="2"/>
  <c r="I9" i="2"/>
  <c r="F9" i="2"/>
  <c r="G9" i="2" s="1"/>
  <c r="J9" i="2" s="1"/>
  <c r="E10" i="1" l="1"/>
  <c r="D10" i="1"/>
  <c r="B12" i="1"/>
  <c r="C11" i="1"/>
  <c r="M9" i="2"/>
  <c r="L9" i="2"/>
  <c r="O9" i="2" s="1"/>
  <c r="C11" i="2"/>
  <c r="I10" i="2"/>
  <c r="F10" i="2"/>
  <c r="G10" i="2" s="1"/>
  <c r="J10" i="2" s="1"/>
  <c r="E11" i="1" l="1"/>
  <c r="D11" i="1"/>
  <c r="B13" i="1"/>
  <c r="C12" i="1"/>
  <c r="M10" i="2"/>
  <c r="L10" i="2"/>
  <c r="O10" i="2" s="1"/>
  <c r="C12" i="2"/>
  <c r="I11" i="2"/>
  <c r="F11" i="2"/>
  <c r="G11" i="2" s="1"/>
  <c r="J11" i="2" s="1"/>
  <c r="E12" i="1" l="1"/>
  <c r="D12" i="1"/>
  <c r="B14" i="1"/>
  <c r="C13" i="1"/>
  <c r="C13" i="2"/>
  <c r="F12" i="2"/>
  <c r="G12" i="2" s="1"/>
  <c r="J12" i="2" s="1"/>
  <c r="I12" i="2"/>
  <c r="M11" i="2"/>
  <c r="L11" i="2"/>
  <c r="O11" i="2" s="1"/>
  <c r="E13" i="1" l="1"/>
  <c r="D13" i="1"/>
  <c r="B15" i="1"/>
  <c r="C14" i="1"/>
  <c r="L12" i="2"/>
  <c r="O12" i="2" s="1"/>
  <c r="M12" i="2"/>
  <c r="C14" i="2"/>
  <c r="F13" i="2"/>
  <c r="G13" i="2" s="1"/>
  <c r="J13" i="2" s="1"/>
  <c r="I13" i="2"/>
  <c r="E14" i="1" l="1"/>
  <c r="D14" i="1"/>
  <c r="B16" i="1"/>
  <c r="C15" i="1"/>
  <c r="C15" i="2"/>
  <c r="I14" i="2"/>
  <c r="F14" i="2"/>
  <c r="G14" i="2" s="1"/>
  <c r="J14" i="2" s="1"/>
  <c r="M13" i="2"/>
  <c r="L13" i="2"/>
  <c r="O13" i="2" s="1"/>
  <c r="E15" i="1" l="1"/>
  <c r="D15" i="1"/>
  <c r="B17" i="1"/>
  <c r="C16" i="1"/>
  <c r="L14" i="2"/>
  <c r="O14" i="2" s="1"/>
  <c r="M14" i="2"/>
  <c r="C16" i="2"/>
  <c r="F15" i="2"/>
  <c r="G15" i="2" s="1"/>
  <c r="J15" i="2" s="1"/>
  <c r="I15" i="2"/>
  <c r="E16" i="1" l="1"/>
  <c r="D16" i="1"/>
  <c r="B18" i="1"/>
  <c r="C17" i="1"/>
  <c r="C17" i="2"/>
  <c r="I16" i="2"/>
  <c r="F16" i="2"/>
  <c r="G16" i="2" s="1"/>
  <c r="J16" i="2" s="1"/>
  <c r="M15" i="2"/>
  <c r="L15" i="2"/>
  <c r="O15" i="2" s="1"/>
  <c r="E17" i="1" l="1"/>
  <c r="D17" i="1"/>
  <c r="B19" i="1"/>
  <c r="C18" i="1"/>
  <c r="M16" i="2"/>
  <c r="L16" i="2"/>
  <c r="O16" i="2" s="1"/>
  <c r="I17" i="2"/>
  <c r="F17" i="2"/>
  <c r="G17" i="2" s="1"/>
  <c r="J17" i="2" s="1"/>
  <c r="E18" i="1" l="1"/>
  <c r="D18" i="1"/>
  <c r="B20" i="1"/>
  <c r="C19" i="1"/>
  <c r="M17" i="2"/>
  <c r="L17" i="2"/>
  <c r="O17" i="2" s="1"/>
  <c r="O1" i="2" s="1"/>
  <c r="E19" i="1" l="1"/>
  <c r="D19" i="1"/>
  <c r="B21" i="1"/>
  <c r="C20" i="1"/>
  <c r="E20" i="1" l="1"/>
  <c r="D20" i="1"/>
  <c r="B22" i="1"/>
  <c r="C21" i="1"/>
  <c r="E21" i="1" l="1"/>
  <c r="D21" i="1"/>
  <c r="B23" i="1"/>
  <c r="C22" i="1"/>
  <c r="E22" i="1" l="1"/>
  <c r="D22" i="1"/>
  <c r="B24" i="1"/>
  <c r="C23" i="1"/>
  <c r="E23" i="1" l="1"/>
  <c r="D23" i="1"/>
  <c r="B25" i="1"/>
  <c r="C24" i="1"/>
  <c r="E24" i="1" l="1"/>
  <c r="D24" i="1"/>
  <c r="B26" i="1"/>
  <c r="C25" i="1"/>
  <c r="E25" i="1" l="1"/>
  <c r="D25" i="1"/>
  <c r="B27" i="1"/>
  <c r="C26" i="1"/>
  <c r="E26" i="1" l="1"/>
  <c r="D26" i="1"/>
  <c r="B28" i="1"/>
  <c r="C27" i="1"/>
  <c r="E27" i="1" l="1"/>
  <c r="D27" i="1"/>
  <c r="B29" i="1"/>
  <c r="C28" i="1"/>
  <c r="E28" i="1" l="1"/>
  <c r="D28" i="1"/>
  <c r="B30" i="1"/>
  <c r="C29" i="1"/>
  <c r="E29" i="1" l="1"/>
  <c r="D29" i="1"/>
  <c r="B31" i="1"/>
  <c r="C30" i="1"/>
  <c r="E30" i="1" l="1"/>
  <c r="D30" i="1"/>
  <c r="B32" i="1"/>
  <c r="C31" i="1"/>
  <c r="E31" i="1" l="1"/>
  <c r="D31" i="1"/>
  <c r="B33" i="1"/>
  <c r="C32" i="1"/>
  <c r="E32" i="1" l="1"/>
  <c r="D32" i="1"/>
  <c r="B34" i="1"/>
  <c r="C33" i="1"/>
  <c r="E33" i="1" l="1"/>
  <c r="D33" i="1"/>
  <c r="B35" i="1"/>
  <c r="C34" i="1"/>
  <c r="E34" i="1" l="1"/>
  <c r="D34" i="1"/>
  <c r="B36" i="1"/>
  <c r="C35" i="1"/>
  <c r="E35" i="1" l="1"/>
  <c r="D35" i="1"/>
  <c r="B37" i="1"/>
  <c r="C36" i="1"/>
  <c r="E36" i="1" l="1"/>
  <c r="D36" i="1"/>
  <c r="B38" i="1"/>
  <c r="C37" i="1"/>
  <c r="E37" i="1" l="1"/>
  <c r="D37" i="1"/>
  <c r="B39" i="1"/>
  <c r="C38" i="1"/>
  <c r="E38" i="1" l="1"/>
  <c r="D38" i="1"/>
  <c r="B40" i="1"/>
  <c r="C39" i="1"/>
  <c r="E39" i="1" l="1"/>
  <c r="D39" i="1"/>
  <c r="B41" i="1"/>
  <c r="C40" i="1"/>
  <c r="E40" i="1" l="1"/>
  <c r="D40" i="1"/>
  <c r="B42" i="1"/>
  <c r="C41" i="1"/>
  <c r="E41" i="1" l="1"/>
  <c r="D41" i="1"/>
  <c r="B43" i="1"/>
  <c r="C42" i="1"/>
  <c r="E42" i="1" l="1"/>
  <c r="D42" i="1"/>
  <c r="B44" i="1"/>
  <c r="C43" i="1"/>
  <c r="E43" i="1" l="1"/>
  <c r="D43" i="1"/>
  <c r="B45" i="1"/>
  <c r="C44" i="1"/>
  <c r="E44" i="1" l="1"/>
  <c r="D44" i="1"/>
  <c r="B46" i="1"/>
  <c r="C45" i="1"/>
  <c r="E45" i="1" l="1"/>
  <c r="D45" i="1"/>
  <c r="B47" i="1"/>
  <c r="C46" i="1"/>
  <c r="E46" i="1" l="1"/>
  <c r="D46" i="1"/>
  <c r="B48" i="1"/>
  <c r="C47" i="1"/>
  <c r="E47" i="1" l="1"/>
  <c r="D47" i="1"/>
  <c r="B49" i="1"/>
  <c r="C48" i="1"/>
  <c r="E48" i="1" l="1"/>
  <c r="D48" i="1"/>
  <c r="B50" i="1"/>
  <c r="C49" i="1"/>
  <c r="E49" i="1" l="1"/>
  <c r="D49" i="1"/>
  <c r="B51" i="1"/>
  <c r="C50" i="1"/>
  <c r="E50" i="1" l="1"/>
  <c r="D50" i="1"/>
  <c r="B52" i="1"/>
  <c r="C51" i="1"/>
  <c r="E51" i="1" l="1"/>
  <c r="D51" i="1"/>
  <c r="B53" i="1"/>
  <c r="C52" i="1"/>
  <c r="E52" i="1" l="1"/>
  <c r="D52" i="1"/>
  <c r="B54" i="1"/>
  <c r="C53" i="1"/>
  <c r="E53" i="1" l="1"/>
  <c r="D53" i="1"/>
  <c r="B55" i="1"/>
  <c r="C54" i="1"/>
  <c r="E54" i="1" l="1"/>
  <c r="D54" i="1"/>
  <c r="B56" i="1"/>
  <c r="C55" i="1"/>
  <c r="E55" i="1" l="1"/>
  <c r="D55" i="1"/>
  <c r="B57" i="1"/>
  <c r="C56" i="1"/>
  <c r="E56" i="1" l="1"/>
  <c r="D56" i="1"/>
  <c r="B58" i="1"/>
  <c r="C57" i="1"/>
  <c r="E57" i="1" l="1"/>
  <c r="D57" i="1"/>
  <c r="B59" i="1"/>
  <c r="C58" i="1"/>
  <c r="E58" i="1" l="1"/>
  <c r="D58" i="1"/>
  <c r="B60" i="1"/>
  <c r="C59" i="1"/>
  <c r="E59" i="1" l="1"/>
  <c r="D59" i="1"/>
  <c r="B61" i="1"/>
  <c r="C60" i="1"/>
  <c r="E60" i="1" l="1"/>
  <c r="D60" i="1"/>
  <c r="B62" i="1"/>
  <c r="C61" i="1"/>
  <c r="E61" i="1" l="1"/>
  <c r="D61" i="1"/>
  <c r="B63" i="1"/>
  <c r="C62" i="1"/>
  <c r="E62" i="1" l="1"/>
  <c r="D62" i="1"/>
  <c r="B64" i="1"/>
  <c r="C63" i="1"/>
  <c r="E63" i="1" l="1"/>
  <c r="D63" i="1"/>
  <c r="B65" i="1"/>
  <c r="C64" i="1"/>
  <c r="E64" i="1" l="1"/>
  <c r="D64" i="1"/>
  <c r="B66" i="1"/>
  <c r="C65" i="1"/>
  <c r="E65" i="1" l="1"/>
  <c r="D65" i="1"/>
  <c r="B67" i="1"/>
  <c r="C66" i="1"/>
  <c r="E66" i="1" l="1"/>
  <c r="D66" i="1"/>
  <c r="B68" i="1"/>
  <c r="C67" i="1"/>
  <c r="E67" i="1" l="1"/>
  <c r="D67" i="1"/>
  <c r="B69" i="1"/>
  <c r="C68" i="1"/>
  <c r="E68" i="1" l="1"/>
  <c r="D68" i="1"/>
  <c r="B70" i="1"/>
  <c r="C69" i="1"/>
  <c r="E69" i="1" l="1"/>
  <c r="D69" i="1"/>
  <c r="B71" i="1"/>
  <c r="C70" i="1"/>
  <c r="E70" i="1" l="1"/>
  <c r="D70" i="1"/>
  <c r="B72" i="1"/>
  <c r="C71" i="1"/>
  <c r="E71" i="1" l="1"/>
  <c r="D71" i="1"/>
  <c r="B73" i="1"/>
  <c r="C72" i="1"/>
  <c r="E72" i="1" l="1"/>
  <c r="D72" i="1"/>
  <c r="B74" i="1"/>
  <c r="C73" i="1"/>
  <c r="E73" i="1" l="1"/>
  <c r="D73" i="1"/>
  <c r="B75" i="1"/>
  <c r="C74" i="1"/>
  <c r="E74" i="1" l="1"/>
  <c r="D74" i="1"/>
  <c r="B76" i="1"/>
  <c r="C75" i="1"/>
  <c r="E75" i="1" l="1"/>
  <c r="D75" i="1"/>
  <c r="B77" i="1"/>
  <c r="C76" i="1"/>
  <c r="E76" i="1" l="1"/>
  <c r="D76" i="1"/>
  <c r="B78" i="1"/>
  <c r="C77" i="1"/>
  <c r="E77" i="1" l="1"/>
  <c r="D77" i="1"/>
  <c r="B79" i="1"/>
  <c r="C78" i="1"/>
  <c r="E78" i="1" l="1"/>
  <c r="D78" i="1"/>
  <c r="B80" i="1"/>
  <c r="C79" i="1"/>
  <c r="E79" i="1" l="1"/>
  <c r="D79" i="1"/>
  <c r="B81" i="1"/>
  <c r="C80" i="1"/>
  <c r="E80" i="1" l="1"/>
  <c r="D80" i="1"/>
  <c r="B82" i="1"/>
  <c r="C81" i="1"/>
  <c r="E81" i="1" l="1"/>
  <c r="D81" i="1"/>
  <c r="B83" i="1"/>
  <c r="C82" i="1"/>
  <c r="E82" i="1" l="1"/>
  <c r="D82" i="1"/>
  <c r="B84" i="1"/>
  <c r="C83" i="1"/>
  <c r="E83" i="1" l="1"/>
  <c r="D83" i="1"/>
  <c r="B85" i="1"/>
  <c r="C84" i="1"/>
  <c r="E84" i="1" l="1"/>
  <c r="D84" i="1"/>
  <c r="B86" i="1"/>
  <c r="C85" i="1"/>
  <c r="E85" i="1" l="1"/>
  <c r="D85" i="1"/>
  <c r="B87" i="1"/>
  <c r="C86" i="1"/>
  <c r="E86" i="1" l="1"/>
  <c r="D86" i="1"/>
  <c r="B88" i="1"/>
  <c r="C87" i="1"/>
  <c r="E87" i="1" l="1"/>
  <c r="D87" i="1"/>
  <c r="B89" i="1"/>
  <c r="C88" i="1"/>
  <c r="E88" i="1" l="1"/>
  <c r="D88" i="1"/>
  <c r="B90" i="1"/>
  <c r="C89" i="1"/>
  <c r="E89" i="1" l="1"/>
  <c r="D89" i="1"/>
  <c r="B91" i="1"/>
  <c r="C90" i="1"/>
  <c r="E90" i="1" l="1"/>
  <c r="D90" i="1"/>
  <c r="B92" i="1"/>
  <c r="C91" i="1"/>
  <c r="E91" i="1" l="1"/>
  <c r="D91" i="1"/>
  <c r="B93" i="1"/>
  <c r="C92" i="1"/>
  <c r="E92" i="1" l="1"/>
  <c r="D92" i="1"/>
  <c r="B94" i="1"/>
  <c r="C93" i="1"/>
  <c r="E93" i="1" l="1"/>
  <c r="D93" i="1"/>
  <c r="B95" i="1"/>
  <c r="C94" i="1"/>
  <c r="E94" i="1" l="1"/>
  <c r="D94" i="1"/>
  <c r="B96" i="1"/>
  <c r="C95" i="1"/>
  <c r="E95" i="1" l="1"/>
  <c r="D95" i="1"/>
  <c r="B97" i="1"/>
  <c r="C96" i="1"/>
  <c r="E96" i="1" l="1"/>
  <c r="D96" i="1"/>
  <c r="B98" i="1"/>
  <c r="C97" i="1"/>
  <c r="E97" i="1" l="1"/>
  <c r="D97" i="1"/>
  <c r="B99" i="1"/>
  <c r="C98" i="1"/>
  <c r="E98" i="1" l="1"/>
  <c r="D98" i="1"/>
  <c r="B100" i="1"/>
  <c r="C99" i="1"/>
  <c r="E99" i="1" l="1"/>
  <c r="D99" i="1"/>
  <c r="B101" i="1"/>
  <c r="C100" i="1"/>
  <c r="E100" i="1" l="1"/>
  <c r="D100" i="1"/>
  <c r="B102" i="1"/>
  <c r="C101" i="1"/>
  <c r="E101" i="1" l="1"/>
  <c r="D101" i="1"/>
  <c r="B103" i="1"/>
  <c r="C102" i="1"/>
  <c r="E102" i="1" l="1"/>
  <c r="D102" i="1"/>
  <c r="B104" i="1"/>
  <c r="C104" i="1" s="1"/>
  <c r="C103" i="1"/>
  <c r="E104" i="1" l="1"/>
  <c r="D104" i="1"/>
  <c r="E103" i="1"/>
  <c r="D103" i="1"/>
</calcChain>
</file>

<file path=xl/sharedStrings.xml><?xml version="1.0" encoding="utf-8"?>
<sst xmlns="http://schemas.openxmlformats.org/spreadsheetml/2006/main" count="36" uniqueCount="30">
  <si>
    <t>x</t>
  </si>
  <si>
    <t>Logit</t>
  </si>
  <si>
    <t>p</t>
  </si>
  <si>
    <t>Y</t>
  </si>
  <si>
    <t>Modelo</t>
  </si>
  <si>
    <t>Beta0</t>
  </si>
  <si>
    <t>Beta1</t>
  </si>
  <si>
    <t xml:space="preserve">Y = </t>
  </si>
  <si>
    <t xml:space="preserve">log(odds) = </t>
  </si>
  <si>
    <t>ln(p/1-p)</t>
  </si>
  <si>
    <t>class</t>
  </si>
  <si>
    <t>logit</t>
  </si>
  <si>
    <t>EXP(Y)</t>
  </si>
  <si>
    <t>MODELO</t>
  </si>
  <si>
    <t>Verossimilhança</t>
  </si>
  <si>
    <t>SCORE</t>
  </si>
  <si>
    <t>PROBABILIDADE</t>
  </si>
  <si>
    <t>-inf + inf</t>
  </si>
  <si>
    <t>[0,1]</t>
  </si>
  <si>
    <t>ODDS</t>
  </si>
  <si>
    <t>B0</t>
  </si>
  <si>
    <t>B1</t>
  </si>
  <si>
    <t>Beta0 + Beta1*X</t>
  </si>
  <si>
    <t>X</t>
  </si>
  <si>
    <t>Logística</t>
  </si>
  <si>
    <t>Otimizados</t>
  </si>
  <si>
    <t>OLS</t>
  </si>
  <si>
    <t>Likelihood</t>
  </si>
  <si>
    <t>Cost Function (LOG LIKELIHOOD)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</si>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</sst>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PROBABILIDADE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Sheet1!$B$4:$B$104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-1.0269562977782698E-15</c:v>
                </c:pt>
                <c:pt idx="51">
                  <c:v>9.9999999999998979E-2</c:v>
                </c:pt>
                <c:pt idx="52">
                  <c:v>0.19999999999999898</c:v>
                </c:pt>
                <c:pt idx="53">
                  <c:v>0.29999999999999899</c:v>
                </c:pt>
                <c:pt idx="54">
                  <c:v>0.39999999999999902</c:v>
                </c:pt>
                <c:pt idx="55">
                  <c:v>0.499999999999999</c:v>
                </c:pt>
                <c:pt idx="56">
                  <c:v>0.59999999999999898</c:v>
                </c:pt>
                <c:pt idx="57">
                  <c:v>0.69999999999999896</c:v>
                </c:pt>
                <c:pt idx="58">
                  <c:v>0.79999999999999893</c:v>
                </c:pt>
                <c:pt idx="59">
                  <c:v>0.89999999999999891</c:v>
                </c:pt>
                <c:pt idx="60">
                  <c:v>0.99999999999999889</c:v>
                </c:pt>
                <c:pt idx="61">
                  <c:v>1.099999999999999</c:v>
                </c:pt>
                <c:pt idx="62">
                  <c:v>1.1999999999999991</c:v>
                </c:pt>
                <c:pt idx="63">
                  <c:v>1.2999999999999992</c:v>
                </c:pt>
                <c:pt idx="64">
                  <c:v>1.3999999999999992</c:v>
                </c:pt>
                <c:pt idx="65">
                  <c:v>1.4999999999999993</c:v>
                </c:pt>
                <c:pt idx="66">
                  <c:v>1.5999999999999994</c:v>
                </c:pt>
                <c:pt idx="67">
                  <c:v>1.6999999999999995</c:v>
                </c:pt>
                <c:pt idx="68">
                  <c:v>1.7999999999999996</c:v>
                </c:pt>
                <c:pt idx="69">
                  <c:v>1.8999999999999997</c:v>
                </c:pt>
                <c:pt idx="70">
                  <c:v>1.9999999999999998</c:v>
                </c:pt>
                <c:pt idx="71">
                  <c:v>2.0999999999999996</c:v>
                </c:pt>
                <c:pt idx="72">
                  <c:v>2.1999999999999997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2.8000000000000003</c:v>
                </c:pt>
                <c:pt idx="79">
                  <c:v>2.9000000000000004</c:v>
                </c:pt>
                <c:pt idx="80">
                  <c:v>3.0000000000000004</c:v>
                </c:pt>
                <c:pt idx="81">
                  <c:v>3.1000000000000005</c:v>
                </c:pt>
                <c:pt idx="82">
                  <c:v>3.2000000000000006</c:v>
                </c:pt>
                <c:pt idx="83">
                  <c:v>3.3000000000000007</c:v>
                </c:pt>
                <c:pt idx="84">
                  <c:v>3.4000000000000008</c:v>
                </c:pt>
                <c:pt idx="85">
                  <c:v>3.5000000000000009</c:v>
                </c:pt>
                <c:pt idx="86">
                  <c:v>3.600000000000001</c:v>
                </c:pt>
                <c:pt idx="87">
                  <c:v>3.7000000000000011</c:v>
                </c:pt>
                <c:pt idx="88">
                  <c:v>3.8000000000000012</c:v>
                </c:pt>
                <c:pt idx="89">
                  <c:v>3.9000000000000012</c:v>
                </c:pt>
                <c:pt idx="90">
                  <c:v>4.0000000000000009</c:v>
                </c:pt>
                <c:pt idx="91">
                  <c:v>4.1000000000000005</c:v>
                </c:pt>
                <c:pt idx="92">
                  <c:v>4.2</c:v>
                </c:pt>
                <c:pt idx="93">
                  <c:v>4.3</c:v>
                </c:pt>
                <c:pt idx="94">
                  <c:v>4.3999999999999995</c:v>
                </c:pt>
                <c:pt idx="95">
                  <c:v>4.4999999999999991</c:v>
                </c:pt>
                <c:pt idx="96">
                  <c:v>4.5999999999999988</c:v>
                </c:pt>
                <c:pt idx="97">
                  <c:v>4.6999999999999984</c:v>
                </c:pt>
                <c:pt idx="98">
                  <c:v>4.799999999999998</c:v>
                </c:pt>
                <c:pt idx="99">
                  <c:v>4.8999999999999977</c:v>
                </c:pt>
                <c:pt idx="100">
                  <c:v>4.9999999999999973</c:v>
                </c:pt>
              </c:numCache>
            </c:numRef>
          </c:xVal>
          <c:yVal>
            <c:numRef>
              <c:f>Sheet1!$C$4:$C$104</c:f>
              <c:numCache>
                <c:formatCode>General</c:formatCode>
                <c:ptCount val="101"/>
                <c:pt idx="0">
                  <c:v>6.6928509242848563E-3</c:v>
                </c:pt>
                <c:pt idx="1">
                  <c:v>7.3915413442819707E-3</c:v>
                </c:pt>
                <c:pt idx="2">
                  <c:v>8.1625711531598897E-3</c:v>
                </c:pt>
                <c:pt idx="3">
                  <c:v>9.0132986528478135E-3</c:v>
                </c:pt>
                <c:pt idx="4">
                  <c:v>9.9518018669043067E-3</c:v>
                </c:pt>
                <c:pt idx="5">
                  <c:v>1.0986942630593161E-2</c:v>
                </c:pt>
                <c:pt idx="6">
                  <c:v>1.2128434984274215E-2</c:v>
                </c:pt>
                <c:pt idx="7">
                  <c:v>1.3386917827664742E-2</c:v>
                </c:pt>
                <c:pt idx="8">
                  <c:v>1.4774031693273015E-2</c:v>
                </c:pt>
                <c:pt idx="9">
                  <c:v>1.630249937144089E-2</c:v>
                </c:pt>
                <c:pt idx="10">
                  <c:v>1.7986209962091493E-2</c:v>
                </c:pt>
                <c:pt idx="11">
                  <c:v>1.984030573407744E-2</c:v>
                </c:pt>
                <c:pt idx="12">
                  <c:v>2.1881270936130404E-2</c:v>
                </c:pt>
                <c:pt idx="13">
                  <c:v>2.412702141766912E-2</c:v>
                </c:pt>
                <c:pt idx="14">
                  <c:v>2.6596993576865773E-2</c:v>
                </c:pt>
                <c:pt idx="15">
                  <c:v>2.9312230751356232E-2</c:v>
                </c:pt>
                <c:pt idx="16">
                  <c:v>3.2295464698450412E-2</c:v>
                </c:pt>
                <c:pt idx="17">
                  <c:v>3.557118927263607E-2</c:v>
                </c:pt>
                <c:pt idx="18">
                  <c:v>3.9165722796764252E-2</c:v>
                </c:pt>
                <c:pt idx="19">
                  <c:v>4.3107254941086012E-2</c:v>
                </c:pt>
                <c:pt idx="20">
                  <c:v>4.7425873177566663E-2</c:v>
                </c:pt>
                <c:pt idx="21">
                  <c:v>5.2153563078417606E-2</c:v>
                </c:pt>
                <c:pt idx="22">
                  <c:v>5.7324175898868616E-2</c:v>
                </c:pt>
                <c:pt idx="23">
                  <c:v>6.297335605699636E-2</c:v>
                </c:pt>
                <c:pt idx="24">
                  <c:v>6.9138420343346663E-2</c:v>
                </c:pt>
                <c:pt idx="25">
                  <c:v>7.5858180021243393E-2</c:v>
                </c:pt>
                <c:pt idx="26">
                  <c:v>8.3172696493922213E-2</c:v>
                </c:pt>
                <c:pt idx="27">
                  <c:v>9.1122961014855952E-2</c:v>
                </c:pt>
                <c:pt idx="28">
                  <c:v>9.9750489119684968E-2</c:v>
                </c:pt>
                <c:pt idx="29">
                  <c:v>0.10909682119561276</c:v>
                </c:pt>
                <c:pt idx="30">
                  <c:v>0.11920292202211738</c:v>
                </c:pt>
                <c:pt idx="31">
                  <c:v>0.13010847436299766</c:v>
                </c:pt>
                <c:pt idx="32">
                  <c:v>0.1418510649004876</c:v>
                </c:pt>
                <c:pt idx="33">
                  <c:v>0.1544652650835345</c:v>
                </c:pt>
                <c:pt idx="34">
                  <c:v>0.16798161486607532</c:v>
                </c:pt>
                <c:pt idx="35">
                  <c:v>0.18242552380635615</c:v>
                </c:pt>
                <c:pt idx="36">
                  <c:v>0.19781611144141806</c:v>
                </c:pt>
                <c:pt idx="37">
                  <c:v>0.21416501695744122</c:v>
                </c:pt>
                <c:pt idx="38">
                  <c:v>0.23147521650098216</c:v>
                </c:pt>
                <c:pt idx="39">
                  <c:v>0.2497398944048822</c:v>
                </c:pt>
                <c:pt idx="40">
                  <c:v>0.26894142136999499</c:v>
                </c:pt>
                <c:pt idx="41">
                  <c:v>0.28905049737499583</c:v>
                </c:pt>
                <c:pt idx="42">
                  <c:v>0.31002551887238738</c:v>
                </c:pt>
                <c:pt idx="43">
                  <c:v>0.33181222783183367</c:v>
                </c:pt>
                <c:pt idx="44">
                  <c:v>0.35434369377420433</c:v>
                </c:pt>
                <c:pt idx="45">
                  <c:v>0.37754066879814524</c:v>
                </c:pt>
                <c:pt idx="46">
                  <c:v>0.40131233988754778</c:v>
                </c:pt>
                <c:pt idx="47">
                  <c:v>0.42555748318834075</c:v>
                </c:pt>
                <c:pt idx="48">
                  <c:v>0.45016600268752183</c:v>
                </c:pt>
                <c:pt idx="49">
                  <c:v>0.47502081252105977</c:v>
                </c:pt>
                <c:pt idx="50">
                  <c:v>0.49999999999999972</c:v>
                </c:pt>
                <c:pt idx="51">
                  <c:v>0.52497918747893968</c:v>
                </c:pt>
                <c:pt idx="52">
                  <c:v>0.54983399731247762</c:v>
                </c:pt>
                <c:pt idx="53">
                  <c:v>0.57444251681165881</c:v>
                </c:pt>
                <c:pt idx="54">
                  <c:v>0.59868766011245178</c:v>
                </c:pt>
                <c:pt idx="55">
                  <c:v>0.62245933120185437</c:v>
                </c:pt>
                <c:pt idx="56">
                  <c:v>0.64565630622579517</c:v>
                </c:pt>
                <c:pt idx="57">
                  <c:v>0.66818777216816583</c:v>
                </c:pt>
                <c:pt idx="58">
                  <c:v>0.68997448112761217</c:v>
                </c:pt>
                <c:pt idx="59">
                  <c:v>0.71094950262500378</c:v>
                </c:pt>
                <c:pt idx="60">
                  <c:v>0.73105857863000467</c:v>
                </c:pt>
                <c:pt idx="61">
                  <c:v>0.75026010559511735</c:v>
                </c:pt>
                <c:pt idx="62">
                  <c:v>0.76852478349901754</c:v>
                </c:pt>
                <c:pt idx="63">
                  <c:v>0.78583498304255861</c:v>
                </c:pt>
                <c:pt idx="64">
                  <c:v>0.80218388855858169</c:v>
                </c:pt>
                <c:pt idx="65">
                  <c:v>0.81757447619364354</c:v>
                </c:pt>
                <c:pt idx="66">
                  <c:v>0.83201838513392445</c:v>
                </c:pt>
                <c:pt idx="67">
                  <c:v>0.84553473491646525</c:v>
                </c:pt>
                <c:pt idx="68">
                  <c:v>0.85814893509951218</c:v>
                </c:pt>
                <c:pt idx="69">
                  <c:v>0.86989152563700212</c:v>
                </c:pt>
                <c:pt idx="70">
                  <c:v>0.88079707797788243</c:v>
                </c:pt>
                <c:pt idx="71">
                  <c:v>0.89090317880438696</c:v>
                </c:pt>
                <c:pt idx="72">
                  <c:v>0.9002495108803148</c:v>
                </c:pt>
                <c:pt idx="73">
                  <c:v>0.90887703898514383</c:v>
                </c:pt>
                <c:pt idx="74">
                  <c:v>0.91682730350607766</c:v>
                </c:pt>
                <c:pt idx="75">
                  <c:v>0.92414181997875644</c:v>
                </c:pt>
                <c:pt idx="76">
                  <c:v>0.93086157965665317</c:v>
                </c:pt>
                <c:pt idx="77">
                  <c:v>0.9370266439430035</c:v>
                </c:pt>
                <c:pt idx="78">
                  <c:v>0.94267582410113127</c:v>
                </c:pt>
                <c:pt idx="79">
                  <c:v>0.94784643692158232</c:v>
                </c:pt>
                <c:pt idx="80">
                  <c:v>0.95257412682243325</c:v>
                </c:pt>
                <c:pt idx="81">
                  <c:v>0.95689274505891386</c:v>
                </c:pt>
                <c:pt idx="82">
                  <c:v>0.96083427720323566</c:v>
                </c:pt>
                <c:pt idx="83">
                  <c:v>0.96442881072736386</c:v>
                </c:pt>
                <c:pt idx="84">
                  <c:v>0.96770453530154954</c:v>
                </c:pt>
                <c:pt idx="85">
                  <c:v>0.97068776924864375</c:v>
                </c:pt>
                <c:pt idx="86">
                  <c:v>0.97340300642313415</c:v>
                </c:pt>
                <c:pt idx="87">
                  <c:v>0.9758729785823308</c:v>
                </c:pt>
                <c:pt idx="88">
                  <c:v>0.97811872906386954</c:v>
                </c:pt>
                <c:pt idx="89">
                  <c:v>0.98015969426592253</c:v>
                </c:pt>
                <c:pt idx="90">
                  <c:v>0.98201379003790845</c:v>
                </c:pt>
                <c:pt idx="91">
                  <c:v>0.9836975006285591</c:v>
                </c:pt>
                <c:pt idx="92">
                  <c:v>0.98522596830672693</c:v>
                </c:pt>
                <c:pt idx="93">
                  <c:v>0.98661308217233523</c:v>
                </c:pt>
                <c:pt idx="94">
                  <c:v>0.98787156501572571</c:v>
                </c:pt>
                <c:pt idx="95">
                  <c:v>0.98901305736940681</c:v>
                </c:pt>
                <c:pt idx="96">
                  <c:v>0.99004819813309564</c:v>
                </c:pt>
                <c:pt idx="97">
                  <c:v>0.99098670134715217</c:v>
                </c:pt>
                <c:pt idx="98">
                  <c:v>0.99183742884684012</c:v>
                </c:pt>
                <c:pt idx="99">
                  <c:v>0.99260845865571801</c:v>
                </c:pt>
                <c:pt idx="100">
                  <c:v>0.99330714907571516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2-47E4-B6C6-A78B3985E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475551"/>
        <c:axId val="1807300223"/>
      </c:scatterChart>
      <c:valAx>
        <c:axId val="202547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7300223"/>
        <c:crosses val="autoZero"/>
        <c:crossBetween val="midCat"/>
      </c:valAx>
      <c:valAx>
        <c:axId val="180730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547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ln(odds)</a:t>
            </a:r>
            <a:r>
              <a:rPr lang="pt-BR" baseline="0"/>
              <a:t> x odds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Logit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Sheet1!$D$4:$D$104</c:f>
              <c:numCache>
                <c:formatCode>General</c:formatCode>
                <c:ptCount val="101"/>
                <c:pt idx="0">
                  <c:v>6.7379469990854679E-3</c:v>
                </c:pt>
                <c:pt idx="1">
                  <c:v>7.4465830709243381E-3</c:v>
                </c:pt>
                <c:pt idx="2">
                  <c:v>8.2297470490200232E-3</c:v>
                </c:pt>
                <c:pt idx="3">
                  <c:v>9.0952771016958069E-3</c:v>
                </c:pt>
                <c:pt idx="4">
                  <c:v>1.0051835744633565E-2</c:v>
                </c:pt>
                <c:pt idx="5">
                  <c:v>1.1108996538242287E-2</c:v>
                </c:pt>
                <c:pt idx="6">
                  <c:v>1.2277339903068415E-2</c:v>
                </c:pt>
                <c:pt idx="7">
                  <c:v>1.3568559012200896E-2</c:v>
                </c:pt>
                <c:pt idx="8">
                  <c:v>1.4995576820477662E-2</c:v>
                </c:pt>
                <c:pt idx="9">
                  <c:v>1.6572675401761196E-2</c:v>
                </c:pt>
                <c:pt idx="10">
                  <c:v>1.8315638888734113E-2</c:v>
                </c:pt>
                <c:pt idx="11">
                  <c:v>2.0241911445804318E-2</c:v>
                </c:pt>
                <c:pt idx="12">
                  <c:v>2.2370771856165525E-2</c:v>
                </c:pt>
                <c:pt idx="13">
                  <c:v>2.4723526470339305E-2</c:v>
                </c:pt>
                <c:pt idx="14">
                  <c:v>2.7323722447292472E-2</c:v>
                </c:pt>
                <c:pt idx="15">
                  <c:v>3.0197383422318411E-2</c:v>
                </c:pt>
                <c:pt idx="16">
                  <c:v>3.3373269960325976E-2</c:v>
                </c:pt>
                <c:pt idx="17">
                  <c:v>3.688316740123989E-2</c:v>
                </c:pt>
                <c:pt idx="18">
                  <c:v>4.07622039783661E-2</c:v>
                </c:pt>
                <c:pt idx="19">
                  <c:v>4.5049202393557683E-2</c:v>
                </c:pt>
                <c:pt idx="20">
                  <c:v>4.9787068367863813E-2</c:v>
                </c:pt>
                <c:pt idx="21">
                  <c:v>5.5023220056407085E-2</c:v>
                </c:pt>
                <c:pt idx="22">
                  <c:v>6.081006262521782E-2</c:v>
                </c:pt>
                <c:pt idx="23">
                  <c:v>6.7205512739749618E-2</c:v>
                </c:pt>
                <c:pt idx="24">
                  <c:v>7.427357821433371E-2</c:v>
                </c:pt>
                <c:pt idx="25">
                  <c:v>8.208499862389862E-2</c:v>
                </c:pt>
                <c:pt idx="26">
                  <c:v>9.0717953289412318E-2</c:v>
                </c:pt>
                <c:pt idx="27">
                  <c:v>0.10025884372280351</c:v>
                </c:pt>
                <c:pt idx="28">
                  <c:v>0.11080315836233366</c:v>
                </c:pt>
                <c:pt idx="29">
                  <c:v>0.12245642825298167</c:v>
                </c:pt>
                <c:pt idx="30">
                  <c:v>0.13533528323661245</c:v>
                </c:pt>
                <c:pt idx="31">
                  <c:v>0.14956861922263481</c:v>
                </c:pt>
                <c:pt idx="32">
                  <c:v>0.16529888822158628</c:v>
                </c:pt>
                <c:pt idx="33">
                  <c:v>0.18268352405273439</c:v>
                </c:pt>
                <c:pt idx="34">
                  <c:v>0.20189651799465513</c:v>
                </c:pt>
                <c:pt idx="35">
                  <c:v>0.22313016014842954</c:v>
                </c:pt>
                <c:pt idx="36">
                  <c:v>0.24659696394160618</c:v>
                </c:pt>
                <c:pt idx="37">
                  <c:v>0.27253179303401232</c:v>
                </c:pt>
                <c:pt idx="38">
                  <c:v>0.30119421191220175</c:v>
                </c:pt>
                <c:pt idx="39">
                  <c:v>0.33287108369807922</c:v>
                </c:pt>
                <c:pt idx="40">
                  <c:v>0.36787944117144206</c:v>
                </c:pt>
                <c:pt idx="41">
                  <c:v>0.40656965974059872</c:v>
                </c:pt>
                <c:pt idx="42">
                  <c:v>0.44932896411722123</c:v>
                </c:pt>
                <c:pt idx="43">
                  <c:v>0.49658530379140897</c:v>
                </c:pt>
                <c:pt idx="44">
                  <c:v>0.54881163609402595</c:v>
                </c:pt>
                <c:pt idx="45">
                  <c:v>0.60653065971263298</c:v>
                </c:pt>
                <c:pt idx="46">
                  <c:v>0.67032004603563866</c:v>
                </c:pt>
                <c:pt idx="47">
                  <c:v>0.7408182206817171</c:v>
                </c:pt>
                <c:pt idx="48">
                  <c:v>0.81873075307798093</c:v>
                </c:pt>
                <c:pt idx="49">
                  <c:v>0.90483741803595863</c:v>
                </c:pt>
                <c:pt idx="50">
                  <c:v>0.999999999999999</c:v>
                </c:pt>
                <c:pt idx="51">
                  <c:v>1.1051709180756462</c:v>
                </c:pt>
                <c:pt idx="52">
                  <c:v>1.2214027581601683</c:v>
                </c:pt>
                <c:pt idx="53">
                  <c:v>1.3498588075760021</c:v>
                </c:pt>
                <c:pt idx="54">
                  <c:v>1.491824697641269</c:v>
                </c:pt>
                <c:pt idx="55">
                  <c:v>1.6487212707001269</c:v>
                </c:pt>
                <c:pt idx="56">
                  <c:v>1.8221188003905067</c:v>
                </c:pt>
                <c:pt idx="57">
                  <c:v>2.013752707470474</c:v>
                </c:pt>
                <c:pt idx="58">
                  <c:v>2.2255409284924648</c:v>
                </c:pt>
                <c:pt idx="59">
                  <c:v>2.4596031111569476</c:v>
                </c:pt>
                <c:pt idx="60">
                  <c:v>2.7182818284590424</c:v>
                </c:pt>
                <c:pt idx="61">
                  <c:v>3.004166023946429</c:v>
                </c:pt>
                <c:pt idx="62">
                  <c:v>3.3201169227365455</c:v>
                </c:pt>
                <c:pt idx="63">
                  <c:v>3.669296667619244</c:v>
                </c:pt>
                <c:pt idx="64">
                  <c:v>4.0551999668446728</c:v>
                </c:pt>
                <c:pt idx="65">
                  <c:v>4.481689070338061</c:v>
                </c:pt>
                <c:pt idx="66">
                  <c:v>4.953032424395114</c:v>
                </c:pt>
                <c:pt idx="67">
                  <c:v>5.4739473917271981</c:v>
                </c:pt>
                <c:pt idx="68">
                  <c:v>6.0496474644129448</c:v>
                </c:pt>
                <c:pt idx="69">
                  <c:v>6.6858944422792677</c:v>
                </c:pt>
                <c:pt idx="70">
                  <c:v>7.3890560989306486</c:v>
                </c:pt>
                <c:pt idx="71">
                  <c:v>8.166169912567641</c:v>
                </c:pt>
                <c:pt idx="72">
                  <c:v>9.0250134994341149</c:v>
                </c:pt>
                <c:pt idx="73">
                  <c:v>9.9741824548147164</c:v>
                </c:pt>
                <c:pt idx="74">
                  <c:v>11.023176380641607</c:v>
                </c:pt>
                <c:pt idx="75">
                  <c:v>12.182493960703471</c:v>
                </c:pt>
                <c:pt idx="76">
                  <c:v>13.463738035001688</c:v>
                </c:pt>
                <c:pt idx="77">
                  <c:v>14.879731724872832</c:v>
                </c:pt>
                <c:pt idx="78">
                  <c:v>16.444646771097055</c:v>
                </c:pt>
                <c:pt idx="79">
                  <c:v>18.174145369443082</c:v>
                </c:pt>
                <c:pt idx="80">
                  <c:v>20.085536923187682</c:v>
                </c:pt>
                <c:pt idx="81">
                  <c:v>22.197951281441625</c:v>
                </c:pt>
                <c:pt idx="82">
                  <c:v>24.532530197109363</c:v>
                </c:pt>
                <c:pt idx="83">
                  <c:v>27.112638920657915</c:v>
                </c:pt>
                <c:pt idx="84">
                  <c:v>29.964100047397061</c:v>
                </c:pt>
                <c:pt idx="85">
                  <c:v>33.115451958692397</c:v>
                </c:pt>
                <c:pt idx="86">
                  <c:v>36.598234443678002</c:v>
                </c:pt>
                <c:pt idx="87">
                  <c:v>40.447304360067385</c:v>
                </c:pt>
                <c:pt idx="88">
                  <c:v>44.70118449330085</c:v>
                </c:pt>
                <c:pt idx="89">
                  <c:v>49.402449105530273</c:v>
                </c:pt>
                <c:pt idx="90">
                  <c:v>54.598150033144272</c:v>
                </c:pt>
                <c:pt idx="91">
                  <c:v>60.340287597362106</c:v>
                </c:pt>
                <c:pt idx="92">
                  <c:v>66.686331040925083</c:v>
                </c:pt>
                <c:pt idx="93">
                  <c:v>73.699793699595844</c:v>
                </c:pt>
                <c:pt idx="94">
                  <c:v>81.450868664967743</c:v>
                </c:pt>
                <c:pt idx="95">
                  <c:v>90.01713130052174</c:v>
                </c:pt>
                <c:pt idx="96">
                  <c:v>99.484315641933378</c:v>
                </c:pt>
                <c:pt idx="97">
                  <c:v>109.94717245212338</c:v>
                </c:pt>
                <c:pt idx="98">
                  <c:v>121.5104175187351</c:v>
                </c:pt>
                <c:pt idx="99">
                  <c:v>134.28977968493513</c:v>
                </c:pt>
                <c:pt idx="100">
                  <c:v>148.41315910257688</c:v>
                </c:pt>
              </c:numCache>
            </c:numRef>
          </c:xVal>
          <c:yVal>
            <c:numRef>
              <c:f>Sheet1!$E$4:$E$104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-1.0000000000000007</c:v>
                </c:pt>
                <c:pt idx="41">
                  <c:v>-0.90000000000000091</c:v>
                </c:pt>
                <c:pt idx="42">
                  <c:v>-0.80000000000000082</c:v>
                </c:pt>
                <c:pt idx="43">
                  <c:v>-0.70000000000000107</c:v>
                </c:pt>
                <c:pt idx="44">
                  <c:v>-0.60000000000000087</c:v>
                </c:pt>
                <c:pt idx="45">
                  <c:v>-0.50000000000000078</c:v>
                </c:pt>
                <c:pt idx="46">
                  <c:v>-0.40000000000000097</c:v>
                </c:pt>
                <c:pt idx="47">
                  <c:v>-0.30000000000000104</c:v>
                </c:pt>
                <c:pt idx="48">
                  <c:v>-0.20000000000000112</c:v>
                </c:pt>
                <c:pt idx="49">
                  <c:v>-0.10000000000000105</c:v>
                </c:pt>
                <c:pt idx="50">
                  <c:v>-9.9920072216264148E-16</c:v>
                </c:pt>
                <c:pt idx="51">
                  <c:v>9.9999999999998673E-2</c:v>
                </c:pt>
                <c:pt idx="52">
                  <c:v>0.19999999999999873</c:v>
                </c:pt>
                <c:pt idx="53">
                  <c:v>0.29999999999999921</c:v>
                </c:pt>
                <c:pt idx="54">
                  <c:v>0.39999999999999913</c:v>
                </c:pt>
                <c:pt idx="55">
                  <c:v>0.49999999999999922</c:v>
                </c:pt>
                <c:pt idx="56">
                  <c:v>0.59999999999999876</c:v>
                </c:pt>
                <c:pt idx="57">
                  <c:v>0.69999999999999873</c:v>
                </c:pt>
                <c:pt idx="58">
                  <c:v>0.79999999999999871</c:v>
                </c:pt>
                <c:pt idx="59">
                  <c:v>0.89999999999999913</c:v>
                </c:pt>
                <c:pt idx="60">
                  <c:v>0.999999999999999</c:v>
                </c:pt>
                <c:pt idx="61">
                  <c:v>1.0999999999999985</c:v>
                </c:pt>
                <c:pt idx="62">
                  <c:v>1.1999999999999993</c:v>
                </c:pt>
                <c:pt idx="63">
                  <c:v>1.3</c:v>
                </c:pt>
                <c:pt idx="64">
                  <c:v>1.3999999999999995</c:v>
                </c:pt>
                <c:pt idx="65">
                  <c:v>1.4999999999999991</c:v>
                </c:pt>
                <c:pt idx="66">
                  <c:v>1.5999999999999999</c:v>
                </c:pt>
                <c:pt idx="67">
                  <c:v>1.6999999999999997</c:v>
                </c:pt>
                <c:pt idx="68">
                  <c:v>1.7999999999999998</c:v>
                </c:pt>
                <c:pt idx="69">
                  <c:v>1.8999999999999997</c:v>
                </c:pt>
                <c:pt idx="70">
                  <c:v>1.9999999999999998</c:v>
                </c:pt>
                <c:pt idx="71">
                  <c:v>2.0999999999999988</c:v>
                </c:pt>
                <c:pt idx="72">
                  <c:v>2.1999999999999993</c:v>
                </c:pt>
                <c:pt idx="73">
                  <c:v>2.2999999999999994</c:v>
                </c:pt>
                <c:pt idx="74">
                  <c:v>2.4000000000000004</c:v>
                </c:pt>
                <c:pt idx="75">
                  <c:v>2.5</c:v>
                </c:pt>
                <c:pt idx="76">
                  <c:v>2.5999999999999996</c:v>
                </c:pt>
                <c:pt idx="77">
                  <c:v>2.6999999999999997</c:v>
                </c:pt>
                <c:pt idx="78">
                  <c:v>2.8000000000000003</c:v>
                </c:pt>
                <c:pt idx="79">
                  <c:v>2.9000000000000012</c:v>
                </c:pt>
                <c:pt idx="80">
                  <c:v>3.0000000000000009</c:v>
                </c:pt>
                <c:pt idx="81">
                  <c:v>3.0999999999999996</c:v>
                </c:pt>
                <c:pt idx="82">
                  <c:v>3.2000000000000006</c:v>
                </c:pt>
                <c:pt idx="83">
                  <c:v>3.3000000000000012</c:v>
                </c:pt>
                <c:pt idx="84">
                  <c:v>3.4000000000000017</c:v>
                </c:pt>
                <c:pt idx="85">
                  <c:v>3.5000000000000027</c:v>
                </c:pt>
                <c:pt idx="86">
                  <c:v>3.6000000000000005</c:v>
                </c:pt>
                <c:pt idx="87">
                  <c:v>3.6999999999999997</c:v>
                </c:pt>
                <c:pt idx="88">
                  <c:v>3.8000000000000007</c:v>
                </c:pt>
                <c:pt idx="89">
                  <c:v>3.9000000000000021</c:v>
                </c:pt>
                <c:pt idx="90">
                  <c:v>4.0000000000000009</c:v>
                </c:pt>
                <c:pt idx="91">
                  <c:v>4.1000000000000023</c:v>
                </c:pt>
                <c:pt idx="92">
                  <c:v>4.1999999999999993</c:v>
                </c:pt>
                <c:pt idx="93">
                  <c:v>4.3000000000000007</c:v>
                </c:pt>
                <c:pt idx="94">
                  <c:v>4.399999999999995</c:v>
                </c:pt>
                <c:pt idx="95">
                  <c:v>4.4999999999999991</c:v>
                </c:pt>
                <c:pt idx="96">
                  <c:v>4.5999999999999961</c:v>
                </c:pt>
                <c:pt idx="97">
                  <c:v>4.6999999999999993</c:v>
                </c:pt>
                <c:pt idx="98">
                  <c:v>4.8000000000000016</c:v>
                </c:pt>
                <c:pt idx="99">
                  <c:v>4.8999999999999977</c:v>
                </c:pt>
                <c:pt idx="100">
                  <c:v>5.0000000000000018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2B-44AA-80E6-0851BAF11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475551"/>
        <c:axId val="1807300223"/>
      </c:scatterChart>
      <c:valAx>
        <c:axId val="202547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odds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7300223"/>
        <c:crosses val="autoZero"/>
        <c:crossBetween val="midCat"/>
      </c:valAx>
      <c:valAx>
        <c:axId val="180730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547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ln(odds)</a:t>
            </a:r>
            <a:r>
              <a:rPr lang="pt-BR" baseline="0"/>
              <a:t> em função de B1 + B0*X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Logit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Sheet1!$G$4:$G$104</c:f>
              <c:numCache>
                <c:formatCode>General</c:formatCode>
                <c:ptCount val="101"/>
                <c:pt idx="0">
                  <c:v>-5</c:v>
                </c:pt>
                <c:pt idx="1">
                  <c:v>-4.7000000000000011</c:v>
                </c:pt>
                <c:pt idx="2">
                  <c:v>-4.4000000000000021</c:v>
                </c:pt>
                <c:pt idx="3">
                  <c:v>-4.1000000000000032</c:v>
                </c:pt>
                <c:pt idx="4">
                  <c:v>-3.8000000000000043</c:v>
                </c:pt>
                <c:pt idx="5">
                  <c:v>-3.5000000000000053</c:v>
                </c:pt>
                <c:pt idx="6">
                  <c:v>-3.2000000000000064</c:v>
                </c:pt>
                <c:pt idx="7">
                  <c:v>-2.9000000000000075</c:v>
                </c:pt>
                <c:pt idx="8">
                  <c:v>-2.6000000000000085</c:v>
                </c:pt>
                <c:pt idx="9">
                  <c:v>-2.3000000000000096</c:v>
                </c:pt>
                <c:pt idx="10">
                  <c:v>-2.0000000000000107</c:v>
                </c:pt>
                <c:pt idx="11">
                  <c:v>-1.7000000000000099</c:v>
                </c:pt>
                <c:pt idx="12">
                  <c:v>-1.4000000000000092</c:v>
                </c:pt>
                <c:pt idx="13">
                  <c:v>-1.1000000000000103</c:v>
                </c:pt>
                <c:pt idx="14">
                  <c:v>-0.80000000000000959</c:v>
                </c:pt>
                <c:pt idx="15">
                  <c:v>-0.50000000000000888</c:v>
                </c:pt>
                <c:pt idx="16">
                  <c:v>-0.20000000000000995</c:v>
                </c:pt>
                <c:pt idx="17">
                  <c:v>9.9999999999990763E-2</c:v>
                </c:pt>
                <c:pt idx="18">
                  <c:v>0.39999999999999147</c:v>
                </c:pt>
                <c:pt idx="19">
                  <c:v>0.69999999999999218</c:v>
                </c:pt>
                <c:pt idx="20">
                  <c:v>0.99999999999999289</c:v>
                </c:pt>
                <c:pt idx="21">
                  <c:v>1.2999999999999918</c:v>
                </c:pt>
                <c:pt idx="22">
                  <c:v>1.5999999999999925</c:v>
                </c:pt>
                <c:pt idx="23">
                  <c:v>1.8999999999999932</c:v>
                </c:pt>
                <c:pt idx="24">
                  <c:v>2.1999999999999931</c:v>
                </c:pt>
                <c:pt idx="25">
                  <c:v>2.4999999999999929</c:v>
                </c:pt>
                <c:pt idx="26">
                  <c:v>2.7999999999999936</c:v>
                </c:pt>
                <c:pt idx="27">
                  <c:v>3.0999999999999943</c:v>
                </c:pt>
                <c:pt idx="28">
                  <c:v>3.3999999999999941</c:v>
                </c:pt>
                <c:pt idx="29">
                  <c:v>3.699999999999994</c:v>
                </c:pt>
                <c:pt idx="30">
                  <c:v>3.9999999999999947</c:v>
                </c:pt>
                <c:pt idx="31">
                  <c:v>4.2999999999999954</c:v>
                </c:pt>
                <c:pt idx="32">
                  <c:v>4.5999999999999952</c:v>
                </c:pt>
                <c:pt idx="33">
                  <c:v>4.899999999999995</c:v>
                </c:pt>
                <c:pt idx="34">
                  <c:v>5.1999999999999957</c:v>
                </c:pt>
                <c:pt idx="35">
                  <c:v>5.4999999999999964</c:v>
                </c:pt>
                <c:pt idx="36">
                  <c:v>5.7999999999999963</c:v>
                </c:pt>
                <c:pt idx="37">
                  <c:v>6.0999999999999961</c:v>
                </c:pt>
                <c:pt idx="38">
                  <c:v>6.3999999999999968</c:v>
                </c:pt>
                <c:pt idx="39">
                  <c:v>6.6999999999999975</c:v>
                </c:pt>
                <c:pt idx="40">
                  <c:v>6.9999999999999973</c:v>
                </c:pt>
                <c:pt idx="41">
                  <c:v>7.2999999999999972</c:v>
                </c:pt>
                <c:pt idx="42">
                  <c:v>7.599999999999997</c:v>
                </c:pt>
                <c:pt idx="43">
                  <c:v>7.8999999999999968</c:v>
                </c:pt>
                <c:pt idx="44">
                  <c:v>8.1999999999999975</c:v>
                </c:pt>
                <c:pt idx="45">
                  <c:v>8.4999999999999964</c:v>
                </c:pt>
                <c:pt idx="46">
                  <c:v>8.7999999999999972</c:v>
                </c:pt>
                <c:pt idx="47">
                  <c:v>9.0999999999999961</c:v>
                </c:pt>
                <c:pt idx="48">
                  <c:v>9.3999999999999968</c:v>
                </c:pt>
                <c:pt idx="49">
                  <c:v>9.6999999999999975</c:v>
                </c:pt>
                <c:pt idx="50">
                  <c:v>9.9999999999999964</c:v>
                </c:pt>
                <c:pt idx="51">
                  <c:v>10.299999999999997</c:v>
                </c:pt>
                <c:pt idx="52">
                  <c:v>10.599999999999998</c:v>
                </c:pt>
                <c:pt idx="53">
                  <c:v>10.899999999999997</c:v>
                </c:pt>
                <c:pt idx="54">
                  <c:v>11.199999999999998</c:v>
                </c:pt>
                <c:pt idx="55">
                  <c:v>11.499999999999996</c:v>
                </c:pt>
                <c:pt idx="56">
                  <c:v>11.799999999999997</c:v>
                </c:pt>
                <c:pt idx="57">
                  <c:v>12.099999999999998</c:v>
                </c:pt>
                <c:pt idx="58">
                  <c:v>12.399999999999997</c:v>
                </c:pt>
                <c:pt idx="59">
                  <c:v>12.699999999999996</c:v>
                </c:pt>
                <c:pt idx="60">
                  <c:v>12.999999999999996</c:v>
                </c:pt>
                <c:pt idx="61">
                  <c:v>13.299999999999997</c:v>
                </c:pt>
                <c:pt idx="62">
                  <c:v>13.599999999999998</c:v>
                </c:pt>
                <c:pt idx="63">
                  <c:v>13.899999999999999</c:v>
                </c:pt>
                <c:pt idx="64">
                  <c:v>14.199999999999998</c:v>
                </c:pt>
                <c:pt idx="65">
                  <c:v>14.499999999999998</c:v>
                </c:pt>
                <c:pt idx="66">
                  <c:v>14.799999999999997</c:v>
                </c:pt>
                <c:pt idx="67">
                  <c:v>15.099999999999998</c:v>
                </c:pt>
                <c:pt idx="68">
                  <c:v>15.399999999999999</c:v>
                </c:pt>
                <c:pt idx="69">
                  <c:v>15.7</c:v>
                </c:pt>
                <c:pt idx="70">
                  <c:v>16</c:v>
                </c:pt>
                <c:pt idx="71">
                  <c:v>16.299999999999997</c:v>
                </c:pt>
                <c:pt idx="72">
                  <c:v>16.600000000000001</c:v>
                </c:pt>
                <c:pt idx="73">
                  <c:v>16.899999999999999</c:v>
                </c:pt>
                <c:pt idx="74">
                  <c:v>17.2</c:v>
                </c:pt>
                <c:pt idx="75">
                  <c:v>17.5</c:v>
                </c:pt>
                <c:pt idx="76">
                  <c:v>17.8</c:v>
                </c:pt>
                <c:pt idx="77">
                  <c:v>18.100000000000001</c:v>
                </c:pt>
                <c:pt idx="78">
                  <c:v>18.399999999999999</c:v>
                </c:pt>
                <c:pt idx="79">
                  <c:v>18.700000000000003</c:v>
                </c:pt>
                <c:pt idx="80">
                  <c:v>19</c:v>
                </c:pt>
                <c:pt idx="81">
                  <c:v>19.3</c:v>
                </c:pt>
                <c:pt idx="82">
                  <c:v>19.600000000000001</c:v>
                </c:pt>
                <c:pt idx="83">
                  <c:v>19.900000000000002</c:v>
                </c:pt>
                <c:pt idx="84">
                  <c:v>20.200000000000003</c:v>
                </c:pt>
                <c:pt idx="85">
                  <c:v>20.500000000000004</c:v>
                </c:pt>
                <c:pt idx="86">
                  <c:v>20.800000000000004</c:v>
                </c:pt>
                <c:pt idx="87">
                  <c:v>21.1</c:v>
                </c:pt>
                <c:pt idx="88">
                  <c:v>21.400000000000006</c:v>
                </c:pt>
                <c:pt idx="89">
                  <c:v>21.700000000000003</c:v>
                </c:pt>
                <c:pt idx="90">
                  <c:v>22.000000000000004</c:v>
                </c:pt>
                <c:pt idx="91">
                  <c:v>22.3</c:v>
                </c:pt>
                <c:pt idx="92">
                  <c:v>22.6</c:v>
                </c:pt>
                <c:pt idx="93">
                  <c:v>22.9</c:v>
                </c:pt>
                <c:pt idx="94">
                  <c:v>23.2</c:v>
                </c:pt>
                <c:pt idx="95">
                  <c:v>23.499999999999996</c:v>
                </c:pt>
                <c:pt idx="96">
                  <c:v>23.799999999999997</c:v>
                </c:pt>
                <c:pt idx="97">
                  <c:v>24.099999999999994</c:v>
                </c:pt>
                <c:pt idx="98">
                  <c:v>24.399999999999995</c:v>
                </c:pt>
                <c:pt idx="99">
                  <c:v>24.699999999999992</c:v>
                </c:pt>
                <c:pt idx="100">
                  <c:v>24.999999999999993</c:v>
                </c:pt>
              </c:numCache>
            </c:numRef>
          </c:xVal>
          <c:yVal>
            <c:numRef>
              <c:f>Sheet1!$E$4:$E$104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-1.0000000000000007</c:v>
                </c:pt>
                <c:pt idx="41">
                  <c:v>-0.90000000000000091</c:v>
                </c:pt>
                <c:pt idx="42">
                  <c:v>-0.80000000000000082</c:v>
                </c:pt>
                <c:pt idx="43">
                  <c:v>-0.70000000000000107</c:v>
                </c:pt>
                <c:pt idx="44">
                  <c:v>-0.60000000000000087</c:v>
                </c:pt>
                <c:pt idx="45">
                  <c:v>-0.50000000000000078</c:v>
                </c:pt>
                <c:pt idx="46">
                  <c:v>-0.40000000000000097</c:v>
                </c:pt>
                <c:pt idx="47">
                  <c:v>-0.30000000000000104</c:v>
                </c:pt>
                <c:pt idx="48">
                  <c:v>-0.20000000000000112</c:v>
                </c:pt>
                <c:pt idx="49">
                  <c:v>-0.10000000000000105</c:v>
                </c:pt>
                <c:pt idx="50">
                  <c:v>-9.9920072216264148E-16</c:v>
                </c:pt>
                <c:pt idx="51">
                  <c:v>9.9999999999998673E-2</c:v>
                </c:pt>
                <c:pt idx="52">
                  <c:v>0.19999999999999873</c:v>
                </c:pt>
                <c:pt idx="53">
                  <c:v>0.29999999999999921</c:v>
                </c:pt>
                <c:pt idx="54">
                  <c:v>0.39999999999999913</c:v>
                </c:pt>
                <c:pt idx="55">
                  <c:v>0.49999999999999922</c:v>
                </c:pt>
                <c:pt idx="56">
                  <c:v>0.59999999999999876</c:v>
                </c:pt>
                <c:pt idx="57">
                  <c:v>0.69999999999999873</c:v>
                </c:pt>
                <c:pt idx="58">
                  <c:v>0.79999999999999871</c:v>
                </c:pt>
                <c:pt idx="59">
                  <c:v>0.89999999999999913</c:v>
                </c:pt>
                <c:pt idx="60">
                  <c:v>0.999999999999999</c:v>
                </c:pt>
                <c:pt idx="61">
                  <c:v>1.0999999999999985</c:v>
                </c:pt>
                <c:pt idx="62">
                  <c:v>1.1999999999999993</c:v>
                </c:pt>
                <c:pt idx="63">
                  <c:v>1.3</c:v>
                </c:pt>
                <c:pt idx="64">
                  <c:v>1.3999999999999995</c:v>
                </c:pt>
                <c:pt idx="65">
                  <c:v>1.4999999999999991</c:v>
                </c:pt>
                <c:pt idx="66">
                  <c:v>1.5999999999999999</c:v>
                </c:pt>
                <c:pt idx="67">
                  <c:v>1.6999999999999997</c:v>
                </c:pt>
                <c:pt idx="68">
                  <c:v>1.7999999999999998</c:v>
                </c:pt>
                <c:pt idx="69">
                  <c:v>1.8999999999999997</c:v>
                </c:pt>
                <c:pt idx="70">
                  <c:v>1.9999999999999998</c:v>
                </c:pt>
                <c:pt idx="71">
                  <c:v>2.0999999999999988</c:v>
                </c:pt>
                <c:pt idx="72">
                  <c:v>2.1999999999999993</c:v>
                </c:pt>
                <c:pt idx="73">
                  <c:v>2.2999999999999994</c:v>
                </c:pt>
                <c:pt idx="74">
                  <c:v>2.4000000000000004</c:v>
                </c:pt>
                <c:pt idx="75">
                  <c:v>2.5</c:v>
                </c:pt>
                <c:pt idx="76">
                  <c:v>2.5999999999999996</c:v>
                </c:pt>
                <c:pt idx="77">
                  <c:v>2.6999999999999997</c:v>
                </c:pt>
                <c:pt idx="78">
                  <c:v>2.8000000000000003</c:v>
                </c:pt>
                <c:pt idx="79">
                  <c:v>2.9000000000000012</c:v>
                </c:pt>
                <c:pt idx="80">
                  <c:v>3.0000000000000009</c:v>
                </c:pt>
                <c:pt idx="81">
                  <c:v>3.0999999999999996</c:v>
                </c:pt>
                <c:pt idx="82">
                  <c:v>3.2000000000000006</c:v>
                </c:pt>
                <c:pt idx="83">
                  <c:v>3.3000000000000012</c:v>
                </c:pt>
                <c:pt idx="84">
                  <c:v>3.4000000000000017</c:v>
                </c:pt>
                <c:pt idx="85">
                  <c:v>3.5000000000000027</c:v>
                </c:pt>
                <c:pt idx="86">
                  <c:v>3.6000000000000005</c:v>
                </c:pt>
                <c:pt idx="87">
                  <c:v>3.6999999999999997</c:v>
                </c:pt>
                <c:pt idx="88">
                  <c:v>3.8000000000000007</c:v>
                </c:pt>
                <c:pt idx="89">
                  <c:v>3.9000000000000021</c:v>
                </c:pt>
                <c:pt idx="90">
                  <c:v>4.0000000000000009</c:v>
                </c:pt>
                <c:pt idx="91">
                  <c:v>4.1000000000000023</c:v>
                </c:pt>
                <c:pt idx="92">
                  <c:v>4.1999999999999993</c:v>
                </c:pt>
                <c:pt idx="93">
                  <c:v>4.3000000000000007</c:v>
                </c:pt>
                <c:pt idx="94">
                  <c:v>4.399999999999995</c:v>
                </c:pt>
                <c:pt idx="95">
                  <c:v>4.4999999999999991</c:v>
                </c:pt>
                <c:pt idx="96">
                  <c:v>4.5999999999999961</c:v>
                </c:pt>
                <c:pt idx="97">
                  <c:v>4.6999999999999993</c:v>
                </c:pt>
                <c:pt idx="98">
                  <c:v>4.8000000000000016</c:v>
                </c:pt>
                <c:pt idx="99">
                  <c:v>4.8999999999999977</c:v>
                </c:pt>
                <c:pt idx="100">
                  <c:v>5.0000000000000018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CC-459D-9180-214F9F765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475551"/>
        <c:axId val="1807300223"/>
      </c:scatterChart>
      <c:valAx>
        <c:axId val="202547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odds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7300223"/>
        <c:crosses val="autoZero"/>
        <c:crossBetween val="midCat"/>
      </c:valAx>
      <c:valAx>
        <c:axId val="180730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547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Logistica!$J$2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Logistica!$I$3:$I$17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Logistica!$J$3:$J$17</c:f>
              <c:numCache>
                <c:formatCode>General</c:formatCode>
                <c:ptCount val="15"/>
                <c:pt idx="0">
                  <c:v>0.56329443142140745</c:v>
                </c:pt>
                <c:pt idx="1">
                  <c:v>0.6245923035480565</c:v>
                </c:pt>
                <c:pt idx="2">
                  <c:v>0.68214127142310943</c:v>
                </c:pt>
                <c:pt idx="3">
                  <c:v>0.73461656795289632</c:v>
                </c:pt>
                <c:pt idx="4">
                  <c:v>0.78120736908306676</c:v>
                </c:pt>
                <c:pt idx="5">
                  <c:v>0.82160499097425754</c:v>
                </c:pt>
                <c:pt idx="6">
                  <c:v>0.85591932484136257</c:v>
                </c:pt>
                <c:pt idx="7">
                  <c:v>0.88456066932290445</c:v>
                </c:pt>
                <c:pt idx="8">
                  <c:v>0.90811967326806742</c:v>
                </c:pt>
                <c:pt idx="9">
                  <c:v>0.92726606489019647</c:v>
                </c:pt>
                <c:pt idx="10">
                  <c:v>0.94267451265772861</c:v>
                </c:pt>
                <c:pt idx="11">
                  <c:v>0.95497722330305534</c:v>
                </c:pt>
                <c:pt idx="12">
                  <c:v>0.96473839335464184</c:v>
                </c:pt>
                <c:pt idx="13">
                  <c:v>0.97244435595860612</c:v>
                </c:pt>
                <c:pt idx="14">
                  <c:v>0.97850380483029586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4-42F3-9450-C60825DEB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635439"/>
        <c:axId val="2098884415"/>
      </c:scatterChart>
      <c:valAx>
        <c:axId val="209863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884415"/>
        <c:crosses val="autoZero"/>
        <c:crossBetween val="midCat"/>
      </c:valAx>
      <c:valAx>
        <c:axId val="20988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63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Logistica!$D$2</c:f>
              <c:strCache>
                <c:ptCount val="1"/>
                <c:pt idx="0">
                  <c:v>class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Logistica!$C$3:$C$17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Logistica!$D$3:$D$17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9-4948-8AEF-8F82D39D6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72335"/>
        <c:axId val="2098924767"/>
      </c:scatterChart>
      <c:valAx>
        <c:axId val="21055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924767"/>
        <c:crosses val="autoZero"/>
        <c:crossBetween val="midCat"/>
      </c:valAx>
      <c:valAx>
        <c:axId val="20989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Logistica!$M$2</c:f>
              <c:strCache>
                <c:ptCount val="1"/>
                <c:pt idx="0">
                  <c:v>ln(p/1-p)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Logistica!$L$3:$L$17</c:f>
              <c:numCache>
                <c:formatCode>General</c:formatCode>
                <c:ptCount val="15"/>
                <c:pt idx="0">
                  <c:v>0.56329443142140745</c:v>
                </c:pt>
                <c:pt idx="1">
                  <c:v>0.6245923035480565</c:v>
                </c:pt>
                <c:pt idx="2">
                  <c:v>0.68214127142310943</c:v>
                </c:pt>
                <c:pt idx="3">
                  <c:v>0.73461656795289632</c:v>
                </c:pt>
                <c:pt idx="4">
                  <c:v>0.78120736908306676</c:v>
                </c:pt>
                <c:pt idx="5">
                  <c:v>0.82160499097425754</c:v>
                </c:pt>
                <c:pt idx="6">
                  <c:v>0.85591932484136257</c:v>
                </c:pt>
                <c:pt idx="7">
                  <c:v>0.88456066932290445</c:v>
                </c:pt>
                <c:pt idx="8">
                  <c:v>0.90811967326806742</c:v>
                </c:pt>
                <c:pt idx="9">
                  <c:v>0.92726606489019647</c:v>
                </c:pt>
                <c:pt idx="10">
                  <c:v>0.94267451265772861</c:v>
                </c:pt>
                <c:pt idx="11">
                  <c:v>0.95497722330305534</c:v>
                </c:pt>
                <c:pt idx="12">
                  <c:v>0.96473839335464184</c:v>
                </c:pt>
                <c:pt idx="13">
                  <c:v>0.97244435595860612</c:v>
                </c:pt>
                <c:pt idx="14">
                  <c:v>0.97850380483029586</c:v>
                </c:pt>
              </c:numCache>
            </c:numRef>
          </c:xVal>
          <c:yVal>
            <c:numRef>
              <c:f>Logistica!$M$3:$M$17</c:f>
              <c:numCache>
                <c:formatCode>General</c:formatCode>
                <c:ptCount val="15"/>
                <c:pt idx="0">
                  <c:v>0.25454324830922198</c:v>
                </c:pt>
                <c:pt idx="1">
                  <c:v>0.5090864966184443</c:v>
                </c:pt>
                <c:pt idx="2">
                  <c:v>0.76362974492766622</c:v>
                </c:pt>
                <c:pt idx="3">
                  <c:v>1.018172993236889</c:v>
                </c:pt>
                <c:pt idx="4">
                  <c:v>1.2727162415461111</c:v>
                </c:pt>
                <c:pt idx="5">
                  <c:v>1.5272594898553336</c:v>
                </c:pt>
                <c:pt idx="6">
                  <c:v>1.7818027381645556</c:v>
                </c:pt>
                <c:pt idx="7">
                  <c:v>2.0363459864737772</c:v>
                </c:pt>
                <c:pt idx="8">
                  <c:v>2.2908892347829992</c:v>
                </c:pt>
                <c:pt idx="9">
                  <c:v>2.5454324830922226</c:v>
                </c:pt>
                <c:pt idx="10">
                  <c:v>2.7999757314014446</c:v>
                </c:pt>
                <c:pt idx="11">
                  <c:v>3.0545189797106671</c:v>
                </c:pt>
                <c:pt idx="12">
                  <c:v>3.3090622280198874</c:v>
                </c:pt>
                <c:pt idx="13">
                  <c:v>3.5636054763291085</c:v>
                </c:pt>
                <c:pt idx="14">
                  <c:v>3.8181487246383341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A-4FA1-A703-97BD4C7AF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205807"/>
        <c:axId val="2098930591"/>
      </c:scatterChart>
      <c:valAx>
        <c:axId val="201620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930591"/>
        <c:crosses val="autoZero"/>
        <c:crossBetween val="midCat"/>
      </c:valAx>
      <c:valAx>
        <c:axId val="209893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620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tentativa2!$E$2</c:f>
              <c:strCache>
                <c:ptCount val="1"/>
                <c:pt idx="0">
                  <c:v>Logística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tentativa2!$B$3:$B$17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tentativa2!$E$3:$E$17</c:f>
              <c:numCache>
                <c:formatCode>General</c:formatCode>
                <c:ptCount val="15"/>
                <c:pt idx="0">
                  <c:v>2.9312230751356319E-2</c:v>
                </c:pt>
                <c:pt idx="1">
                  <c:v>4.7425873177566781E-2</c:v>
                </c:pt>
                <c:pt idx="2">
                  <c:v>7.5858180021243546E-2</c:v>
                </c:pt>
                <c:pt idx="3">
                  <c:v>0.11920292202211755</c:v>
                </c:pt>
                <c:pt idx="4">
                  <c:v>0.18242552380635635</c:v>
                </c:pt>
                <c:pt idx="5">
                  <c:v>0.2689414213699951</c:v>
                </c:pt>
                <c:pt idx="6">
                  <c:v>0.37754066879814541</c:v>
                </c:pt>
                <c:pt idx="7">
                  <c:v>0.5</c:v>
                </c:pt>
                <c:pt idx="8">
                  <c:v>0.62245933120185459</c:v>
                </c:pt>
                <c:pt idx="9">
                  <c:v>0.7310585786300049</c:v>
                </c:pt>
                <c:pt idx="10">
                  <c:v>0.81757447619364365</c:v>
                </c:pt>
                <c:pt idx="11">
                  <c:v>0.88079707797788231</c:v>
                </c:pt>
                <c:pt idx="12">
                  <c:v>0.92414181997875655</c:v>
                </c:pt>
                <c:pt idx="13">
                  <c:v>0.95257412682243336</c:v>
                </c:pt>
                <c:pt idx="14">
                  <c:v>0.97068776924864364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16-4F78-B6AA-1E687F08A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40960"/>
        <c:axId val="313441376"/>
      </c:scatterChart>
      <c:scatterChart>
        <c:scatterStyle val="lineMarker"/>
        <c:varyColors val="0"/>
        <c:ser>
          <c:idx val="0"/>
          <c:order val="0"/>
          <c:tx>
            <c:strRef>
              <c:f>tentativa2!$C$2</c:f>
              <c:strCache>
                <c:ptCount val="1"/>
                <c:pt idx="0">
                  <c:v>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tentativa2!$B$3:$B$17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tentativa2!$C$3:$C$17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6-4F78-B6AA-1E687F08A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40960"/>
        <c:axId val="313441376"/>
      </c:scatterChart>
      <c:valAx>
        <c:axId val="3134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441376"/>
        <c:crosses val="autoZero"/>
        <c:crossBetween val="midCat"/>
      </c:valAx>
      <c:valAx>
        <c:axId val="3134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4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tentativa2!$H$2</c:f>
              <c:strCache>
                <c:ptCount val="1"/>
                <c:pt idx="0">
                  <c:v>Beta0 + Beta1*X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tentativa2!$G$3:$G$17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tentativa2!$H$3:$H$17</c:f>
              <c:numCache>
                <c:formatCode>General</c:formatCode>
                <c:ptCount val="15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C2-434B-B505-BFAE9335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43152"/>
        <c:axId val="314839408"/>
      </c:scatterChart>
      <c:valAx>
        <c:axId val="31484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4839408"/>
        <c:crosses val="autoZero"/>
        <c:crossBetween val="midCat"/>
      </c:valAx>
      <c:valAx>
        <c:axId val="3148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log(odds)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48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407022</xdr:colOff>
      <xdr:row>31</xdr:row>
      <xdr:rowOff>71885</xdr:rowOff>
    </xdr:from>
    <xdr:to>
      <xdr:col>15</xdr:col>
      <xdr:colOff>230039</xdr:colOff>
      <xdr:row>48</xdr:row>
      <xdr:rowOff>21563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F7856B-5311-4442-B612-ADAC0B9F0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21568</xdr:colOff>
      <xdr:row>16</xdr:row>
      <xdr:rowOff>179714</xdr:rowOff>
    </xdr:from>
    <xdr:to>
      <xdr:col>16</xdr:col>
      <xdr:colOff>232773</xdr:colOff>
      <xdr:row>33</xdr:row>
      <xdr:rowOff>129393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5A75F44-30D8-44B4-9CD7-38A35FAFF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258792</xdr:colOff>
      <xdr:row>0</xdr:row>
      <xdr:rowOff>0</xdr:rowOff>
    </xdr:from>
    <xdr:to>
      <xdr:col>16</xdr:col>
      <xdr:colOff>469997</xdr:colOff>
      <xdr:row>16</xdr:row>
      <xdr:rowOff>50319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352E346-2142-41D0-8962-65E1E19DF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194574</xdr:colOff>
      <xdr:row>18</xdr:row>
      <xdr:rowOff>107179</xdr:rowOff>
    </xdr:from>
    <xdr:to>
      <xdr:col>22</xdr:col>
      <xdr:colOff>496498</xdr:colOff>
      <xdr:row>33</xdr:row>
      <xdr:rowOff>165818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BC193C-153A-43D6-ACEA-A4BF3863A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616788</xdr:colOff>
      <xdr:row>18</xdr:row>
      <xdr:rowOff>133709</xdr:rowOff>
    </xdr:from>
    <xdr:to>
      <xdr:col>8</xdr:col>
      <xdr:colOff>219973</xdr:colOff>
      <xdr:row>33</xdr:row>
      <xdr:rowOff>159588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E98AAD-92EB-467A-8C35-B214018E7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472056</xdr:colOff>
      <xdr:row>18</xdr:row>
      <xdr:rowOff>108789</xdr:rowOff>
    </xdr:from>
    <xdr:to>
      <xdr:col>17</xdr:col>
      <xdr:colOff>73324</xdr:colOff>
      <xdr:row>33</xdr:row>
      <xdr:rowOff>134668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1922789-6B3C-4A48-9DB5-AA5132D00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599535</xdr:colOff>
      <xdr:row>17</xdr:row>
      <xdr:rowOff>112143</xdr:rowOff>
    </xdr:from>
    <xdr:to>
      <xdr:col>8</xdr:col>
      <xdr:colOff>202720</xdr:colOff>
      <xdr:row>32</xdr:row>
      <xdr:rowOff>138022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6530F4-36CF-4947-BC14-5BDFD641E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205186</xdr:colOff>
      <xdr:row>5</xdr:row>
      <xdr:rowOff>80101</xdr:rowOff>
    </xdr:from>
    <xdr:to>
      <xdr:col>25</xdr:col>
      <xdr:colOff>104132</xdr:colOff>
      <xdr:row>20</xdr:row>
      <xdr:rowOff>80100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49C78C-4979-436A-A13B-38D639A77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362311</xdr:colOff>
      <xdr:row>24</xdr:row>
      <xdr:rowOff>51758</xdr:rowOff>
    </xdr:from>
    <xdr:to>
      <xdr:col>15</xdr:col>
      <xdr:colOff>238063</xdr:colOff>
      <xdr:row>44</xdr:row>
      <xdr:rowOff>115352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DD41E76-F820-4144-B3DF-72FE9C4FF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79368" y="4485735"/>
          <a:ext cx="7268589" cy="3686689"/>
        </a:xfrm>
        <a:prstGeom prst="rect">
          <a:avLst/>
        </a:prstGeom>
      </xdr:spPr>
    </xdr:pic>
    <xdr:clientData/>
  </xdr:twoCellAnchor>
  <xdr:twoCellAnchor editAs="oneCell">
    <xdr:from>
      <xdr:col>8</xdr:col>
      <xdr:colOff>474452</xdr:colOff>
      <xdr:row>17</xdr:row>
      <xdr:rowOff>146649</xdr:rowOff>
    </xdr:from>
    <xdr:to>
      <xdr:col>20</xdr:col>
      <xdr:colOff>497364</xdr:colOff>
      <xdr:row>24</xdr:row>
      <xdr:rowOff>174147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5337673-DE37-4D19-B377-B34C2002D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91509" y="3312543"/>
          <a:ext cx="10926700" cy="1295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4"/>
  <sheetViews>
    <sheetView showGridLines="0" zoomScale="120" zoomScaleNormal="120" workbookViewId="0">
      <selection activeCell="G3" sqref="G3"/>
    </sheetView>
  </sheetViews>
  <sheetFormatPr defaultRowHeight="14.3" x14ac:dyDescent="0.25"/>
  <cols>
    <col min="2" max="2" width="8" bestFit="1" customWidth="1"/>
    <col min="3" max="3" width="20.25" bestFit="1" customWidth="1"/>
    <col min="4" max="4" width="20.25" customWidth="1"/>
  </cols>
  <sheetData>
    <row r="1" spans="2:8" x14ac:dyDescent="0.25">
      <c r="B1" s="4" t="s">
        <v>17</v>
      </c>
      <c r="C1" t="s">
        <v>18</v>
      </c>
      <c r="G1" s="6" t="s">
        <v>20</v>
      </c>
      <c r="H1" s="7" t="s">
        <v>21</v>
      </c>
    </row>
    <row r="2" spans="2:8" ht="14.95" thickBot="1" x14ac:dyDescent="0.3">
      <c r="B2" s="4"/>
      <c r="G2" s="8">
        <v>10</v>
      </c>
      <c r="H2" s="9">
        <v>3</v>
      </c>
    </row>
    <row r="3" spans="2:8" ht="19.7" x14ac:dyDescent="0.35">
      <c r="B3" s="3" t="s">
        <v>15</v>
      </c>
      <c r="C3" s="3" t="s">
        <v>16</v>
      </c>
      <c r="D3" s="3" t="s">
        <v>19</v>
      </c>
      <c r="E3" s="3" t="s">
        <v>1</v>
      </c>
    </row>
    <row r="4" spans="2:8" x14ac:dyDescent="0.25">
      <c r="B4">
        <v>-5</v>
      </c>
      <c r="C4" s="5">
        <f>EXP(B4)/(1+EXP(B4))</f>
        <v>6.6928509242848563E-3</v>
      </c>
      <c r="D4" s="5">
        <f>C4/(1-C4)</f>
        <v>6.7379469990854679E-3</v>
      </c>
      <c r="E4">
        <f>LN(C4/(1-C4))</f>
        <v>-5</v>
      </c>
      <c r="G4">
        <f>$H$2*B4+$G$2</f>
        <v>-5</v>
      </c>
    </row>
    <row r="5" spans="2:8" x14ac:dyDescent="0.25">
      <c r="B5">
        <f>B4+0.1</f>
        <v>-4.9000000000000004</v>
      </c>
      <c r="C5" s="5">
        <f>EXP(B5)/(1+EXP(B5))</f>
        <v>7.3915413442819707E-3</v>
      </c>
      <c r="D5" s="5">
        <f t="shared" ref="D5:D68" si="0">C5/(1-C5)</f>
        <v>7.4465830709243381E-3</v>
      </c>
      <c r="E5">
        <f t="shared" ref="E5:E68" si="1">LN(C5/(1-C5))</f>
        <v>-4.9000000000000004</v>
      </c>
      <c r="G5">
        <f t="shared" ref="G5:G68" si="2">$H$2*B5+$G$2</f>
        <v>-4.7000000000000011</v>
      </c>
    </row>
    <row r="6" spans="2:8" x14ac:dyDescent="0.25">
      <c r="B6">
        <f t="shared" ref="B6:B69" si="3">B5+0.1</f>
        <v>-4.8000000000000007</v>
      </c>
      <c r="C6" s="5">
        <f>EXP(B6)/(1+EXP(B6))</f>
        <v>8.1625711531598897E-3</v>
      </c>
      <c r="D6" s="5">
        <f t="shared" si="0"/>
        <v>8.2297470490200232E-3</v>
      </c>
      <c r="E6">
        <f t="shared" si="1"/>
        <v>-4.8000000000000007</v>
      </c>
      <c r="G6">
        <f t="shared" si="2"/>
        <v>-4.4000000000000021</v>
      </c>
    </row>
    <row r="7" spans="2:8" x14ac:dyDescent="0.25">
      <c r="B7">
        <f t="shared" si="3"/>
        <v>-4.7000000000000011</v>
      </c>
      <c r="C7" s="5">
        <f>EXP(B7)/(1+EXP(B7))</f>
        <v>9.0132986528478135E-3</v>
      </c>
      <c r="D7" s="5">
        <f t="shared" si="0"/>
        <v>9.0952771016958069E-3</v>
      </c>
      <c r="E7">
        <f t="shared" si="1"/>
        <v>-4.7000000000000011</v>
      </c>
      <c r="G7">
        <f t="shared" si="2"/>
        <v>-4.1000000000000032</v>
      </c>
    </row>
    <row r="8" spans="2:8" x14ac:dyDescent="0.25">
      <c r="B8">
        <f t="shared" si="3"/>
        <v>-4.6000000000000014</v>
      </c>
      <c r="C8" s="5">
        <f>EXP(B8)/(1+EXP(B8))</f>
        <v>9.9518018669043067E-3</v>
      </c>
      <c r="D8" s="5">
        <f t="shared" si="0"/>
        <v>1.0051835744633565E-2</v>
      </c>
      <c r="E8">
        <f t="shared" si="1"/>
        <v>-4.6000000000000014</v>
      </c>
      <c r="G8">
        <f t="shared" si="2"/>
        <v>-3.8000000000000043</v>
      </c>
    </row>
    <row r="9" spans="2:8" x14ac:dyDescent="0.25">
      <c r="B9">
        <f t="shared" si="3"/>
        <v>-4.5000000000000018</v>
      </c>
      <c r="C9" s="5">
        <f>EXP(B9)/(1+EXP(B9))</f>
        <v>1.0986942630593161E-2</v>
      </c>
      <c r="D9" s="5">
        <f t="shared" si="0"/>
        <v>1.1108996538242287E-2</v>
      </c>
      <c r="E9">
        <f t="shared" si="1"/>
        <v>-4.5000000000000018</v>
      </c>
      <c r="G9">
        <f t="shared" si="2"/>
        <v>-3.5000000000000053</v>
      </c>
    </row>
    <row r="10" spans="2:8" x14ac:dyDescent="0.25">
      <c r="B10">
        <f t="shared" si="3"/>
        <v>-4.4000000000000021</v>
      </c>
      <c r="C10" s="5">
        <f>EXP(B10)/(1+EXP(B10))</f>
        <v>1.2128434984274215E-2</v>
      </c>
      <c r="D10" s="5">
        <f t="shared" si="0"/>
        <v>1.2277339903068415E-2</v>
      </c>
      <c r="E10">
        <f t="shared" si="1"/>
        <v>-4.4000000000000021</v>
      </c>
      <c r="G10">
        <f t="shared" si="2"/>
        <v>-3.2000000000000064</v>
      </c>
    </row>
    <row r="11" spans="2:8" x14ac:dyDescent="0.25">
      <c r="B11">
        <f t="shared" si="3"/>
        <v>-4.3000000000000025</v>
      </c>
      <c r="C11" s="5">
        <f>EXP(B11)/(1+EXP(B11))</f>
        <v>1.3386917827664742E-2</v>
      </c>
      <c r="D11" s="5">
        <f t="shared" si="0"/>
        <v>1.3568559012200896E-2</v>
      </c>
      <c r="E11">
        <f t="shared" si="1"/>
        <v>-4.3000000000000025</v>
      </c>
      <c r="G11">
        <f t="shared" si="2"/>
        <v>-2.9000000000000075</v>
      </c>
    </row>
    <row r="12" spans="2:8" x14ac:dyDescent="0.25">
      <c r="B12">
        <f t="shared" si="3"/>
        <v>-4.2000000000000028</v>
      </c>
      <c r="C12" s="5">
        <f>EXP(B12)/(1+EXP(B12))</f>
        <v>1.4774031693273015E-2</v>
      </c>
      <c r="D12" s="5">
        <f t="shared" si="0"/>
        <v>1.4995576820477662E-2</v>
      </c>
      <c r="E12">
        <f t="shared" si="1"/>
        <v>-4.2000000000000028</v>
      </c>
      <c r="G12">
        <f t="shared" si="2"/>
        <v>-2.6000000000000085</v>
      </c>
    </row>
    <row r="13" spans="2:8" x14ac:dyDescent="0.25">
      <c r="B13">
        <f t="shared" si="3"/>
        <v>-4.1000000000000032</v>
      </c>
      <c r="C13" s="5">
        <f>EXP(B13)/(1+EXP(B13))</f>
        <v>1.630249937144089E-2</v>
      </c>
      <c r="D13" s="5">
        <f t="shared" si="0"/>
        <v>1.6572675401761196E-2</v>
      </c>
      <c r="E13">
        <f t="shared" si="1"/>
        <v>-4.1000000000000032</v>
      </c>
      <c r="G13">
        <f t="shared" si="2"/>
        <v>-2.3000000000000096</v>
      </c>
    </row>
    <row r="14" spans="2:8" x14ac:dyDescent="0.25">
      <c r="B14">
        <f t="shared" si="3"/>
        <v>-4.0000000000000036</v>
      </c>
      <c r="C14" s="5">
        <f>EXP(B14)/(1+EXP(B14))</f>
        <v>1.7986209962091493E-2</v>
      </c>
      <c r="D14" s="5">
        <f t="shared" si="0"/>
        <v>1.8315638888734113E-2</v>
      </c>
      <c r="E14">
        <f t="shared" si="1"/>
        <v>-4.0000000000000036</v>
      </c>
      <c r="G14">
        <f t="shared" si="2"/>
        <v>-2.0000000000000107</v>
      </c>
    </row>
    <row r="15" spans="2:8" x14ac:dyDescent="0.25">
      <c r="B15">
        <f t="shared" si="3"/>
        <v>-3.9000000000000035</v>
      </c>
      <c r="C15" s="5">
        <f>EXP(B15)/(1+EXP(B15))</f>
        <v>1.984030573407744E-2</v>
      </c>
      <c r="D15" s="5">
        <f t="shared" si="0"/>
        <v>2.0241911445804318E-2</v>
      </c>
      <c r="E15">
        <f t="shared" si="1"/>
        <v>-3.9000000000000035</v>
      </c>
      <c r="G15">
        <f t="shared" si="2"/>
        <v>-1.7000000000000099</v>
      </c>
    </row>
    <row r="16" spans="2:8" x14ac:dyDescent="0.25">
      <c r="B16">
        <f t="shared" si="3"/>
        <v>-3.8000000000000034</v>
      </c>
      <c r="C16" s="5">
        <f>EXP(B16)/(1+EXP(B16))</f>
        <v>2.1881270936130404E-2</v>
      </c>
      <c r="D16" s="5">
        <f t="shared" si="0"/>
        <v>2.2370771856165525E-2</v>
      </c>
      <c r="E16">
        <f t="shared" si="1"/>
        <v>-3.8000000000000034</v>
      </c>
      <c r="G16">
        <f t="shared" si="2"/>
        <v>-1.4000000000000092</v>
      </c>
    </row>
    <row r="17" spans="2:7" x14ac:dyDescent="0.25">
      <c r="B17">
        <f t="shared" si="3"/>
        <v>-3.7000000000000033</v>
      </c>
      <c r="C17" s="5">
        <f>EXP(B17)/(1+EXP(B17))</f>
        <v>2.412702141766912E-2</v>
      </c>
      <c r="D17" s="5">
        <f t="shared" si="0"/>
        <v>2.4723526470339305E-2</v>
      </c>
      <c r="E17">
        <f t="shared" si="1"/>
        <v>-3.7000000000000033</v>
      </c>
      <c r="G17">
        <f t="shared" si="2"/>
        <v>-1.1000000000000103</v>
      </c>
    </row>
    <row r="18" spans="2:7" x14ac:dyDescent="0.25">
      <c r="B18">
        <f t="shared" si="3"/>
        <v>-3.6000000000000032</v>
      </c>
      <c r="C18" s="5">
        <f>EXP(B18)/(1+EXP(B18))</f>
        <v>2.6596993576865773E-2</v>
      </c>
      <c r="D18" s="5">
        <f t="shared" si="0"/>
        <v>2.7323722447292472E-2</v>
      </c>
      <c r="E18">
        <f t="shared" si="1"/>
        <v>-3.6000000000000032</v>
      </c>
      <c r="G18">
        <f t="shared" si="2"/>
        <v>-0.80000000000000959</v>
      </c>
    </row>
    <row r="19" spans="2:7" x14ac:dyDescent="0.25">
      <c r="B19">
        <f t="shared" si="3"/>
        <v>-3.5000000000000031</v>
      </c>
      <c r="C19" s="5">
        <f>EXP(B19)/(1+EXP(B19))</f>
        <v>2.9312230751356232E-2</v>
      </c>
      <c r="D19" s="5">
        <f t="shared" si="0"/>
        <v>3.0197383422318411E-2</v>
      </c>
      <c r="E19">
        <f t="shared" si="1"/>
        <v>-3.5000000000000031</v>
      </c>
      <c r="G19">
        <f t="shared" si="2"/>
        <v>-0.50000000000000888</v>
      </c>
    </row>
    <row r="20" spans="2:7" x14ac:dyDescent="0.25">
      <c r="B20">
        <f t="shared" si="3"/>
        <v>-3.400000000000003</v>
      </c>
      <c r="C20" s="5">
        <f>EXP(B20)/(1+EXP(B20))</f>
        <v>3.2295464698450412E-2</v>
      </c>
      <c r="D20" s="5">
        <f t="shared" si="0"/>
        <v>3.3373269960325976E-2</v>
      </c>
      <c r="E20">
        <f t="shared" si="1"/>
        <v>-3.400000000000003</v>
      </c>
      <c r="G20">
        <f t="shared" si="2"/>
        <v>-0.20000000000000995</v>
      </c>
    </row>
    <row r="21" spans="2:7" x14ac:dyDescent="0.25">
      <c r="B21">
        <f t="shared" si="3"/>
        <v>-3.3000000000000029</v>
      </c>
      <c r="C21" s="5">
        <f>EXP(B21)/(1+EXP(B21))</f>
        <v>3.557118927263607E-2</v>
      </c>
      <c r="D21" s="5">
        <f t="shared" si="0"/>
        <v>3.688316740123989E-2</v>
      </c>
      <c r="E21">
        <f t="shared" si="1"/>
        <v>-3.3000000000000029</v>
      </c>
      <c r="G21">
        <f t="shared" si="2"/>
        <v>9.9999999999990763E-2</v>
      </c>
    </row>
    <row r="22" spans="2:7" x14ac:dyDescent="0.25">
      <c r="B22">
        <f t="shared" si="3"/>
        <v>-3.2000000000000028</v>
      </c>
      <c r="C22" s="5">
        <f>EXP(B22)/(1+EXP(B22))</f>
        <v>3.9165722796764252E-2</v>
      </c>
      <c r="D22" s="5">
        <f t="shared" si="0"/>
        <v>4.07622039783661E-2</v>
      </c>
      <c r="E22">
        <f t="shared" si="1"/>
        <v>-3.2000000000000028</v>
      </c>
      <c r="G22">
        <f t="shared" si="2"/>
        <v>0.39999999999999147</v>
      </c>
    </row>
    <row r="23" spans="2:7" x14ac:dyDescent="0.25">
      <c r="B23">
        <f t="shared" si="3"/>
        <v>-3.1000000000000028</v>
      </c>
      <c r="C23" s="5">
        <f>EXP(B23)/(1+EXP(B23))</f>
        <v>4.3107254941086012E-2</v>
      </c>
      <c r="D23" s="5">
        <f t="shared" si="0"/>
        <v>4.5049202393557683E-2</v>
      </c>
      <c r="E23">
        <f t="shared" si="1"/>
        <v>-3.1000000000000028</v>
      </c>
      <c r="G23">
        <f t="shared" si="2"/>
        <v>0.69999999999999218</v>
      </c>
    </row>
    <row r="24" spans="2:7" x14ac:dyDescent="0.25">
      <c r="B24">
        <f t="shared" si="3"/>
        <v>-3.0000000000000027</v>
      </c>
      <c r="C24" s="5">
        <f>EXP(B24)/(1+EXP(B24))</f>
        <v>4.7425873177566663E-2</v>
      </c>
      <c r="D24" s="5">
        <f t="shared" si="0"/>
        <v>4.9787068367863813E-2</v>
      </c>
      <c r="E24">
        <f t="shared" si="1"/>
        <v>-3.0000000000000027</v>
      </c>
      <c r="G24">
        <f t="shared" si="2"/>
        <v>0.99999999999999289</v>
      </c>
    </row>
    <row r="25" spans="2:7" x14ac:dyDescent="0.25">
      <c r="B25">
        <f t="shared" si="3"/>
        <v>-2.9000000000000026</v>
      </c>
      <c r="C25" s="5">
        <f>EXP(B25)/(1+EXP(B25))</f>
        <v>5.2153563078417606E-2</v>
      </c>
      <c r="D25" s="5">
        <f t="shared" si="0"/>
        <v>5.5023220056407085E-2</v>
      </c>
      <c r="E25">
        <f t="shared" si="1"/>
        <v>-2.9000000000000026</v>
      </c>
      <c r="G25">
        <f t="shared" si="2"/>
        <v>1.2999999999999918</v>
      </c>
    </row>
    <row r="26" spans="2:7" x14ac:dyDescent="0.25">
      <c r="B26">
        <f t="shared" si="3"/>
        <v>-2.8000000000000025</v>
      </c>
      <c r="C26" s="5">
        <f>EXP(B26)/(1+EXP(B26))</f>
        <v>5.7324175898868616E-2</v>
      </c>
      <c r="D26" s="5">
        <f t="shared" si="0"/>
        <v>6.081006262521782E-2</v>
      </c>
      <c r="E26">
        <f t="shared" si="1"/>
        <v>-2.8000000000000025</v>
      </c>
      <c r="G26">
        <f t="shared" si="2"/>
        <v>1.5999999999999925</v>
      </c>
    </row>
    <row r="27" spans="2:7" x14ac:dyDescent="0.25">
      <c r="B27">
        <f t="shared" si="3"/>
        <v>-2.7000000000000024</v>
      </c>
      <c r="C27" s="5">
        <f>EXP(B27)/(1+EXP(B27))</f>
        <v>6.297335605699636E-2</v>
      </c>
      <c r="D27" s="5">
        <f t="shared" si="0"/>
        <v>6.7205512739749618E-2</v>
      </c>
      <c r="E27">
        <f t="shared" si="1"/>
        <v>-2.7000000000000024</v>
      </c>
      <c r="G27">
        <f t="shared" si="2"/>
        <v>1.8999999999999932</v>
      </c>
    </row>
    <row r="28" spans="2:7" x14ac:dyDescent="0.25">
      <c r="B28">
        <f t="shared" si="3"/>
        <v>-2.6000000000000023</v>
      </c>
      <c r="C28" s="5">
        <f>EXP(B28)/(1+EXP(B28))</f>
        <v>6.9138420343346663E-2</v>
      </c>
      <c r="D28" s="5">
        <f t="shared" si="0"/>
        <v>7.427357821433371E-2</v>
      </c>
      <c r="E28">
        <f t="shared" si="1"/>
        <v>-2.6000000000000023</v>
      </c>
      <c r="G28">
        <f t="shared" si="2"/>
        <v>2.1999999999999931</v>
      </c>
    </row>
    <row r="29" spans="2:7" x14ac:dyDescent="0.25">
      <c r="B29">
        <f t="shared" si="3"/>
        <v>-2.5000000000000022</v>
      </c>
      <c r="C29" s="5">
        <f>EXP(B29)/(1+EXP(B29))</f>
        <v>7.5858180021243393E-2</v>
      </c>
      <c r="D29" s="5">
        <f t="shared" si="0"/>
        <v>8.208499862389862E-2</v>
      </c>
      <c r="E29">
        <f t="shared" si="1"/>
        <v>-2.5000000000000022</v>
      </c>
      <c r="G29">
        <f t="shared" si="2"/>
        <v>2.4999999999999929</v>
      </c>
    </row>
    <row r="30" spans="2:7" x14ac:dyDescent="0.25">
      <c r="B30">
        <f t="shared" si="3"/>
        <v>-2.4000000000000021</v>
      </c>
      <c r="C30" s="5">
        <f>EXP(B30)/(1+EXP(B30))</f>
        <v>8.3172696493922213E-2</v>
      </c>
      <c r="D30" s="5">
        <f t="shared" si="0"/>
        <v>9.0717953289412318E-2</v>
      </c>
      <c r="E30">
        <f t="shared" si="1"/>
        <v>-2.4000000000000021</v>
      </c>
      <c r="G30">
        <f t="shared" si="2"/>
        <v>2.7999999999999936</v>
      </c>
    </row>
    <row r="31" spans="2:7" x14ac:dyDescent="0.25">
      <c r="B31">
        <f t="shared" si="3"/>
        <v>-2.300000000000002</v>
      </c>
      <c r="C31" s="5">
        <f>EXP(B31)/(1+EXP(B31))</f>
        <v>9.1122961014855952E-2</v>
      </c>
      <c r="D31" s="5">
        <f t="shared" si="0"/>
        <v>0.10025884372280351</v>
      </c>
      <c r="E31">
        <f t="shared" si="1"/>
        <v>-2.300000000000002</v>
      </c>
      <c r="G31">
        <f t="shared" si="2"/>
        <v>3.0999999999999943</v>
      </c>
    </row>
    <row r="32" spans="2:7" x14ac:dyDescent="0.25">
      <c r="B32">
        <f t="shared" si="3"/>
        <v>-2.200000000000002</v>
      </c>
      <c r="C32" s="5">
        <f>EXP(B32)/(1+EXP(B32))</f>
        <v>9.9750489119684968E-2</v>
      </c>
      <c r="D32" s="5">
        <f t="shared" si="0"/>
        <v>0.11080315836233366</v>
      </c>
      <c r="E32">
        <f t="shared" si="1"/>
        <v>-2.200000000000002</v>
      </c>
      <c r="G32">
        <f t="shared" si="2"/>
        <v>3.3999999999999941</v>
      </c>
    </row>
    <row r="33" spans="2:7" x14ac:dyDescent="0.25">
      <c r="B33">
        <f t="shared" si="3"/>
        <v>-2.1000000000000019</v>
      </c>
      <c r="C33" s="5">
        <f>EXP(B33)/(1+EXP(B33))</f>
        <v>0.10909682119561276</v>
      </c>
      <c r="D33" s="5">
        <f t="shared" si="0"/>
        <v>0.12245642825298167</v>
      </c>
      <c r="E33">
        <f t="shared" si="1"/>
        <v>-2.1000000000000019</v>
      </c>
      <c r="G33">
        <f t="shared" si="2"/>
        <v>3.699999999999994</v>
      </c>
    </row>
    <row r="34" spans="2:7" x14ac:dyDescent="0.25">
      <c r="B34">
        <f t="shared" si="3"/>
        <v>-2.0000000000000018</v>
      </c>
      <c r="C34" s="5">
        <f>EXP(B34)/(1+EXP(B34))</f>
        <v>0.11920292202211738</v>
      </c>
      <c r="D34" s="5">
        <f t="shared" si="0"/>
        <v>0.13533528323661245</v>
      </c>
      <c r="E34">
        <f t="shared" si="1"/>
        <v>-2.0000000000000018</v>
      </c>
      <c r="G34">
        <f t="shared" si="2"/>
        <v>3.9999999999999947</v>
      </c>
    </row>
    <row r="35" spans="2:7" x14ac:dyDescent="0.25">
      <c r="B35">
        <f t="shared" si="3"/>
        <v>-1.9000000000000017</v>
      </c>
      <c r="C35" s="5">
        <f>EXP(B35)/(1+EXP(B35))</f>
        <v>0.13010847436299766</v>
      </c>
      <c r="D35" s="5">
        <f t="shared" si="0"/>
        <v>0.14956861922263481</v>
      </c>
      <c r="E35">
        <f t="shared" si="1"/>
        <v>-1.9000000000000017</v>
      </c>
      <c r="G35">
        <f t="shared" si="2"/>
        <v>4.2999999999999954</v>
      </c>
    </row>
    <row r="36" spans="2:7" x14ac:dyDescent="0.25">
      <c r="B36">
        <f t="shared" si="3"/>
        <v>-1.8000000000000016</v>
      </c>
      <c r="C36" s="5">
        <f>EXP(B36)/(1+EXP(B36))</f>
        <v>0.1418510649004876</v>
      </c>
      <c r="D36" s="5">
        <f t="shared" si="0"/>
        <v>0.16529888822158628</v>
      </c>
      <c r="E36">
        <f t="shared" si="1"/>
        <v>-1.8000000000000016</v>
      </c>
      <c r="G36">
        <f t="shared" si="2"/>
        <v>4.5999999999999952</v>
      </c>
    </row>
    <row r="37" spans="2:7" x14ac:dyDescent="0.25">
      <c r="B37">
        <f t="shared" si="3"/>
        <v>-1.7000000000000015</v>
      </c>
      <c r="C37" s="5">
        <f>EXP(B37)/(1+EXP(B37))</f>
        <v>0.1544652650835345</v>
      </c>
      <c r="D37" s="5">
        <f t="shared" si="0"/>
        <v>0.18268352405273439</v>
      </c>
      <c r="E37">
        <f t="shared" si="1"/>
        <v>-1.7000000000000015</v>
      </c>
      <c r="G37">
        <f t="shared" si="2"/>
        <v>4.899999999999995</v>
      </c>
    </row>
    <row r="38" spans="2:7" x14ac:dyDescent="0.25">
      <c r="B38">
        <f t="shared" si="3"/>
        <v>-1.6000000000000014</v>
      </c>
      <c r="C38" s="5">
        <f>EXP(B38)/(1+EXP(B38))</f>
        <v>0.16798161486607532</v>
      </c>
      <c r="D38" s="5">
        <f t="shared" si="0"/>
        <v>0.20189651799465513</v>
      </c>
      <c r="E38">
        <f t="shared" si="1"/>
        <v>-1.6000000000000014</v>
      </c>
      <c r="G38">
        <f t="shared" si="2"/>
        <v>5.1999999999999957</v>
      </c>
    </row>
    <row r="39" spans="2:7" x14ac:dyDescent="0.25">
      <c r="B39">
        <f t="shared" si="3"/>
        <v>-1.5000000000000013</v>
      </c>
      <c r="C39" s="5">
        <f>EXP(B39)/(1+EXP(B39))</f>
        <v>0.18242552380635615</v>
      </c>
      <c r="D39" s="5">
        <f t="shared" si="0"/>
        <v>0.22313016014842954</v>
      </c>
      <c r="E39">
        <f t="shared" si="1"/>
        <v>-1.5000000000000013</v>
      </c>
      <c r="G39">
        <f t="shared" si="2"/>
        <v>5.4999999999999964</v>
      </c>
    </row>
    <row r="40" spans="2:7" x14ac:dyDescent="0.25">
      <c r="B40">
        <f t="shared" si="3"/>
        <v>-1.4000000000000012</v>
      </c>
      <c r="C40" s="5">
        <f>EXP(B40)/(1+EXP(B40))</f>
        <v>0.19781611144141806</v>
      </c>
      <c r="D40" s="5">
        <f t="shared" si="0"/>
        <v>0.24659696394160618</v>
      </c>
      <c r="E40">
        <f t="shared" si="1"/>
        <v>-1.4000000000000012</v>
      </c>
      <c r="G40">
        <f t="shared" si="2"/>
        <v>5.7999999999999963</v>
      </c>
    </row>
    <row r="41" spans="2:7" x14ac:dyDescent="0.25">
      <c r="B41">
        <f t="shared" si="3"/>
        <v>-1.3000000000000012</v>
      </c>
      <c r="C41" s="5">
        <f>EXP(B41)/(1+EXP(B41))</f>
        <v>0.21416501695744122</v>
      </c>
      <c r="D41" s="5">
        <f t="shared" si="0"/>
        <v>0.27253179303401232</v>
      </c>
      <c r="E41">
        <f t="shared" si="1"/>
        <v>-1.3000000000000012</v>
      </c>
      <c r="G41">
        <f t="shared" si="2"/>
        <v>6.0999999999999961</v>
      </c>
    </row>
    <row r="42" spans="2:7" x14ac:dyDescent="0.25">
      <c r="B42">
        <f t="shared" si="3"/>
        <v>-1.2000000000000011</v>
      </c>
      <c r="C42" s="5">
        <f>EXP(B42)/(1+EXP(B42))</f>
        <v>0.23147521650098216</v>
      </c>
      <c r="D42" s="5">
        <f t="shared" si="0"/>
        <v>0.30119421191220175</v>
      </c>
      <c r="E42">
        <f t="shared" si="1"/>
        <v>-1.2000000000000011</v>
      </c>
      <c r="G42">
        <f t="shared" si="2"/>
        <v>6.3999999999999968</v>
      </c>
    </row>
    <row r="43" spans="2:7" x14ac:dyDescent="0.25">
      <c r="B43">
        <f t="shared" si="3"/>
        <v>-1.100000000000001</v>
      </c>
      <c r="C43" s="5">
        <f>EXP(B43)/(1+EXP(B43))</f>
        <v>0.2497398944048822</v>
      </c>
      <c r="D43" s="5">
        <f t="shared" si="0"/>
        <v>0.33287108369807922</v>
      </c>
      <c r="E43">
        <f t="shared" si="1"/>
        <v>-1.100000000000001</v>
      </c>
      <c r="G43">
        <f t="shared" si="2"/>
        <v>6.6999999999999975</v>
      </c>
    </row>
    <row r="44" spans="2:7" x14ac:dyDescent="0.25">
      <c r="B44">
        <f t="shared" si="3"/>
        <v>-1.0000000000000009</v>
      </c>
      <c r="C44" s="5">
        <f>EXP(B44)/(1+EXP(B44))</f>
        <v>0.26894142136999499</v>
      </c>
      <c r="D44" s="5">
        <f t="shared" si="0"/>
        <v>0.36787944117144206</v>
      </c>
      <c r="E44">
        <f t="shared" si="1"/>
        <v>-1.0000000000000007</v>
      </c>
      <c r="G44">
        <f t="shared" si="2"/>
        <v>6.9999999999999973</v>
      </c>
    </row>
    <row r="45" spans="2:7" x14ac:dyDescent="0.25">
      <c r="B45">
        <f t="shared" si="3"/>
        <v>-0.90000000000000091</v>
      </c>
      <c r="C45" s="5">
        <f>EXP(B45)/(1+EXP(B45))</f>
        <v>0.28905049737499583</v>
      </c>
      <c r="D45" s="5">
        <f t="shared" si="0"/>
        <v>0.40656965974059872</v>
      </c>
      <c r="E45">
        <f t="shared" si="1"/>
        <v>-0.90000000000000091</v>
      </c>
      <c r="G45">
        <f t="shared" si="2"/>
        <v>7.2999999999999972</v>
      </c>
    </row>
    <row r="46" spans="2:7" x14ac:dyDescent="0.25">
      <c r="B46">
        <f t="shared" si="3"/>
        <v>-0.80000000000000093</v>
      </c>
      <c r="C46" s="5">
        <f>EXP(B46)/(1+EXP(B46))</f>
        <v>0.31002551887238738</v>
      </c>
      <c r="D46" s="5">
        <f t="shared" si="0"/>
        <v>0.44932896411722123</v>
      </c>
      <c r="E46">
        <f t="shared" si="1"/>
        <v>-0.80000000000000082</v>
      </c>
      <c r="G46">
        <f t="shared" si="2"/>
        <v>7.599999999999997</v>
      </c>
    </row>
    <row r="47" spans="2:7" x14ac:dyDescent="0.25">
      <c r="B47">
        <f t="shared" si="3"/>
        <v>-0.70000000000000095</v>
      </c>
      <c r="C47" s="5">
        <f>EXP(B47)/(1+EXP(B47))</f>
        <v>0.33181222783183367</v>
      </c>
      <c r="D47" s="5">
        <f t="shared" si="0"/>
        <v>0.49658530379140897</v>
      </c>
      <c r="E47">
        <f t="shared" si="1"/>
        <v>-0.70000000000000107</v>
      </c>
      <c r="G47">
        <f t="shared" si="2"/>
        <v>7.8999999999999968</v>
      </c>
    </row>
    <row r="48" spans="2:7" x14ac:dyDescent="0.25">
      <c r="B48">
        <f t="shared" si="3"/>
        <v>-0.60000000000000098</v>
      </c>
      <c r="C48" s="5">
        <f>EXP(B48)/(1+EXP(B48))</f>
        <v>0.35434369377420433</v>
      </c>
      <c r="D48" s="5">
        <f t="shared" si="0"/>
        <v>0.54881163609402595</v>
      </c>
      <c r="E48">
        <f t="shared" si="1"/>
        <v>-0.60000000000000087</v>
      </c>
      <c r="G48">
        <f t="shared" si="2"/>
        <v>8.1999999999999975</v>
      </c>
    </row>
    <row r="49" spans="2:7" x14ac:dyDescent="0.25">
      <c r="B49">
        <f t="shared" si="3"/>
        <v>-0.500000000000001</v>
      </c>
      <c r="C49" s="5">
        <f>EXP(B49)/(1+EXP(B49))</f>
        <v>0.37754066879814524</v>
      </c>
      <c r="D49" s="5">
        <f t="shared" si="0"/>
        <v>0.60653065971263298</v>
      </c>
      <c r="E49">
        <f t="shared" si="1"/>
        <v>-0.50000000000000078</v>
      </c>
      <c r="G49">
        <f t="shared" si="2"/>
        <v>8.4999999999999964</v>
      </c>
    </row>
    <row r="50" spans="2:7" x14ac:dyDescent="0.25">
      <c r="B50">
        <f t="shared" si="3"/>
        <v>-0.40000000000000102</v>
      </c>
      <c r="C50" s="5">
        <f>EXP(B50)/(1+EXP(B50))</f>
        <v>0.40131233988754778</v>
      </c>
      <c r="D50" s="5">
        <f t="shared" si="0"/>
        <v>0.67032004603563866</v>
      </c>
      <c r="E50">
        <f t="shared" si="1"/>
        <v>-0.40000000000000097</v>
      </c>
      <c r="G50">
        <f t="shared" si="2"/>
        <v>8.7999999999999972</v>
      </c>
    </row>
    <row r="51" spans="2:7" x14ac:dyDescent="0.25">
      <c r="B51">
        <f t="shared" si="3"/>
        <v>-0.30000000000000104</v>
      </c>
      <c r="C51" s="5">
        <f>EXP(B51)/(1+EXP(B51))</f>
        <v>0.42555748318834075</v>
      </c>
      <c r="D51" s="5">
        <f t="shared" si="0"/>
        <v>0.7408182206817171</v>
      </c>
      <c r="E51">
        <f t="shared" si="1"/>
        <v>-0.30000000000000104</v>
      </c>
      <c r="G51">
        <f t="shared" si="2"/>
        <v>9.0999999999999961</v>
      </c>
    </row>
    <row r="52" spans="2:7" x14ac:dyDescent="0.25">
      <c r="B52">
        <f t="shared" si="3"/>
        <v>-0.20000000000000104</v>
      </c>
      <c r="C52" s="5">
        <f>EXP(B52)/(1+EXP(B52))</f>
        <v>0.45016600268752183</v>
      </c>
      <c r="D52" s="5">
        <f t="shared" si="0"/>
        <v>0.81873075307798093</v>
      </c>
      <c r="E52">
        <f t="shared" si="1"/>
        <v>-0.20000000000000112</v>
      </c>
      <c r="G52">
        <f t="shared" si="2"/>
        <v>9.3999999999999968</v>
      </c>
    </row>
    <row r="53" spans="2:7" x14ac:dyDescent="0.25">
      <c r="B53">
        <f t="shared" si="3"/>
        <v>-0.10000000000000103</v>
      </c>
      <c r="C53" s="5">
        <f>EXP(B53)/(1+EXP(B53))</f>
        <v>0.47502081252105977</v>
      </c>
      <c r="D53" s="5">
        <f t="shared" si="0"/>
        <v>0.90483741803595863</v>
      </c>
      <c r="E53">
        <f t="shared" si="1"/>
        <v>-0.10000000000000105</v>
      </c>
      <c r="G53">
        <f t="shared" si="2"/>
        <v>9.6999999999999975</v>
      </c>
    </row>
    <row r="54" spans="2:7" x14ac:dyDescent="0.25">
      <c r="B54">
        <f t="shared" si="3"/>
        <v>-1.0269562977782698E-15</v>
      </c>
      <c r="C54" s="5">
        <f>EXP(B54)/(1+EXP(B54))</f>
        <v>0.49999999999999972</v>
      </c>
      <c r="D54" s="5">
        <f t="shared" si="0"/>
        <v>0.999999999999999</v>
      </c>
      <c r="E54">
        <f t="shared" si="1"/>
        <v>-9.9920072216264148E-16</v>
      </c>
      <c r="G54">
        <f t="shared" si="2"/>
        <v>9.9999999999999964</v>
      </c>
    </row>
    <row r="55" spans="2:7" x14ac:dyDescent="0.25">
      <c r="B55">
        <f t="shared" si="3"/>
        <v>9.9999999999998979E-2</v>
      </c>
      <c r="C55" s="5">
        <f>EXP(B55)/(1+EXP(B55))</f>
        <v>0.52497918747893968</v>
      </c>
      <c r="D55" s="5">
        <f t="shared" si="0"/>
        <v>1.1051709180756462</v>
      </c>
      <c r="E55">
        <f t="shared" si="1"/>
        <v>9.9999999999998673E-2</v>
      </c>
      <c r="G55">
        <f t="shared" si="2"/>
        <v>10.299999999999997</v>
      </c>
    </row>
    <row r="56" spans="2:7" x14ac:dyDescent="0.25">
      <c r="B56">
        <f t="shared" si="3"/>
        <v>0.19999999999999898</v>
      </c>
      <c r="C56" s="5">
        <f>EXP(B56)/(1+EXP(B56))</f>
        <v>0.54983399731247762</v>
      </c>
      <c r="D56" s="5">
        <f t="shared" si="0"/>
        <v>1.2214027581601683</v>
      </c>
      <c r="E56">
        <f t="shared" si="1"/>
        <v>0.19999999999999873</v>
      </c>
      <c r="G56">
        <f t="shared" si="2"/>
        <v>10.599999999999998</v>
      </c>
    </row>
    <row r="57" spans="2:7" x14ac:dyDescent="0.25">
      <c r="B57">
        <f t="shared" si="3"/>
        <v>0.29999999999999899</v>
      </c>
      <c r="C57" s="5">
        <f>EXP(B57)/(1+EXP(B57))</f>
        <v>0.57444251681165881</v>
      </c>
      <c r="D57" s="5">
        <f t="shared" si="0"/>
        <v>1.3498588075760021</v>
      </c>
      <c r="E57">
        <f t="shared" si="1"/>
        <v>0.29999999999999921</v>
      </c>
      <c r="G57">
        <f t="shared" si="2"/>
        <v>10.899999999999997</v>
      </c>
    </row>
    <row r="58" spans="2:7" x14ac:dyDescent="0.25">
      <c r="B58">
        <f t="shared" si="3"/>
        <v>0.39999999999999902</v>
      </c>
      <c r="C58" s="5">
        <f>EXP(B58)/(1+EXP(B58))</f>
        <v>0.59868766011245178</v>
      </c>
      <c r="D58" s="5">
        <f t="shared" si="0"/>
        <v>1.491824697641269</v>
      </c>
      <c r="E58">
        <f t="shared" si="1"/>
        <v>0.39999999999999913</v>
      </c>
      <c r="G58">
        <f t="shared" si="2"/>
        <v>11.199999999999998</v>
      </c>
    </row>
    <row r="59" spans="2:7" x14ac:dyDescent="0.25">
      <c r="B59">
        <f t="shared" si="3"/>
        <v>0.499999999999999</v>
      </c>
      <c r="C59" s="5">
        <f>EXP(B59)/(1+EXP(B59))</f>
        <v>0.62245933120185437</v>
      </c>
      <c r="D59" s="5">
        <f t="shared" si="0"/>
        <v>1.6487212707001269</v>
      </c>
      <c r="E59">
        <f t="shared" si="1"/>
        <v>0.49999999999999922</v>
      </c>
      <c r="G59">
        <f t="shared" si="2"/>
        <v>11.499999999999996</v>
      </c>
    </row>
    <row r="60" spans="2:7" x14ac:dyDescent="0.25">
      <c r="B60">
        <f t="shared" si="3"/>
        <v>0.59999999999999898</v>
      </c>
      <c r="C60" s="5">
        <f>EXP(B60)/(1+EXP(B60))</f>
        <v>0.64565630622579517</v>
      </c>
      <c r="D60" s="5">
        <f t="shared" si="0"/>
        <v>1.8221188003905067</v>
      </c>
      <c r="E60">
        <f t="shared" si="1"/>
        <v>0.59999999999999876</v>
      </c>
      <c r="G60">
        <f t="shared" si="2"/>
        <v>11.799999999999997</v>
      </c>
    </row>
    <row r="61" spans="2:7" x14ac:dyDescent="0.25">
      <c r="B61">
        <f t="shared" si="3"/>
        <v>0.69999999999999896</v>
      </c>
      <c r="C61" s="5">
        <f>EXP(B61)/(1+EXP(B61))</f>
        <v>0.66818777216816583</v>
      </c>
      <c r="D61" s="5">
        <f t="shared" si="0"/>
        <v>2.013752707470474</v>
      </c>
      <c r="E61">
        <f t="shared" si="1"/>
        <v>0.69999999999999873</v>
      </c>
      <c r="G61">
        <f t="shared" si="2"/>
        <v>12.099999999999998</v>
      </c>
    </row>
    <row r="62" spans="2:7" x14ac:dyDescent="0.25">
      <c r="B62">
        <f t="shared" si="3"/>
        <v>0.79999999999999893</v>
      </c>
      <c r="C62" s="5">
        <f>EXP(B62)/(1+EXP(B62))</f>
        <v>0.68997448112761217</v>
      </c>
      <c r="D62" s="5">
        <f t="shared" si="0"/>
        <v>2.2255409284924648</v>
      </c>
      <c r="E62">
        <f t="shared" si="1"/>
        <v>0.79999999999999871</v>
      </c>
      <c r="G62">
        <f t="shared" si="2"/>
        <v>12.399999999999997</v>
      </c>
    </row>
    <row r="63" spans="2:7" x14ac:dyDescent="0.25">
      <c r="B63">
        <f t="shared" si="3"/>
        <v>0.89999999999999891</v>
      </c>
      <c r="C63" s="5">
        <f>EXP(B63)/(1+EXP(B63))</f>
        <v>0.71094950262500378</v>
      </c>
      <c r="D63" s="5">
        <f t="shared" si="0"/>
        <v>2.4596031111569476</v>
      </c>
      <c r="E63">
        <f t="shared" si="1"/>
        <v>0.89999999999999913</v>
      </c>
      <c r="G63">
        <f t="shared" si="2"/>
        <v>12.699999999999996</v>
      </c>
    </row>
    <row r="64" spans="2:7" x14ac:dyDescent="0.25">
      <c r="B64">
        <f t="shared" si="3"/>
        <v>0.99999999999999889</v>
      </c>
      <c r="C64" s="5">
        <f>EXP(B64)/(1+EXP(B64))</f>
        <v>0.73105857863000467</v>
      </c>
      <c r="D64" s="5">
        <f t="shared" si="0"/>
        <v>2.7182818284590424</v>
      </c>
      <c r="E64">
        <f t="shared" si="1"/>
        <v>0.999999999999999</v>
      </c>
      <c r="G64">
        <f t="shared" si="2"/>
        <v>12.999999999999996</v>
      </c>
    </row>
    <row r="65" spans="2:7" x14ac:dyDescent="0.25">
      <c r="B65">
        <f t="shared" si="3"/>
        <v>1.099999999999999</v>
      </c>
      <c r="C65" s="5">
        <f>EXP(B65)/(1+EXP(B65))</f>
        <v>0.75026010559511735</v>
      </c>
      <c r="D65" s="5">
        <f t="shared" si="0"/>
        <v>3.004166023946429</v>
      </c>
      <c r="E65">
        <f t="shared" si="1"/>
        <v>1.0999999999999985</v>
      </c>
      <c r="G65">
        <f t="shared" si="2"/>
        <v>13.299999999999997</v>
      </c>
    </row>
    <row r="66" spans="2:7" x14ac:dyDescent="0.25">
      <c r="B66">
        <f t="shared" si="3"/>
        <v>1.1999999999999991</v>
      </c>
      <c r="C66" s="5">
        <f>EXP(B66)/(1+EXP(B66))</f>
        <v>0.76852478349901754</v>
      </c>
      <c r="D66" s="5">
        <f t="shared" si="0"/>
        <v>3.3201169227365455</v>
      </c>
      <c r="E66">
        <f t="shared" si="1"/>
        <v>1.1999999999999993</v>
      </c>
      <c r="G66">
        <f t="shared" si="2"/>
        <v>13.599999999999998</v>
      </c>
    </row>
    <row r="67" spans="2:7" x14ac:dyDescent="0.25">
      <c r="B67">
        <f t="shared" si="3"/>
        <v>1.2999999999999992</v>
      </c>
      <c r="C67" s="5">
        <f>EXP(B67)/(1+EXP(B67))</f>
        <v>0.78583498304255861</v>
      </c>
      <c r="D67" s="5">
        <f t="shared" si="0"/>
        <v>3.669296667619244</v>
      </c>
      <c r="E67">
        <f t="shared" si="1"/>
        <v>1.3</v>
      </c>
      <c r="G67">
        <f t="shared" si="2"/>
        <v>13.899999999999999</v>
      </c>
    </row>
    <row r="68" spans="2:7" x14ac:dyDescent="0.25">
      <c r="B68">
        <f t="shared" si="3"/>
        <v>1.3999999999999992</v>
      </c>
      <c r="C68" s="5">
        <f>EXP(B68)/(1+EXP(B68))</f>
        <v>0.80218388855858169</v>
      </c>
      <c r="D68" s="5">
        <f t="shared" si="0"/>
        <v>4.0551999668446728</v>
      </c>
      <c r="E68">
        <f t="shared" si="1"/>
        <v>1.3999999999999995</v>
      </c>
      <c r="G68">
        <f t="shared" si="2"/>
        <v>14.199999999999998</v>
      </c>
    </row>
    <row r="69" spans="2:7" x14ac:dyDescent="0.25">
      <c r="B69">
        <f t="shared" si="3"/>
        <v>1.4999999999999993</v>
      </c>
      <c r="C69" s="5">
        <f>EXP(B69)/(1+EXP(B69))</f>
        <v>0.81757447619364354</v>
      </c>
      <c r="D69" s="5">
        <f t="shared" ref="D69:D104" si="4">C69/(1-C69)</f>
        <v>4.481689070338061</v>
      </c>
      <c r="E69">
        <f t="shared" ref="E69:E104" si="5">LN(C69/(1-C69))</f>
        <v>1.4999999999999991</v>
      </c>
      <c r="G69">
        <f t="shared" ref="G69:G104" si="6">$H$2*B69+$G$2</f>
        <v>14.499999999999998</v>
      </c>
    </row>
    <row r="70" spans="2:7" x14ac:dyDescent="0.25">
      <c r="B70">
        <f t="shared" ref="B70:B104" si="7">B69+0.1</f>
        <v>1.5999999999999994</v>
      </c>
      <c r="C70" s="5">
        <f>EXP(B70)/(1+EXP(B70))</f>
        <v>0.83201838513392445</v>
      </c>
      <c r="D70" s="5">
        <f t="shared" si="4"/>
        <v>4.953032424395114</v>
      </c>
      <c r="E70">
        <f t="shared" si="5"/>
        <v>1.5999999999999999</v>
      </c>
      <c r="G70">
        <f t="shared" si="6"/>
        <v>14.799999999999997</v>
      </c>
    </row>
    <row r="71" spans="2:7" x14ac:dyDescent="0.25">
      <c r="B71">
        <f t="shared" si="7"/>
        <v>1.6999999999999995</v>
      </c>
      <c r="C71" s="5">
        <f>EXP(B71)/(1+EXP(B71))</f>
        <v>0.84553473491646525</v>
      </c>
      <c r="D71" s="5">
        <f t="shared" si="4"/>
        <v>5.4739473917271981</v>
      </c>
      <c r="E71">
        <f t="shared" si="5"/>
        <v>1.6999999999999997</v>
      </c>
      <c r="G71">
        <f t="shared" si="6"/>
        <v>15.099999999999998</v>
      </c>
    </row>
    <row r="72" spans="2:7" x14ac:dyDescent="0.25">
      <c r="B72">
        <f t="shared" si="7"/>
        <v>1.7999999999999996</v>
      </c>
      <c r="C72" s="5">
        <f>EXP(B72)/(1+EXP(B72))</f>
        <v>0.85814893509951218</v>
      </c>
      <c r="D72" s="5">
        <f t="shared" si="4"/>
        <v>6.0496474644129448</v>
      </c>
      <c r="E72">
        <f t="shared" si="5"/>
        <v>1.7999999999999998</v>
      </c>
      <c r="G72">
        <f t="shared" si="6"/>
        <v>15.399999999999999</v>
      </c>
    </row>
    <row r="73" spans="2:7" x14ac:dyDescent="0.25">
      <c r="B73">
        <f t="shared" si="7"/>
        <v>1.8999999999999997</v>
      </c>
      <c r="C73" s="5">
        <f>EXP(B73)/(1+EXP(B73))</f>
        <v>0.86989152563700212</v>
      </c>
      <c r="D73" s="5">
        <f t="shared" si="4"/>
        <v>6.6858944422792677</v>
      </c>
      <c r="E73">
        <f t="shared" si="5"/>
        <v>1.8999999999999997</v>
      </c>
      <c r="G73">
        <f t="shared" si="6"/>
        <v>15.7</v>
      </c>
    </row>
    <row r="74" spans="2:7" x14ac:dyDescent="0.25">
      <c r="B74">
        <f t="shared" si="7"/>
        <v>1.9999999999999998</v>
      </c>
      <c r="C74" s="5">
        <f>EXP(B74)/(1+EXP(B74))</f>
        <v>0.88079707797788243</v>
      </c>
      <c r="D74" s="5">
        <f t="shared" si="4"/>
        <v>7.3890560989306486</v>
      </c>
      <c r="E74">
        <f t="shared" si="5"/>
        <v>1.9999999999999998</v>
      </c>
      <c r="G74">
        <f t="shared" si="6"/>
        <v>16</v>
      </c>
    </row>
    <row r="75" spans="2:7" x14ac:dyDescent="0.25">
      <c r="B75">
        <f t="shared" si="7"/>
        <v>2.0999999999999996</v>
      </c>
      <c r="C75" s="5">
        <f>EXP(B75)/(1+EXP(B75))</f>
        <v>0.89090317880438696</v>
      </c>
      <c r="D75" s="5">
        <f t="shared" si="4"/>
        <v>8.166169912567641</v>
      </c>
      <c r="E75">
        <f t="shared" si="5"/>
        <v>2.0999999999999988</v>
      </c>
      <c r="G75">
        <f t="shared" si="6"/>
        <v>16.299999999999997</v>
      </c>
    </row>
    <row r="76" spans="2:7" x14ac:dyDescent="0.25">
      <c r="B76">
        <f t="shared" si="7"/>
        <v>2.1999999999999997</v>
      </c>
      <c r="C76" s="5">
        <f>EXP(B76)/(1+EXP(B76))</f>
        <v>0.9002495108803148</v>
      </c>
      <c r="D76" s="5">
        <f t="shared" si="4"/>
        <v>9.0250134994341149</v>
      </c>
      <c r="E76">
        <f t="shared" si="5"/>
        <v>2.1999999999999993</v>
      </c>
      <c r="G76">
        <f t="shared" si="6"/>
        <v>16.600000000000001</v>
      </c>
    </row>
    <row r="77" spans="2:7" x14ac:dyDescent="0.25">
      <c r="B77">
        <f t="shared" si="7"/>
        <v>2.2999999999999998</v>
      </c>
      <c r="C77" s="5">
        <f>EXP(B77)/(1+EXP(B77))</f>
        <v>0.90887703898514383</v>
      </c>
      <c r="D77" s="5">
        <f t="shared" si="4"/>
        <v>9.9741824548147164</v>
      </c>
      <c r="E77">
        <f t="shared" si="5"/>
        <v>2.2999999999999994</v>
      </c>
      <c r="G77">
        <f t="shared" si="6"/>
        <v>16.899999999999999</v>
      </c>
    </row>
    <row r="78" spans="2:7" x14ac:dyDescent="0.25">
      <c r="B78">
        <f t="shared" si="7"/>
        <v>2.4</v>
      </c>
      <c r="C78" s="5">
        <f>EXP(B78)/(1+EXP(B78))</f>
        <v>0.91682730350607766</v>
      </c>
      <c r="D78" s="5">
        <f t="shared" si="4"/>
        <v>11.023176380641607</v>
      </c>
      <c r="E78">
        <f t="shared" si="5"/>
        <v>2.4000000000000004</v>
      </c>
      <c r="G78">
        <f t="shared" si="6"/>
        <v>17.2</v>
      </c>
    </row>
    <row r="79" spans="2:7" x14ac:dyDescent="0.25">
      <c r="B79">
        <f t="shared" si="7"/>
        <v>2.5</v>
      </c>
      <c r="C79" s="5">
        <f>EXP(B79)/(1+EXP(B79))</f>
        <v>0.92414181997875644</v>
      </c>
      <c r="D79" s="5">
        <f t="shared" si="4"/>
        <v>12.182493960703471</v>
      </c>
      <c r="E79">
        <f t="shared" si="5"/>
        <v>2.5</v>
      </c>
      <c r="G79">
        <f t="shared" si="6"/>
        <v>17.5</v>
      </c>
    </row>
    <row r="80" spans="2:7" x14ac:dyDescent="0.25">
      <c r="B80">
        <f t="shared" si="7"/>
        <v>2.6</v>
      </c>
      <c r="C80" s="5">
        <f>EXP(B80)/(1+EXP(B80))</f>
        <v>0.93086157965665317</v>
      </c>
      <c r="D80" s="5">
        <f t="shared" si="4"/>
        <v>13.463738035001688</v>
      </c>
      <c r="E80">
        <f t="shared" si="5"/>
        <v>2.5999999999999996</v>
      </c>
      <c r="G80">
        <f t="shared" si="6"/>
        <v>17.8</v>
      </c>
    </row>
    <row r="81" spans="2:7" x14ac:dyDescent="0.25">
      <c r="B81">
        <f t="shared" si="7"/>
        <v>2.7</v>
      </c>
      <c r="C81" s="5">
        <f>EXP(B81)/(1+EXP(B81))</f>
        <v>0.9370266439430035</v>
      </c>
      <c r="D81" s="5">
        <f t="shared" si="4"/>
        <v>14.879731724872832</v>
      </c>
      <c r="E81">
        <f t="shared" si="5"/>
        <v>2.6999999999999997</v>
      </c>
      <c r="G81">
        <f t="shared" si="6"/>
        <v>18.100000000000001</v>
      </c>
    </row>
    <row r="82" spans="2:7" x14ac:dyDescent="0.25">
      <c r="B82">
        <f t="shared" si="7"/>
        <v>2.8000000000000003</v>
      </c>
      <c r="C82" s="5">
        <f>EXP(B82)/(1+EXP(B82))</f>
        <v>0.94267582410113127</v>
      </c>
      <c r="D82" s="5">
        <f t="shared" si="4"/>
        <v>16.444646771097055</v>
      </c>
      <c r="E82">
        <f t="shared" si="5"/>
        <v>2.8000000000000003</v>
      </c>
      <c r="G82">
        <f t="shared" si="6"/>
        <v>18.399999999999999</v>
      </c>
    </row>
    <row r="83" spans="2:7" x14ac:dyDescent="0.25">
      <c r="B83">
        <f t="shared" si="7"/>
        <v>2.9000000000000004</v>
      </c>
      <c r="C83" s="5">
        <f>EXP(B83)/(1+EXP(B83))</f>
        <v>0.94784643692158232</v>
      </c>
      <c r="D83" s="5">
        <f t="shared" si="4"/>
        <v>18.174145369443082</v>
      </c>
      <c r="E83">
        <f t="shared" si="5"/>
        <v>2.9000000000000012</v>
      </c>
      <c r="G83">
        <f t="shared" si="6"/>
        <v>18.700000000000003</v>
      </c>
    </row>
    <row r="84" spans="2:7" x14ac:dyDescent="0.25">
      <c r="B84">
        <f t="shared" si="7"/>
        <v>3.0000000000000004</v>
      </c>
      <c r="C84" s="5">
        <f>EXP(B84)/(1+EXP(B84))</f>
        <v>0.95257412682243325</v>
      </c>
      <c r="D84" s="5">
        <f t="shared" si="4"/>
        <v>20.085536923187682</v>
      </c>
      <c r="E84">
        <f t="shared" si="5"/>
        <v>3.0000000000000009</v>
      </c>
      <c r="G84">
        <f t="shared" si="6"/>
        <v>19</v>
      </c>
    </row>
    <row r="85" spans="2:7" x14ac:dyDescent="0.25">
      <c r="B85">
        <f t="shared" si="7"/>
        <v>3.1000000000000005</v>
      </c>
      <c r="C85" s="5">
        <f>EXP(B85)/(1+EXP(B85))</f>
        <v>0.95689274505891386</v>
      </c>
      <c r="D85" s="5">
        <f t="shared" si="4"/>
        <v>22.197951281441625</v>
      </c>
      <c r="E85">
        <f t="shared" si="5"/>
        <v>3.0999999999999996</v>
      </c>
      <c r="G85">
        <f t="shared" si="6"/>
        <v>19.3</v>
      </c>
    </row>
    <row r="86" spans="2:7" x14ac:dyDescent="0.25">
      <c r="B86">
        <f t="shared" si="7"/>
        <v>3.2000000000000006</v>
      </c>
      <c r="C86" s="5">
        <f>EXP(B86)/(1+EXP(B86))</f>
        <v>0.96083427720323566</v>
      </c>
      <c r="D86" s="5">
        <f t="shared" si="4"/>
        <v>24.532530197109363</v>
      </c>
      <c r="E86">
        <f t="shared" si="5"/>
        <v>3.2000000000000006</v>
      </c>
      <c r="G86">
        <f t="shared" si="6"/>
        <v>19.600000000000001</v>
      </c>
    </row>
    <row r="87" spans="2:7" x14ac:dyDescent="0.25">
      <c r="B87">
        <f t="shared" si="7"/>
        <v>3.3000000000000007</v>
      </c>
      <c r="C87" s="5">
        <f>EXP(B87)/(1+EXP(B87))</f>
        <v>0.96442881072736386</v>
      </c>
      <c r="D87" s="5">
        <f t="shared" si="4"/>
        <v>27.112638920657915</v>
      </c>
      <c r="E87">
        <f t="shared" si="5"/>
        <v>3.3000000000000012</v>
      </c>
      <c r="G87">
        <f t="shared" si="6"/>
        <v>19.900000000000002</v>
      </c>
    </row>
    <row r="88" spans="2:7" x14ac:dyDescent="0.25">
      <c r="B88">
        <f t="shared" si="7"/>
        <v>3.4000000000000008</v>
      </c>
      <c r="C88" s="5">
        <f>EXP(B88)/(1+EXP(B88))</f>
        <v>0.96770453530154954</v>
      </c>
      <c r="D88" s="5">
        <f t="shared" si="4"/>
        <v>29.964100047397061</v>
      </c>
      <c r="E88">
        <f t="shared" si="5"/>
        <v>3.4000000000000017</v>
      </c>
      <c r="G88">
        <f t="shared" si="6"/>
        <v>20.200000000000003</v>
      </c>
    </row>
    <row r="89" spans="2:7" x14ac:dyDescent="0.25">
      <c r="B89">
        <f t="shared" si="7"/>
        <v>3.5000000000000009</v>
      </c>
      <c r="C89" s="5">
        <f>EXP(B89)/(1+EXP(B89))</f>
        <v>0.97068776924864375</v>
      </c>
      <c r="D89" s="5">
        <f t="shared" si="4"/>
        <v>33.115451958692397</v>
      </c>
      <c r="E89">
        <f t="shared" si="5"/>
        <v>3.5000000000000027</v>
      </c>
      <c r="G89">
        <f t="shared" si="6"/>
        <v>20.500000000000004</v>
      </c>
    </row>
    <row r="90" spans="2:7" x14ac:dyDescent="0.25">
      <c r="B90">
        <f t="shared" si="7"/>
        <v>3.600000000000001</v>
      </c>
      <c r="C90" s="5">
        <f>EXP(B90)/(1+EXP(B90))</f>
        <v>0.97340300642313415</v>
      </c>
      <c r="D90" s="5">
        <f t="shared" si="4"/>
        <v>36.598234443678002</v>
      </c>
      <c r="E90">
        <f t="shared" si="5"/>
        <v>3.6000000000000005</v>
      </c>
      <c r="G90">
        <f t="shared" si="6"/>
        <v>20.800000000000004</v>
      </c>
    </row>
    <row r="91" spans="2:7" x14ac:dyDescent="0.25">
      <c r="B91">
        <f t="shared" si="7"/>
        <v>3.7000000000000011</v>
      </c>
      <c r="C91" s="5">
        <f>EXP(B91)/(1+EXP(B91))</f>
        <v>0.9758729785823308</v>
      </c>
      <c r="D91" s="5">
        <f t="shared" si="4"/>
        <v>40.447304360067385</v>
      </c>
      <c r="E91">
        <f t="shared" si="5"/>
        <v>3.6999999999999997</v>
      </c>
      <c r="G91">
        <f t="shared" si="6"/>
        <v>21.1</v>
      </c>
    </row>
    <row r="92" spans="2:7" x14ac:dyDescent="0.25">
      <c r="B92">
        <f t="shared" si="7"/>
        <v>3.8000000000000012</v>
      </c>
      <c r="C92" s="5">
        <f>EXP(B92)/(1+EXP(B92))</f>
        <v>0.97811872906386954</v>
      </c>
      <c r="D92" s="5">
        <f t="shared" si="4"/>
        <v>44.70118449330085</v>
      </c>
      <c r="E92">
        <f t="shared" si="5"/>
        <v>3.8000000000000007</v>
      </c>
      <c r="G92">
        <f t="shared" si="6"/>
        <v>21.400000000000006</v>
      </c>
    </row>
    <row r="93" spans="2:7" x14ac:dyDescent="0.25">
      <c r="B93">
        <f t="shared" si="7"/>
        <v>3.9000000000000012</v>
      </c>
      <c r="C93" s="5">
        <f>EXP(B93)/(1+EXP(B93))</f>
        <v>0.98015969426592253</v>
      </c>
      <c r="D93" s="5">
        <f t="shared" si="4"/>
        <v>49.402449105530273</v>
      </c>
      <c r="E93">
        <f t="shared" si="5"/>
        <v>3.9000000000000021</v>
      </c>
      <c r="G93">
        <f t="shared" si="6"/>
        <v>21.700000000000003</v>
      </c>
    </row>
    <row r="94" spans="2:7" x14ac:dyDescent="0.25">
      <c r="B94">
        <f t="shared" si="7"/>
        <v>4.0000000000000009</v>
      </c>
      <c r="C94" s="5">
        <f>EXP(B94)/(1+EXP(B94))</f>
        <v>0.98201379003790845</v>
      </c>
      <c r="D94" s="5">
        <f t="shared" si="4"/>
        <v>54.598150033144272</v>
      </c>
      <c r="E94">
        <f t="shared" si="5"/>
        <v>4.0000000000000009</v>
      </c>
      <c r="G94">
        <f t="shared" si="6"/>
        <v>22.000000000000004</v>
      </c>
    </row>
    <row r="95" spans="2:7" x14ac:dyDescent="0.25">
      <c r="B95">
        <f t="shared" si="7"/>
        <v>4.1000000000000005</v>
      </c>
      <c r="C95" s="5">
        <f>EXP(B95)/(1+EXP(B95))</f>
        <v>0.9836975006285591</v>
      </c>
      <c r="D95" s="5">
        <f t="shared" si="4"/>
        <v>60.340287597362106</v>
      </c>
      <c r="E95">
        <f t="shared" si="5"/>
        <v>4.1000000000000023</v>
      </c>
      <c r="G95">
        <f t="shared" si="6"/>
        <v>22.3</v>
      </c>
    </row>
    <row r="96" spans="2:7" x14ac:dyDescent="0.25">
      <c r="B96">
        <f t="shared" si="7"/>
        <v>4.2</v>
      </c>
      <c r="C96" s="5">
        <f>EXP(B96)/(1+EXP(B96))</f>
        <v>0.98522596830672693</v>
      </c>
      <c r="D96" s="5">
        <f t="shared" si="4"/>
        <v>66.686331040925083</v>
      </c>
      <c r="E96">
        <f t="shared" si="5"/>
        <v>4.1999999999999993</v>
      </c>
      <c r="G96">
        <f t="shared" si="6"/>
        <v>22.6</v>
      </c>
    </row>
    <row r="97" spans="2:7" x14ac:dyDescent="0.25">
      <c r="B97">
        <f t="shared" si="7"/>
        <v>4.3</v>
      </c>
      <c r="C97" s="5">
        <f>EXP(B97)/(1+EXP(B97))</f>
        <v>0.98661308217233523</v>
      </c>
      <c r="D97" s="5">
        <f t="shared" si="4"/>
        <v>73.699793699595844</v>
      </c>
      <c r="E97">
        <f t="shared" si="5"/>
        <v>4.3000000000000007</v>
      </c>
      <c r="G97">
        <f t="shared" si="6"/>
        <v>22.9</v>
      </c>
    </row>
    <row r="98" spans="2:7" x14ac:dyDescent="0.25">
      <c r="B98">
        <f t="shared" si="7"/>
        <v>4.3999999999999995</v>
      </c>
      <c r="C98" s="5">
        <f>EXP(B98)/(1+EXP(B98))</f>
        <v>0.98787156501572571</v>
      </c>
      <c r="D98" s="5">
        <f t="shared" si="4"/>
        <v>81.450868664967743</v>
      </c>
      <c r="E98">
        <f t="shared" si="5"/>
        <v>4.399999999999995</v>
      </c>
      <c r="G98">
        <f t="shared" si="6"/>
        <v>23.2</v>
      </c>
    </row>
    <row r="99" spans="2:7" x14ac:dyDescent="0.25">
      <c r="B99">
        <f t="shared" si="7"/>
        <v>4.4999999999999991</v>
      </c>
      <c r="C99" s="5">
        <f>EXP(B99)/(1+EXP(B99))</f>
        <v>0.98901305736940681</v>
      </c>
      <c r="D99" s="5">
        <f t="shared" si="4"/>
        <v>90.01713130052174</v>
      </c>
      <c r="E99">
        <f t="shared" si="5"/>
        <v>4.4999999999999991</v>
      </c>
      <c r="G99">
        <f t="shared" si="6"/>
        <v>23.499999999999996</v>
      </c>
    </row>
    <row r="100" spans="2:7" x14ac:dyDescent="0.25">
      <c r="B100">
        <f t="shared" si="7"/>
        <v>4.5999999999999988</v>
      </c>
      <c r="C100" s="5">
        <f>EXP(B100)/(1+EXP(B100))</f>
        <v>0.99004819813309564</v>
      </c>
      <c r="D100" s="5">
        <f t="shared" si="4"/>
        <v>99.484315641933378</v>
      </c>
      <c r="E100">
        <f t="shared" si="5"/>
        <v>4.5999999999999961</v>
      </c>
      <c r="G100">
        <f t="shared" si="6"/>
        <v>23.799999999999997</v>
      </c>
    </row>
    <row r="101" spans="2:7" x14ac:dyDescent="0.25">
      <c r="B101">
        <f t="shared" si="7"/>
        <v>4.6999999999999984</v>
      </c>
      <c r="C101" s="5">
        <f>EXP(B101)/(1+EXP(B101))</f>
        <v>0.99098670134715217</v>
      </c>
      <c r="D101" s="5">
        <f t="shared" si="4"/>
        <v>109.94717245212338</v>
      </c>
      <c r="E101">
        <f t="shared" si="5"/>
        <v>4.6999999999999993</v>
      </c>
      <c r="G101">
        <f t="shared" si="6"/>
        <v>24.099999999999994</v>
      </c>
    </row>
    <row r="102" spans="2:7" x14ac:dyDescent="0.25">
      <c r="B102">
        <f t="shared" si="7"/>
        <v>4.799999999999998</v>
      </c>
      <c r="C102" s="5">
        <f>EXP(B102)/(1+EXP(B102))</f>
        <v>0.99183742884684012</v>
      </c>
      <c r="D102" s="5">
        <f t="shared" si="4"/>
        <v>121.5104175187351</v>
      </c>
      <c r="E102">
        <f t="shared" si="5"/>
        <v>4.8000000000000016</v>
      </c>
      <c r="G102">
        <f t="shared" si="6"/>
        <v>24.399999999999995</v>
      </c>
    </row>
    <row r="103" spans="2:7" x14ac:dyDescent="0.25">
      <c r="B103">
        <f t="shared" si="7"/>
        <v>4.8999999999999977</v>
      </c>
      <c r="C103" s="5">
        <f>EXP(B103)/(1+EXP(B103))</f>
        <v>0.99260845865571801</v>
      </c>
      <c r="D103" s="5">
        <f t="shared" si="4"/>
        <v>134.28977968493513</v>
      </c>
      <c r="E103">
        <f t="shared" si="5"/>
        <v>4.8999999999999977</v>
      </c>
      <c r="G103">
        <f t="shared" si="6"/>
        <v>24.699999999999992</v>
      </c>
    </row>
    <row r="104" spans="2:7" x14ac:dyDescent="0.25">
      <c r="B104">
        <f t="shared" si="7"/>
        <v>4.9999999999999973</v>
      </c>
      <c r="C104" s="5">
        <f>EXP(B104)/(1+EXP(B104))</f>
        <v>0.99330714907571516</v>
      </c>
      <c r="D104" s="5">
        <f t="shared" si="4"/>
        <v>148.41315910257688</v>
      </c>
      <c r="E104">
        <f t="shared" si="5"/>
        <v>5.0000000000000018</v>
      </c>
      <c r="G104">
        <f t="shared" si="6"/>
        <v>24.999999999999993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CB8A8-7196-4FD1-AD17-B211F1A2FF9F}">
  <dimension ref="C1:T17"/>
  <sheetViews>
    <sheetView showGridLines="0" zoomScale="90" zoomScaleNormal="90" workbookViewId="0">
      <selection activeCell="O3" sqref="O3"/>
    </sheetView>
  </sheetViews>
  <sheetFormatPr defaultRowHeight="14.3" x14ac:dyDescent="0.25"/>
  <cols>
    <col min="1" max="14" width="9" style="1"/>
    <col min="15" max="15" width="15.25" style="1" bestFit="1" customWidth="1"/>
    <col min="16" max="16384" width="9" style="1"/>
  </cols>
  <sheetData>
    <row r="1" spans="3:20" x14ac:dyDescent="0.25">
      <c r="F1" s="1" t="s">
        <v>11</v>
      </c>
      <c r="J1" s="1" t="s">
        <v>13</v>
      </c>
      <c r="M1" s="1" t="s">
        <v>3</v>
      </c>
      <c r="O1" s="1">
        <f>SUM(O3:O17)</f>
        <v>9.2968790737537219</v>
      </c>
    </row>
    <row r="2" spans="3:20" x14ac:dyDescent="0.25">
      <c r="C2" s="1" t="s">
        <v>0</v>
      </c>
      <c r="D2" s="1" t="s">
        <v>10</v>
      </c>
      <c r="F2" s="1" t="s">
        <v>3</v>
      </c>
      <c r="G2" s="1" t="s">
        <v>12</v>
      </c>
      <c r="I2" s="1" t="str">
        <f>C2</f>
        <v>x</v>
      </c>
      <c r="J2" s="1" t="s">
        <v>2</v>
      </c>
      <c r="L2" s="1" t="s">
        <v>2</v>
      </c>
      <c r="M2" s="1" t="s">
        <v>9</v>
      </c>
      <c r="O2" s="1" t="s">
        <v>14</v>
      </c>
      <c r="Q2" s="1" t="s">
        <v>4</v>
      </c>
    </row>
    <row r="3" spans="3:20" x14ac:dyDescent="0.25">
      <c r="C3" s="1">
        <v>1</v>
      </c>
      <c r="D3" s="1">
        <v>0</v>
      </c>
      <c r="F3" s="1">
        <f t="shared" ref="F3:F17" si="0">$S$4+$T$4*C3</f>
        <v>0.2545432483092222</v>
      </c>
      <c r="G3" s="2">
        <f>EXP(F3)</f>
        <v>1.2898723349345915</v>
      </c>
      <c r="I3" s="1">
        <f t="shared" ref="I3" si="1">C3</f>
        <v>1</v>
      </c>
      <c r="J3" s="1">
        <f t="shared" ref="J3" si="2">G3/(1+G3)</f>
        <v>0.56329443142140745</v>
      </c>
      <c r="L3" s="1">
        <f t="shared" ref="L3" si="3">J3</f>
        <v>0.56329443142140745</v>
      </c>
      <c r="M3" s="1">
        <f>LN(J3/(1-J3))</f>
        <v>0.25454324830922198</v>
      </c>
      <c r="O3" s="1">
        <f>IF(D3=0,1-L3,L3)</f>
        <v>0.43670556857859255</v>
      </c>
      <c r="Q3" s="1" t="s">
        <v>7</v>
      </c>
      <c r="R3" s="1" t="s">
        <v>8</v>
      </c>
      <c r="S3" s="1" t="s">
        <v>5</v>
      </c>
      <c r="T3" s="1" t="s">
        <v>6</v>
      </c>
    </row>
    <row r="4" spans="3:20" x14ac:dyDescent="0.25">
      <c r="C4" s="1">
        <f>C3+1</f>
        <v>2</v>
      </c>
      <c r="D4" s="1">
        <v>0</v>
      </c>
      <c r="F4" s="1">
        <f t="shared" si="0"/>
        <v>0.50908649661844441</v>
      </c>
      <c r="G4" s="1">
        <f t="shared" ref="G4:G17" si="4">EXP(F4)</f>
        <v>1.6637706404296151</v>
      </c>
      <c r="I4" s="1">
        <f t="shared" ref="I4:I17" si="5">C4</f>
        <v>2</v>
      </c>
      <c r="J4" s="1">
        <f t="shared" ref="J4:J17" si="6">G4/(1+G4)</f>
        <v>0.6245923035480565</v>
      </c>
      <c r="L4" s="1">
        <f t="shared" ref="L4:L17" si="7">J4</f>
        <v>0.6245923035480565</v>
      </c>
      <c r="M4" s="1">
        <f t="shared" ref="M4:M17" si="8">LN(J4/(1-J4))</f>
        <v>0.5090864966184443</v>
      </c>
      <c r="O4" s="1">
        <f t="shared" ref="O4:O17" si="9">IF(D4=0,1-L4,L4)</f>
        <v>0.3754076964519435</v>
      </c>
      <c r="S4" s="1">
        <v>0</v>
      </c>
      <c r="T4" s="1">
        <v>0.2545432483092222</v>
      </c>
    </row>
    <row r="5" spans="3:20" x14ac:dyDescent="0.25">
      <c r="C5" s="1">
        <f t="shared" ref="C5:C17" si="10">C4+1</f>
        <v>3</v>
      </c>
      <c r="D5" s="1">
        <v>0</v>
      </c>
      <c r="F5" s="1">
        <f t="shared" si="0"/>
        <v>0.76362974492766655</v>
      </c>
      <c r="G5" s="1">
        <f t="shared" si="4"/>
        <v>2.1460517207665681</v>
      </c>
      <c r="I5" s="1">
        <f t="shared" si="5"/>
        <v>3</v>
      </c>
      <c r="J5" s="1">
        <f t="shared" si="6"/>
        <v>0.68214127142310943</v>
      </c>
      <c r="L5" s="1">
        <f t="shared" si="7"/>
        <v>0.68214127142310943</v>
      </c>
      <c r="M5" s="1">
        <f t="shared" si="8"/>
        <v>0.76362974492766622</v>
      </c>
      <c r="O5" s="1">
        <f t="shared" si="9"/>
        <v>0.31785872857689057</v>
      </c>
    </row>
    <row r="6" spans="3:20" x14ac:dyDescent="0.25">
      <c r="C6" s="1">
        <f t="shared" si="10"/>
        <v>4</v>
      </c>
      <c r="D6" s="1">
        <v>0</v>
      </c>
      <c r="F6" s="1">
        <f t="shared" si="0"/>
        <v>1.0181729932368888</v>
      </c>
      <c r="G6" s="1">
        <f t="shared" si="4"/>
        <v>2.7681327439555719</v>
      </c>
      <c r="I6" s="1">
        <f t="shared" si="5"/>
        <v>4</v>
      </c>
      <c r="J6" s="1">
        <f t="shared" si="6"/>
        <v>0.73461656795289632</v>
      </c>
      <c r="L6" s="1">
        <f t="shared" si="7"/>
        <v>0.73461656795289632</v>
      </c>
      <c r="M6" s="1">
        <f t="shared" si="8"/>
        <v>1.018172993236889</v>
      </c>
      <c r="O6" s="1">
        <f t="shared" si="9"/>
        <v>0.26538343204710368</v>
      </c>
    </row>
    <row r="7" spans="3:20" x14ac:dyDescent="0.25">
      <c r="C7" s="1">
        <f t="shared" si="10"/>
        <v>5</v>
      </c>
      <c r="D7" s="1">
        <v>0</v>
      </c>
      <c r="F7" s="1">
        <f t="shared" si="0"/>
        <v>1.2727162415461111</v>
      </c>
      <c r="G7" s="1">
        <f t="shared" si="4"/>
        <v>3.5705378458548713</v>
      </c>
      <c r="I7" s="1">
        <f t="shared" si="5"/>
        <v>5</v>
      </c>
      <c r="J7" s="1">
        <f t="shared" si="6"/>
        <v>0.78120736908306676</v>
      </c>
      <c r="L7" s="1">
        <f t="shared" si="7"/>
        <v>0.78120736908306676</v>
      </c>
      <c r="M7" s="1">
        <f t="shared" si="8"/>
        <v>1.2727162415461111</v>
      </c>
      <c r="O7" s="1">
        <f t="shared" si="9"/>
        <v>0.21879263091693324</v>
      </c>
    </row>
    <row r="8" spans="3:20" x14ac:dyDescent="0.25">
      <c r="C8" s="1">
        <f t="shared" si="10"/>
        <v>6</v>
      </c>
      <c r="D8" s="1">
        <v>1</v>
      </c>
      <c r="F8" s="1">
        <f t="shared" si="0"/>
        <v>1.5272594898553331</v>
      </c>
      <c r="G8" s="1">
        <f t="shared" si="4"/>
        <v>4.6055379882051488</v>
      </c>
      <c r="I8" s="1">
        <f t="shared" si="5"/>
        <v>6</v>
      </c>
      <c r="J8" s="1">
        <f t="shared" si="6"/>
        <v>0.82160499097425754</v>
      </c>
      <c r="L8" s="1">
        <f t="shared" si="7"/>
        <v>0.82160499097425754</v>
      </c>
      <c r="M8" s="1">
        <f t="shared" si="8"/>
        <v>1.5272594898553336</v>
      </c>
      <c r="O8" s="1">
        <f t="shared" si="9"/>
        <v>0.82160499097425754</v>
      </c>
    </row>
    <row r="9" spans="3:20" x14ac:dyDescent="0.25">
      <c r="C9" s="1">
        <f t="shared" si="10"/>
        <v>7</v>
      </c>
      <c r="D9" s="1">
        <v>0</v>
      </c>
      <c r="F9" s="1">
        <f t="shared" si="0"/>
        <v>1.7818027381645554</v>
      </c>
      <c r="G9" s="1">
        <f t="shared" si="4"/>
        <v>5.9405560384761369</v>
      </c>
      <c r="I9" s="1">
        <f t="shared" si="5"/>
        <v>7</v>
      </c>
      <c r="J9" s="1">
        <f t="shared" si="6"/>
        <v>0.85591932484136257</v>
      </c>
      <c r="L9" s="1">
        <f t="shared" si="7"/>
        <v>0.85591932484136257</v>
      </c>
      <c r="M9" s="1">
        <f t="shared" si="8"/>
        <v>1.7818027381645556</v>
      </c>
      <c r="O9" s="1">
        <f t="shared" si="9"/>
        <v>0.14408067515863743</v>
      </c>
    </row>
    <row r="10" spans="3:20" x14ac:dyDescent="0.25">
      <c r="C10" s="1">
        <f t="shared" si="10"/>
        <v>8</v>
      </c>
      <c r="D10" s="1">
        <v>1</v>
      </c>
      <c r="F10" s="1">
        <f t="shared" si="0"/>
        <v>2.0363459864737776</v>
      </c>
      <c r="G10" s="1">
        <f t="shared" si="4"/>
        <v>7.662558888159003</v>
      </c>
      <c r="I10" s="1">
        <f t="shared" si="5"/>
        <v>8</v>
      </c>
      <c r="J10" s="1">
        <f t="shared" si="6"/>
        <v>0.88456066932290445</v>
      </c>
      <c r="L10" s="1">
        <f t="shared" si="7"/>
        <v>0.88456066932290445</v>
      </c>
      <c r="M10" s="1">
        <f t="shared" si="8"/>
        <v>2.0363459864737772</v>
      </c>
      <c r="O10" s="1">
        <f t="shared" si="9"/>
        <v>0.88456066932290445</v>
      </c>
    </row>
    <row r="11" spans="3:20" x14ac:dyDescent="0.25">
      <c r="C11" s="1">
        <f t="shared" si="10"/>
        <v>9</v>
      </c>
      <c r="D11" s="1">
        <v>0</v>
      </c>
      <c r="F11" s="1">
        <f t="shared" si="0"/>
        <v>2.2908892347829997</v>
      </c>
      <c r="G11" s="1">
        <f t="shared" si="4"/>
        <v>9.8837227246434587</v>
      </c>
      <c r="I11" s="1">
        <f t="shared" si="5"/>
        <v>9</v>
      </c>
      <c r="J11" s="1">
        <f t="shared" si="6"/>
        <v>0.90811967326806742</v>
      </c>
      <c r="L11" s="1">
        <f t="shared" si="7"/>
        <v>0.90811967326806742</v>
      </c>
      <c r="M11" s="1">
        <f t="shared" si="8"/>
        <v>2.2908892347829992</v>
      </c>
      <c r="O11" s="1">
        <f t="shared" si="9"/>
        <v>9.1880326731932582E-2</v>
      </c>
    </row>
    <row r="12" spans="3:20" x14ac:dyDescent="0.25">
      <c r="C12" s="1">
        <f t="shared" si="10"/>
        <v>10</v>
      </c>
      <c r="D12" s="1">
        <v>1</v>
      </c>
      <c r="F12" s="1">
        <f t="shared" si="0"/>
        <v>2.5454324830922221</v>
      </c>
      <c r="G12" s="1">
        <f t="shared" si="4"/>
        <v>12.748740508681944</v>
      </c>
      <c r="I12" s="1">
        <f t="shared" si="5"/>
        <v>10</v>
      </c>
      <c r="J12" s="1">
        <f t="shared" si="6"/>
        <v>0.92726606489019647</v>
      </c>
      <c r="L12" s="1">
        <f t="shared" si="7"/>
        <v>0.92726606489019647</v>
      </c>
      <c r="M12" s="1">
        <f t="shared" si="8"/>
        <v>2.5454324830922226</v>
      </c>
      <c r="O12" s="1">
        <f t="shared" si="9"/>
        <v>0.92726606489019647</v>
      </c>
    </row>
    <row r="13" spans="3:20" x14ac:dyDescent="0.25">
      <c r="C13" s="1">
        <f t="shared" si="10"/>
        <v>11</v>
      </c>
      <c r="D13" s="1">
        <v>1</v>
      </c>
      <c r="F13" s="1">
        <f t="shared" si="0"/>
        <v>2.7999757314014442</v>
      </c>
      <c r="G13" s="1">
        <f t="shared" si="4"/>
        <v>16.44424768740879</v>
      </c>
      <c r="I13" s="1">
        <f t="shared" si="5"/>
        <v>11</v>
      </c>
      <c r="J13" s="1">
        <f t="shared" si="6"/>
        <v>0.94267451265772861</v>
      </c>
      <c r="L13" s="1">
        <f t="shared" si="7"/>
        <v>0.94267451265772861</v>
      </c>
      <c r="M13" s="1">
        <f t="shared" si="8"/>
        <v>2.7999757314014446</v>
      </c>
      <c r="O13" s="1">
        <f t="shared" si="9"/>
        <v>0.94267451265772861</v>
      </c>
    </row>
    <row r="14" spans="3:20" x14ac:dyDescent="0.25">
      <c r="C14" s="1">
        <f t="shared" si="10"/>
        <v>12</v>
      </c>
      <c r="D14" s="1">
        <v>1</v>
      </c>
      <c r="F14" s="1">
        <f t="shared" si="0"/>
        <v>3.0545189797106662</v>
      </c>
      <c r="G14" s="1">
        <f t="shared" si="4"/>
        <v>21.21098016080073</v>
      </c>
      <c r="I14" s="1">
        <f t="shared" si="5"/>
        <v>12</v>
      </c>
      <c r="J14" s="1">
        <f t="shared" si="6"/>
        <v>0.95497722330305534</v>
      </c>
      <c r="L14" s="1">
        <f t="shared" si="7"/>
        <v>0.95497722330305534</v>
      </c>
      <c r="M14" s="1">
        <f t="shared" si="8"/>
        <v>3.0545189797106671</v>
      </c>
      <c r="O14" s="1">
        <f t="shared" si="9"/>
        <v>0.95497722330305534</v>
      </c>
    </row>
    <row r="15" spans="3:20" x14ac:dyDescent="0.25">
      <c r="C15" s="1">
        <f t="shared" si="10"/>
        <v>13</v>
      </c>
      <c r="D15" s="1">
        <v>1</v>
      </c>
      <c r="F15" s="1">
        <f t="shared" si="0"/>
        <v>3.3090622280198887</v>
      </c>
      <c r="G15" s="1">
        <f t="shared" si="4"/>
        <v>27.359456506263342</v>
      </c>
      <c r="I15" s="1">
        <f t="shared" si="5"/>
        <v>13</v>
      </c>
      <c r="J15" s="1">
        <f t="shared" si="6"/>
        <v>0.96473839335464184</v>
      </c>
      <c r="L15" s="1">
        <f t="shared" si="7"/>
        <v>0.96473839335464184</v>
      </c>
      <c r="M15" s="1">
        <f t="shared" si="8"/>
        <v>3.3090622280198874</v>
      </c>
      <c r="O15" s="1">
        <f t="shared" si="9"/>
        <v>0.96473839335464184</v>
      </c>
    </row>
    <row r="16" spans="3:20" x14ac:dyDescent="0.25">
      <c r="C16" s="1">
        <f t="shared" si="10"/>
        <v>14</v>
      </c>
      <c r="D16" s="1">
        <v>1</v>
      </c>
      <c r="F16" s="1">
        <f t="shared" si="0"/>
        <v>3.5636054763291107</v>
      </c>
      <c r="G16" s="1">
        <f t="shared" si="4"/>
        <v>35.290206046275294</v>
      </c>
      <c r="I16" s="1">
        <f t="shared" si="5"/>
        <v>14</v>
      </c>
      <c r="J16" s="1">
        <f t="shared" si="6"/>
        <v>0.97244435595860612</v>
      </c>
      <c r="L16" s="1">
        <f t="shared" si="7"/>
        <v>0.97244435595860612</v>
      </c>
      <c r="M16" s="1">
        <f t="shared" si="8"/>
        <v>3.5636054763291085</v>
      </c>
      <c r="O16" s="1">
        <f t="shared" si="9"/>
        <v>0.97244435595860612</v>
      </c>
    </row>
    <row r="17" spans="3:15" x14ac:dyDescent="0.25">
      <c r="C17" s="1">
        <f t="shared" si="10"/>
        <v>15</v>
      </c>
      <c r="D17" s="1">
        <v>1</v>
      </c>
      <c r="F17" s="1">
        <f t="shared" si="0"/>
        <v>3.8181487246383332</v>
      </c>
      <c r="G17" s="1">
        <f t="shared" si="4"/>
        <v>45.519860473231972</v>
      </c>
      <c r="I17" s="1">
        <f t="shared" si="5"/>
        <v>15</v>
      </c>
      <c r="J17" s="1">
        <f t="shared" si="6"/>
        <v>0.97850380483029586</v>
      </c>
      <c r="L17" s="1">
        <f t="shared" si="7"/>
        <v>0.97850380483029586</v>
      </c>
      <c r="M17" s="1">
        <f t="shared" si="8"/>
        <v>3.8181487246383341</v>
      </c>
      <c r="O17" s="1">
        <f t="shared" si="9"/>
        <v>0.97850380483029586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860A4-CF7A-4096-ACBA-7A5AAFCD7C58}">
  <dimension ref="B1:S17"/>
  <sheetViews>
    <sheetView showGridLines="0" tabSelected="1" zoomScale="80" zoomScaleNormal="80" workbookViewId="0">
      <selection activeCell="Q9" sqref="Q9"/>
    </sheetView>
  </sheetViews>
  <sheetFormatPr defaultRowHeight="14.3" x14ac:dyDescent="0.25"/>
  <cols>
    <col min="2" max="2" width="2.875" bestFit="1" customWidth="1"/>
    <col min="3" max="3" width="6.5" bestFit="1" customWidth="1"/>
    <col min="5" max="5" width="11.875" bestFit="1" customWidth="1"/>
    <col min="7" max="7" width="2.875" bestFit="1" customWidth="1"/>
    <col min="8" max="8" width="20.125" bestFit="1" customWidth="1"/>
    <col min="10" max="10" width="12.875" bestFit="1" customWidth="1"/>
    <col min="12" max="12" width="12.5" bestFit="1" customWidth="1"/>
    <col min="14" max="14" width="39.375" bestFit="1" customWidth="1"/>
    <col min="15" max="15" width="15.375" customWidth="1"/>
    <col min="16" max="16" width="5.625" bestFit="1" customWidth="1"/>
    <col min="17" max="17" width="13.625" bestFit="1" customWidth="1"/>
    <col min="19" max="19" width="13.625" bestFit="1" customWidth="1"/>
  </cols>
  <sheetData>
    <row r="1" spans="2:19" ht="14.95" thickBot="1" x14ac:dyDescent="0.3">
      <c r="L1">
        <f>SUMSQ(L3:L17)/COUNT(L3:L17)</f>
        <v>9.9964752894129191E-2</v>
      </c>
      <c r="N1" s="18">
        <f>SUM(N3:N17)/COUNT(N3:N17)</f>
        <v>0.31593080735239187</v>
      </c>
      <c r="S1" t="s">
        <v>25</v>
      </c>
    </row>
    <row r="2" spans="2:19" ht="19.7" x14ac:dyDescent="0.35">
      <c r="B2" s="3" t="s">
        <v>0</v>
      </c>
      <c r="C2" s="3" t="s">
        <v>10</v>
      </c>
      <c r="D2" s="15"/>
      <c r="E2" s="3" t="s">
        <v>24</v>
      </c>
      <c r="F2" s="15"/>
      <c r="G2" s="3" t="s">
        <v>23</v>
      </c>
      <c r="H2" s="15" t="s">
        <v>22</v>
      </c>
      <c r="I2" s="15"/>
      <c r="J2" s="16" t="s">
        <v>27</v>
      </c>
      <c r="K2" s="15"/>
      <c r="L2" s="3" t="s">
        <v>26</v>
      </c>
      <c r="M2" s="15"/>
      <c r="N2" s="19" t="s">
        <v>28</v>
      </c>
      <c r="P2" s="11" t="s">
        <v>5</v>
      </c>
      <c r="Q2" s="13">
        <v>-4</v>
      </c>
      <c r="S2" s="10">
        <v>-4.9173077300000001</v>
      </c>
    </row>
    <row r="3" spans="2:19" ht="14.95" thickBot="1" x14ac:dyDescent="0.3">
      <c r="B3" s="1">
        <v>1</v>
      </c>
      <c r="C3" s="1">
        <v>0</v>
      </c>
      <c r="E3">
        <f>1/(1+EXP(-H3))</f>
        <v>2.9312230751356319E-2</v>
      </c>
      <c r="G3">
        <f>B3</f>
        <v>1</v>
      </c>
      <c r="H3">
        <f>$Q$2+$Q$3*G3</f>
        <v>-3.5</v>
      </c>
      <c r="J3" s="17">
        <f>IF(C3=1,E3,1-E3)</f>
        <v>0.97068776924864364</v>
      </c>
      <c r="L3">
        <f>E3-C3</f>
        <v>2.9312230751356319E-2</v>
      </c>
      <c r="N3" s="18">
        <f>IF(C3=1,-LN(E3),-LN(1-E3))</f>
        <v>2.9750418272620607E-2</v>
      </c>
      <c r="P3" s="12" t="s">
        <v>6</v>
      </c>
      <c r="Q3" s="14">
        <v>0.5</v>
      </c>
      <c r="S3" s="10">
        <v>0.65628365</v>
      </c>
    </row>
    <row r="4" spans="2:19" x14ac:dyDescent="0.25">
      <c r="B4" s="1">
        <f>B3+1</f>
        <v>2</v>
      </c>
      <c r="C4" s="1">
        <v>0</v>
      </c>
      <c r="E4">
        <f t="shared" ref="E4:E17" si="0">1/(1+EXP(-H4))</f>
        <v>4.7425873177566781E-2</v>
      </c>
      <c r="G4">
        <f t="shared" ref="G4:G17" si="1">B4</f>
        <v>2</v>
      </c>
      <c r="H4">
        <f>$Q$2+$Q$3*G4</f>
        <v>-3</v>
      </c>
      <c r="J4" s="17">
        <f>IF(C4=1,E4,1-E4)</f>
        <v>0.95257412682243325</v>
      </c>
      <c r="L4">
        <f t="shared" ref="L4:L17" si="2">E4-C4</f>
        <v>4.7425873177566781E-2</v>
      </c>
      <c r="N4" s="18">
        <f t="shared" ref="N4:N17" si="3">IF(C4=1,-LN(E4),-LN(1-E4))</f>
        <v>4.858735157374202E-2</v>
      </c>
    </row>
    <row r="5" spans="2:19" x14ac:dyDescent="0.25">
      <c r="B5" s="1">
        <f t="shared" ref="B5:B17" si="4">B4+1</f>
        <v>3</v>
      </c>
      <c r="C5" s="1">
        <v>0</v>
      </c>
      <c r="E5">
        <f t="shared" si="0"/>
        <v>7.5858180021243546E-2</v>
      </c>
      <c r="G5">
        <f t="shared" si="1"/>
        <v>3</v>
      </c>
      <c r="H5">
        <f>$Q$2+$Q$3*G5</f>
        <v>-2.5</v>
      </c>
      <c r="J5" s="17">
        <f t="shared" ref="J4:J17" si="5">IF(C5=1,E5,1-E5)</f>
        <v>0.92414181997875644</v>
      </c>
      <c r="L5">
        <f t="shared" si="2"/>
        <v>7.5858180021243546E-2</v>
      </c>
      <c r="N5" s="18">
        <f t="shared" si="3"/>
        <v>7.8889734292549626E-2</v>
      </c>
    </row>
    <row r="6" spans="2:19" x14ac:dyDescent="0.25">
      <c r="B6" s="1">
        <f t="shared" si="4"/>
        <v>4</v>
      </c>
      <c r="C6" s="1">
        <v>0</v>
      </c>
      <c r="E6">
        <f t="shared" si="0"/>
        <v>0.11920292202211755</v>
      </c>
      <c r="G6">
        <f t="shared" si="1"/>
        <v>4</v>
      </c>
      <c r="H6">
        <f>$Q$2+$Q$3*G6</f>
        <v>-2</v>
      </c>
      <c r="J6" s="17">
        <f t="shared" si="5"/>
        <v>0.88079707797788243</v>
      </c>
      <c r="L6">
        <f t="shared" si="2"/>
        <v>0.11920292202211755</v>
      </c>
      <c r="N6" s="18">
        <f t="shared" si="3"/>
        <v>0.12692801104297252</v>
      </c>
    </row>
    <row r="7" spans="2:19" x14ac:dyDescent="0.25">
      <c r="B7" s="1">
        <f t="shared" si="4"/>
        <v>5</v>
      </c>
      <c r="C7" s="1">
        <v>0</v>
      </c>
      <c r="E7">
        <f t="shared" si="0"/>
        <v>0.18242552380635635</v>
      </c>
      <c r="G7">
        <f t="shared" si="1"/>
        <v>5</v>
      </c>
      <c r="H7">
        <f>$Q$2+$Q$3*G7</f>
        <v>-1.5</v>
      </c>
      <c r="J7" s="17">
        <f t="shared" si="5"/>
        <v>0.81757447619364365</v>
      </c>
      <c r="L7">
        <f t="shared" si="2"/>
        <v>0.18242552380635635</v>
      </c>
      <c r="N7" s="18">
        <f t="shared" si="3"/>
        <v>0.20141327798275241</v>
      </c>
    </row>
    <row r="8" spans="2:19" x14ac:dyDescent="0.25">
      <c r="B8" s="1">
        <f t="shared" si="4"/>
        <v>6</v>
      </c>
      <c r="C8" s="1">
        <v>1</v>
      </c>
      <c r="E8">
        <f t="shared" si="0"/>
        <v>0.2689414213699951</v>
      </c>
      <c r="G8">
        <f t="shared" si="1"/>
        <v>6</v>
      </c>
      <c r="H8">
        <f>$Q$2+$Q$3*G8</f>
        <v>-1</v>
      </c>
      <c r="J8" s="17">
        <f t="shared" si="5"/>
        <v>0.2689414213699951</v>
      </c>
      <c r="L8">
        <f t="shared" si="2"/>
        <v>-0.7310585786300049</v>
      </c>
      <c r="N8" s="18">
        <f t="shared" si="3"/>
        <v>1.3132616875182228</v>
      </c>
    </row>
    <row r="9" spans="2:19" x14ac:dyDescent="0.25">
      <c r="B9" s="1">
        <f t="shared" si="4"/>
        <v>7</v>
      </c>
      <c r="C9" s="1">
        <v>0</v>
      </c>
      <c r="E9">
        <f t="shared" si="0"/>
        <v>0.37754066879814541</v>
      </c>
      <c r="G9">
        <f t="shared" si="1"/>
        <v>7</v>
      </c>
      <c r="H9">
        <f>$Q$2+$Q$3*G9</f>
        <v>-0.5</v>
      </c>
      <c r="J9" s="17">
        <f t="shared" si="5"/>
        <v>0.62245933120185459</v>
      </c>
      <c r="L9">
        <f t="shared" si="2"/>
        <v>0.37754066879814541</v>
      </c>
      <c r="N9" s="18">
        <f t="shared" si="3"/>
        <v>0.47407698418010663</v>
      </c>
    </row>
    <row r="10" spans="2:19" x14ac:dyDescent="0.25">
      <c r="B10" s="1">
        <f t="shared" si="4"/>
        <v>8</v>
      </c>
      <c r="C10" s="1">
        <v>1</v>
      </c>
      <c r="E10">
        <f t="shared" si="0"/>
        <v>0.5</v>
      </c>
      <c r="G10">
        <f t="shared" si="1"/>
        <v>8</v>
      </c>
      <c r="H10">
        <f>$Q$2+$Q$3*G10</f>
        <v>0</v>
      </c>
      <c r="J10" s="17">
        <f t="shared" si="5"/>
        <v>0.5</v>
      </c>
      <c r="L10">
        <f t="shared" si="2"/>
        <v>-0.5</v>
      </c>
      <c r="N10" s="18">
        <f t="shared" si="3"/>
        <v>0.69314718055994529</v>
      </c>
    </row>
    <row r="11" spans="2:19" x14ac:dyDescent="0.25">
      <c r="B11" s="1">
        <f t="shared" si="4"/>
        <v>9</v>
      </c>
      <c r="C11" s="1">
        <v>0</v>
      </c>
      <c r="E11">
        <f t="shared" si="0"/>
        <v>0.62245933120185459</v>
      </c>
      <c r="G11">
        <f t="shared" si="1"/>
        <v>9</v>
      </c>
      <c r="H11">
        <f>$Q$2+$Q$3*G11</f>
        <v>0.5</v>
      </c>
      <c r="J11" s="17">
        <f t="shared" si="5"/>
        <v>0.37754066879814541</v>
      </c>
      <c r="L11">
        <f t="shared" si="2"/>
        <v>0.62245933120185459</v>
      </c>
      <c r="N11" s="18">
        <f t="shared" si="3"/>
        <v>0.9740769841801068</v>
      </c>
    </row>
    <row r="12" spans="2:19" x14ac:dyDescent="0.25">
      <c r="B12" s="1">
        <f t="shared" si="4"/>
        <v>10</v>
      </c>
      <c r="C12" s="1">
        <v>1</v>
      </c>
      <c r="E12">
        <f t="shared" si="0"/>
        <v>0.7310585786300049</v>
      </c>
      <c r="G12">
        <f t="shared" si="1"/>
        <v>10</v>
      </c>
      <c r="H12">
        <f>$Q$2+$Q$3*G12</f>
        <v>1</v>
      </c>
      <c r="J12" s="17">
        <f t="shared" si="5"/>
        <v>0.7310585786300049</v>
      </c>
      <c r="L12">
        <f t="shared" si="2"/>
        <v>-0.2689414213699951</v>
      </c>
      <c r="N12" s="18">
        <f t="shared" si="3"/>
        <v>0.31326168751822281</v>
      </c>
    </row>
    <row r="13" spans="2:19" x14ac:dyDescent="0.25">
      <c r="B13" s="1">
        <f t="shared" si="4"/>
        <v>11</v>
      </c>
      <c r="C13" s="1">
        <v>1</v>
      </c>
      <c r="E13">
        <f t="shared" si="0"/>
        <v>0.81757447619364365</v>
      </c>
      <c r="G13">
        <f t="shared" si="1"/>
        <v>11</v>
      </c>
      <c r="H13">
        <f>$Q$2+$Q$3*G13</f>
        <v>1.5</v>
      </c>
      <c r="J13" s="17">
        <f t="shared" si="5"/>
        <v>0.81757447619364365</v>
      </c>
      <c r="L13">
        <f t="shared" si="2"/>
        <v>-0.18242552380635635</v>
      </c>
      <c r="N13" s="18">
        <f t="shared" si="3"/>
        <v>0.20141327798275241</v>
      </c>
    </row>
    <row r="14" spans="2:19" x14ac:dyDescent="0.25">
      <c r="B14" s="1">
        <f t="shared" si="4"/>
        <v>12</v>
      </c>
      <c r="C14" s="1">
        <v>1</v>
      </c>
      <c r="E14">
        <f t="shared" si="0"/>
        <v>0.88079707797788231</v>
      </c>
      <c r="G14">
        <f t="shared" si="1"/>
        <v>12</v>
      </c>
      <c r="H14">
        <f>$Q$2+$Q$3*G14</f>
        <v>2</v>
      </c>
      <c r="J14" s="17">
        <f t="shared" si="5"/>
        <v>0.88079707797788231</v>
      </c>
      <c r="L14">
        <f t="shared" si="2"/>
        <v>-0.11920292202211769</v>
      </c>
      <c r="N14" s="18">
        <f t="shared" si="3"/>
        <v>0.12692801104297263</v>
      </c>
      <c r="O14" t="s">
        <v>29</v>
      </c>
    </row>
    <row r="15" spans="2:19" x14ac:dyDescent="0.25">
      <c r="B15" s="1">
        <f t="shared" si="4"/>
        <v>13</v>
      </c>
      <c r="C15" s="1">
        <v>1</v>
      </c>
      <c r="E15">
        <f t="shared" si="0"/>
        <v>0.92414181997875655</v>
      </c>
      <c r="G15">
        <f t="shared" si="1"/>
        <v>13</v>
      </c>
      <c r="H15">
        <f>$Q$2+$Q$3*G15</f>
        <v>2.5</v>
      </c>
      <c r="J15" s="17">
        <f t="shared" si="5"/>
        <v>0.92414181997875655</v>
      </c>
      <c r="L15">
        <f t="shared" si="2"/>
        <v>-7.5858180021243449E-2</v>
      </c>
      <c r="N15" s="18">
        <f t="shared" si="3"/>
        <v>7.8889734292549515E-2</v>
      </c>
    </row>
    <row r="16" spans="2:19" x14ac:dyDescent="0.25">
      <c r="B16" s="1">
        <f t="shared" si="4"/>
        <v>14</v>
      </c>
      <c r="C16" s="1">
        <v>1</v>
      </c>
      <c r="E16">
        <f t="shared" si="0"/>
        <v>0.95257412682243336</v>
      </c>
      <c r="G16">
        <f t="shared" si="1"/>
        <v>14</v>
      </c>
      <c r="H16">
        <f>$Q$2+$Q$3*G16</f>
        <v>3</v>
      </c>
      <c r="J16" s="17">
        <f t="shared" si="5"/>
        <v>0.95257412682243336</v>
      </c>
      <c r="L16">
        <f t="shared" si="2"/>
        <v>-4.7425873177566635E-2</v>
      </c>
      <c r="N16" s="18">
        <f t="shared" si="3"/>
        <v>4.8587351573741909E-2</v>
      </c>
    </row>
    <row r="17" spans="2:14" x14ac:dyDescent="0.25">
      <c r="B17" s="1">
        <f t="shared" si="4"/>
        <v>15</v>
      </c>
      <c r="C17" s="1">
        <v>1</v>
      </c>
      <c r="E17">
        <f t="shared" si="0"/>
        <v>0.97068776924864364</v>
      </c>
      <c r="G17">
        <f t="shared" si="1"/>
        <v>15</v>
      </c>
      <c r="H17">
        <f>$Q$2+$Q$3*G17</f>
        <v>3.5</v>
      </c>
      <c r="J17" s="17">
        <f t="shared" si="5"/>
        <v>0.97068776924864364</v>
      </c>
      <c r="L17">
        <f t="shared" si="2"/>
        <v>-2.9312230751356361E-2</v>
      </c>
      <c r="N17" s="18">
        <f t="shared" si="3"/>
        <v>2.9750418272620607E-2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4BB3-CD9D-41DB-B89F-E3E359E26838}">
  <dimension ref="C2:C4"/>
  <sheetViews>
    <sheetView showGridLines="0" workbookViewId="0">
      <selection activeCell="B4" sqref="B4"/>
    </sheetView>
  </sheetViews>
  <sheetFormatPr defaultRowHeight="14.3" x14ac:dyDescent="0.25"/>
  <sheetData>
    <row r="2" spans="3:3" x14ac:dyDescent="0.25">
      <c r="C2">
        <f>-3.478</f>
        <v>-3.4780000000000002</v>
      </c>
    </row>
    <row r="4" spans="3:3" x14ac:dyDescent="0.25">
      <c r="C4">
        <f>EXP(C2)/(1+EXP(C2))</f>
        <v>2.9944721288787553E-2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Sheet1</vt:lpstr>
      <vt:lpstr>Logistica</vt:lpstr>
      <vt:lpstr>tentativa2</vt:lpstr>
      <vt:lpstr>logodds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Barbosa</dc:creator>
  <cp:lastModifiedBy>vitor</cp:lastModifiedBy>
  <dcterms:created xsi:type="dcterms:W3CDTF">2015-06-05T18:17:20Z</dcterms:created>
  <dcterms:modified xsi:type="dcterms:W3CDTF">2021-04-30T00:57:04Z</dcterms:modified>
</cp:coreProperties>
</file>