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938F57D3-689C-45AA-9926-C0591D251CFE}" xr6:coauthVersionLast="47" xr6:coauthVersionMax="47" xr10:uidLastSave="{00000000-0000-0000-0000-000000000000}"/>
  <workbookProtection workbookAlgorithmName="SHA-512" workbookHashValue="9uclLscqMvqQux06tYoJpC3+HqJl6MkhCRxFgatVgAa5Jq1kavx58Esv2crNeBxqlfrLLH0J1TkZEyWupeIyPw==" workbookSaltValue="k04Uz64BGaSzXLRti/+umA==" workbookSpinCount="100000" lockStructure="1"/>
  <bookViews>
    <workbookView xWindow="3510" yWindow="3510" windowWidth="21600" windowHeight="11385" firstSheet="11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Resultados" sheetId="16" r:id="rId17"/>
    <sheet name="Login" sheetId="15" state="veryHidden" r:id="rId18"/>
    <sheet name="Eng_Saida" sheetId="21" state="veryHidden" r:id="rId19"/>
    <sheet name="Corridas" sheetId="22" state="hidden" r:id="rId20"/>
    <sheet name="Audit_Legenda" sheetId="24" r:id="rId21"/>
    <sheet name="Audit_Log" sheetId="23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U66" i="10"/>
  <c r="R66" i="10"/>
  <c r="S66" i="10"/>
  <c r="T66" i="10"/>
  <c r="Q66" i="10"/>
  <c r="P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 s="1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T8" i="10"/>
  <c r="Q8" i="10"/>
  <c r="P8" i="10"/>
  <c r="R8" i="10"/>
  <c r="R7" i="10"/>
  <c r="Q7" i="10"/>
  <c r="T7" i="10"/>
  <c r="S7" i="10"/>
  <c r="U7" i="10"/>
  <c r="P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50" i="10" l="1"/>
  <c r="K79" i="10"/>
  <c r="L79" i="10"/>
  <c r="K77" i="10"/>
  <c r="L77" i="10"/>
  <c r="L70" i="10"/>
  <c r="K70" i="10"/>
  <c r="K61" i="10"/>
  <c r="L61" i="10"/>
  <c r="K58" i="10"/>
  <c r="L58" i="10"/>
  <c r="K56" i="10"/>
  <c r="L56" i="10"/>
  <c r="L54" i="10"/>
  <c r="K54" i="10"/>
  <c r="L41" i="10"/>
  <c r="K41" i="10"/>
  <c r="L38" i="10"/>
  <c r="K38" i="10"/>
  <c r="L36" i="10"/>
  <c r="K36" i="10"/>
  <c r="L30" i="10"/>
  <c r="K30" i="10"/>
  <c r="L26" i="10"/>
  <c r="K26" i="10"/>
  <c r="K22" i="10"/>
  <c r="L22" i="10"/>
  <c r="L18" i="10"/>
  <c r="K18" i="10"/>
  <c r="K15" i="10"/>
  <c r="L15" i="10"/>
  <c r="K13" i="10"/>
  <c r="L13" i="10"/>
  <c r="K6" i="6"/>
  <c r="P6" i="6"/>
  <c r="N6" i="6"/>
  <c r="M6" i="6"/>
  <c r="L6" i="6"/>
  <c r="O6" i="6"/>
  <c r="J66" i="10"/>
  <c r="J86" i="10"/>
  <c r="J73" i="10"/>
  <c r="J67" i="10"/>
  <c r="J64" i="10"/>
  <c r="J60" i="10"/>
  <c r="J7" i="10"/>
  <c r="J8" i="10"/>
  <c r="J2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L50" i="10" l="1"/>
  <c r="K50" i="10"/>
  <c r="L66" i="10"/>
  <c r="K66" i="10"/>
  <c r="K86" i="10"/>
  <c r="L86" i="10"/>
  <c r="L73" i="10"/>
  <c r="K73" i="10"/>
  <c r="L67" i="10"/>
  <c r="K67" i="10"/>
  <c r="K64" i="10"/>
  <c r="L64" i="10"/>
  <c r="L60" i="10"/>
  <c r="K60" i="10"/>
  <c r="L7" i="10"/>
  <c r="K7" i="10"/>
  <c r="L8" i="10"/>
  <c r="K8" i="10"/>
  <c r="L28" i="10"/>
  <c r="K28" i="10"/>
  <c r="K19" i="10"/>
  <c r="L19" i="10"/>
  <c r="L83" i="10"/>
  <c r="K83" i="10"/>
  <c r="K80" i="10"/>
  <c r="L80" i="10"/>
  <c r="L33" i="10"/>
  <c r="K33" i="10"/>
  <c r="K10" i="10"/>
  <c r="L10" i="10"/>
  <c r="L85" i="10"/>
  <c r="K85" i="10"/>
  <c r="L84" i="10"/>
  <c r="K84" i="10"/>
  <c r="L82" i="10"/>
  <c r="M82" i="10" s="1"/>
  <c r="K82" i="10"/>
  <c r="L81" i="10"/>
  <c r="K81" i="10"/>
  <c r="K78" i="10"/>
  <c r="L78" i="10"/>
  <c r="K76" i="10"/>
  <c r="L76" i="10"/>
  <c r="M76" i="10" s="1"/>
  <c r="K75" i="10"/>
  <c r="L75" i="10"/>
  <c r="M75" i="10" s="1"/>
  <c r="L74" i="10"/>
  <c r="M74" i="10" s="1"/>
  <c r="K74" i="10"/>
  <c r="K72" i="10"/>
  <c r="L72" i="10"/>
  <c r="K71" i="10"/>
  <c r="L71" i="10"/>
  <c r="M71" i="10" s="1"/>
  <c r="K69" i="10"/>
  <c r="L69" i="10"/>
  <c r="M69" i="10" s="1"/>
  <c r="L68" i="10"/>
  <c r="K68" i="10"/>
  <c r="L65" i="10"/>
  <c r="M65" i="10" s="1"/>
  <c r="K65" i="10"/>
  <c r="K63" i="10"/>
  <c r="L63" i="10"/>
  <c r="M63" i="10" s="1"/>
  <c r="K62" i="10"/>
  <c r="L62" i="10"/>
  <c r="L59" i="10"/>
  <c r="K59" i="10"/>
  <c r="K57" i="10"/>
  <c r="L57" i="10"/>
  <c r="L55" i="10"/>
  <c r="K55" i="10"/>
  <c r="K53" i="10"/>
  <c r="L53" i="10"/>
  <c r="M53" i="10" s="1"/>
  <c r="L52" i="10"/>
  <c r="K52" i="10"/>
  <c r="L51" i="10"/>
  <c r="M51" i="10" s="1"/>
  <c r="K51" i="10"/>
  <c r="K49" i="10"/>
  <c r="L49" i="10"/>
  <c r="M49" i="10" s="1"/>
  <c r="K48" i="10"/>
  <c r="L48" i="10"/>
  <c r="L47" i="10"/>
  <c r="K47" i="10"/>
  <c r="L46" i="10"/>
  <c r="K46" i="10"/>
  <c r="L45" i="10"/>
  <c r="K45" i="10"/>
  <c r="K44" i="10"/>
  <c r="L44" i="10"/>
  <c r="K43" i="10"/>
  <c r="L43" i="10"/>
  <c r="M43" i="10" s="1"/>
  <c r="L42" i="10"/>
  <c r="K42" i="10"/>
  <c r="L40" i="10"/>
  <c r="K40" i="10"/>
  <c r="K39" i="10"/>
  <c r="L39" i="10"/>
  <c r="K37" i="10"/>
  <c r="L37" i="10"/>
  <c r="L35" i="10"/>
  <c r="K35" i="10"/>
  <c r="L34" i="10"/>
  <c r="K34" i="10"/>
  <c r="L32" i="10"/>
  <c r="M32" i="10" s="1"/>
  <c r="K32" i="10"/>
  <c r="K31" i="10"/>
  <c r="L31" i="10"/>
  <c r="M31" i="10" s="1"/>
  <c r="K29" i="10"/>
  <c r="L29" i="10"/>
  <c r="K27" i="10"/>
  <c r="L27" i="10"/>
  <c r="L25" i="10"/>
  <c r="M25" i="10" s="1"/>
  <c r="K25" i="10"/>
  <c r="L24" i="10"/>
  <c r="M24" i="10" s="1"/>
  <c r="K24" i="10"/>
  <c r="K23" i="10"/>
  <c r="L23" i="10"/>
  <c r="K21" i="10"/>
  <c r="L21" i="10"/>
  <c r="L20" i="10"/>
  <c r="K20" i="10"/>
  <c r="L17" i="10"/>
  <c r="K17" i="10"/>
  <c r="K16" i="10"/>
  <c r="L16" i="10"/>
  <c r="K14" i="10"/>
  <c r="L14" i="10"/>
  <c r="K12" i="10"/>
  <c r="L12" i="10"/>
  <c r="K11" i="10"/>
  <c r="L11" i="10"/>
  <c r="K9" i="10"/>
  <c r="L9" i="10"/>
  <c r="M9" i="10" s="1"/>
  <c r="AL3" i="6"/>
  <c r="AJ3" i="6"/>
  <c r="AI3" i="6"/>
  <c r="AG3" i="6"/>
  <c r="AK3" i="6"/>
  <c r="AH3" i="6"/>
  <c r="M3" i="6"/>
  <c r="K3" i="6"/>
  <c r="N3" i="6"/>
  <c r="O3" i="6"/>
  <c r="P3" i="6"/>
  <c r="L3" i="6"/>
  <c r="N4" i="6"/>
  <c r="P4" i="6"/>
  <c r="M4" i="6"/>
  <c r="K4" i="6"/>
  <c r="O4" i="6"/>
  <c r="L4" i="6"/>
  <c r="AL4" i="6"/>
  <c r="AI4" i="6"/>
  <c r="AK4" i="6"/>
  <c r="AH4" i="6"/>
  <c r="AG4" i="6"/>
  <c r="AJ4" i="6"/>
  <c r="N5" i="6"/>
  <c r="P5" i="6"/>
  <c r="K5" i="6"/>
  <c r="L5" i="6"/>
  <c r="O5" i="6"/>
  <c r="M5" i="6"/>
  <c r="AL5" i="6"/>
  <c r="AJ5" i="6"/>
  <c r="AG5" i="6"/>
  <c r="AI5" i="6"/>
  <c r="AH5" i="6"/>
  <c r="AK5" i="6"/>
  <c r="AL6" i="6"/>
  <c r="AH6" i="6"/>
  <c r="AI6" i="6"/>
  <c r="AJ6" i="6"/>
  <c r="AG6" i="6"/>
  <c r="AK6" i="6"/>
  <c r="AL7" i="6"/>
  <c r="AJ7" i="6"/>
  <c r="AH7" i="6"/>
  <c r="AG7" i="6"/>
  <c r="AK7" i="6"/>
  <c r="AI7" i="6"/>
  <c r="N7" i="6"/>
  <c r="M7" i="6"/>
  <c r="K7" i="6"/>
  <c r="L7" i="6"/>
  <c r="P7" i="6"/>
  <c r="O7" i="6"/>
  <c r="M8" i="6"/>
  <c r="P8" i="6"/>
  <c r="L8" i="6"/>
  <c r="K8" i="6"/>
  <c r="N8" i="6"/>
  <c r="O8" i="6"/>
  <c r="AL8" i="6"/>
  <c r="AI8" i="6"/>
  <c r="AG8" i="6"/>
  <c r="AK8" i="6"/>
  <c r="AH8" i="6"/>
  <c r="AJ8" i="6"/>
  <c r="AL9" i="6"/>
  <c r="AI9" i="6"/>
  <c r="AK9" i="6"/>
  <c r="AG9" i="6"/>
  <c r="AH9" i="6"/>
  <c r="AJ9" i="6"/>
  <c r="N9" i="6"/>
  <c r="K9" i="6"/>
  <c r="O9" i="6"/>
  <c r="L9" i="6"/>
  <c r="M9" i="6"/>
  <c r="P9" i="6"/>
  <c r="AL10" i="6"/>
  <c r="AH10" i="6"/>
  <c r="AI10" i="6"/>
  <c r="AJ10" i="6"/>
  <c r="AG10" i="6"/>
  <c r="AK10" i="6"/>
  <c r="P10" i="6"/>
  <c r="L10" i="6"/>
  <c r="O10" i="6"/>
  <c r="K10" i="6"/>
  <c r="N10" i="6"/>
  <c r="M10" i="6"/>
  <c r="AK11" i="6"/>
  <c r="AI11" i="6"/>
  <c r="AL11" i="6"/>
  <c r="AH11" i="6"/>
  <c r="AG11" i="6"/>
  <c r="AJ11" i="6"/>
  <c r="L11" i="6"/>
  <c r="M11" i="6"/>
  <c r="P11" i="6"/>
  <c r="K11" i="6"/>
  <c r="O11" i="6"/>
  <c r="N11" i="6"/>
  <c r="M12" i="6"/>
  <c r="P12" i="6"/>
  <c r="L12" i="6"/>
  <c r="N12" i="6"/>
  <c r="K12" i="6"/>
  <c r="O12" i="6"/>
  <c r="AL12" i="6"/>
  <c r="AH12" i="6"/>
  <c r="AJ12" i="6"/>
  <c r="AG12" i="6"/>
  <c r="AI12" i="6"/>
  <c r="AK12" i="6"/>
  <c r="AL13" i="6"/>
  <c r="AJ13" i="6"/>
  <c r="AG13" i="6"/>
  <c r="AI13" i="6"/>
  <c r="AH13" i="6"/>
  <c r="AK13" i="6"/>
  <c r="N13" i="6"/>
  <c r="P13" i="6"/>
  <c r="L13" i="6"/>
  <c r="M13" i="6"/>
  <c r="O13" i="6"/>
  <c r="K13" i="6"/>
  <c r="P14" i="6"/>
  <c r="L14" i="6"/>
  <c r="N14" i="6"/>
  <c r="O14" i="6"/>
  <c r="M14" i="6"/>
  <c r="K14" i="6"/>
  <c r="AL14" i="6"/>
  <c r="AH14" i="6"/>
  <c r="AJ14" i="6"/>
  <c r="AI14" i="6"/>
  <c r="AK14" i="6"/>
  <c r="AG14" i="6"/>
  <c r="P15" i="6"/>
  <c r="M15" i="6"/>
  <c r="L15" i="6"/>
  <c r="K15" i="6"/>
  <c r="N15" i="6"/>
  <c r="O15" i="6"/>
  <c r="AH15" i="6"/>
  <c r="AK15" i="6"/>
  <c r="AL15" i="6"/>
  <c r="AI15" i="6"/>
  <c r="AG15" i="6"/>
  <c r="AJ15" i="6"/>
  <c r="AL16" i="6"/>
  <c r="AI16" i="6"/>
  <c r="AK16" i="6"/>
  <c r="AH16" i="6"/>
  <c r="AJ16" i="6"/>
  <c r="AG16" i="6"/>
  <c r="N16" i="6"/>
  <c r="M16" i="6"/>
  <c r="L16" i="6"/>
  <c r="K16" i="6"/>
  <c r="P16" i="6"/>
  <c r="O16" i="6"/>
  <c r="AL17" i="6"/>
  <c r="AH17" i="6"/>
  <c r="AK17" i="6"/>
  <c r="AI17" i="6"/>
  <c r="AG17" i="6"/>
  <c r="AJ17" i="6"/>
  <c r="N17" i="6"/>
  <c r="O17" i="6"/>
  <c r="L17" i="6"/>
  <c r="P17" i="6"/>
  <c r="M17" i="6"/>
  <c r="K17" i="6"/>
  <c r="AH18" i="6"/>
  <c r="AL18" i="6"/>
  <c r="AJ18" i="6"/>
  <c r="AG18" i="6"/>
  <c r="AI18" i="6"/>
  <c r="AK18" i="6"/>
  <c r="L18" i="6"/>
  <c r="N18" i="6"/>
  <c r="P18" i="6"/>
  <c r="O18" i="6"/>
  <c r="K18" i="6"/>
  <c r="M18" i="6"/>
  <c r="AL19" i="6"/>
  <c r="AJ19" i="6"/>
  <c r="AI19" i="6"/>
  <c r="AK19" i="6"/>
  <c r="AG19" i="6"/>
  <c r="AH19" i="6"/>
  <c r="P19" i="6"/>
  <c r="M19" i="6"/>
  <c r="O19" i="6"/>
  <c r="N19" i="6"/>
  <c r="K19" i="6"/>
  <c r="L19" i="6"/>
  <c r="AL20" i="6"/>
  <c r="AI20" i="6"/>
  <c r="AG20" i="6"/>
  <c r="AK20" i="6"/>
  <c r="AH20" i="6"/>
  <c r="AJ20" i="6"/>
  <c r="O20" i="6"/>
  <c r="L20" i="6"/>
  <c r="M20" i="6"/>
  <c r="P20" i="6"/>
  <c r="N20" i="6"/>
  <c r="K20" i="6"/>
  <c r="AG21" i="6"/>
  <c r="AK21" i="6"/>
  <c r="AJ21" i="6"/>
  <c r="AL21" i="6"/>
  <c r="AH21" i="6"/>
  <c r="AI21" i="6"/>
  <c r="P21" i="6"/>
  <c r="M21" i="6"/>
  <c r="L21" i="6"/>
  <c r="O21" i="6"/>
  <c r="N21" i="6"/>
  <c r="K21" i="6"/>
  <c r="AL22" i="6"/>
  <c r="AG22" i="6"/>
  <c r="AK22" i="6"/>
  <c r="AI22" i="6"/>
  <c r="AJ22" i="6"/>
  <c r="AH22" i="6"/>
  <c r="L22" i="6"/>
  <c r="K22" i="6"/>
  <c r="P22" i="6"/>
  <c r="M22" i="6"/>
  <c r="O22" i="6"/>
  <c r="N22" i="6"/>
  <c r="AL23" i="6"/>
  <c r="AH23" i="6"/>
  <c r="AG23" i="6"/>
  <c r="AI23" i="6"/>
  <c r="AK23" i="6"/>
  <c r="AJ23" i="6"/>
  <c r="L23" i="6"/>
  <c r="P23" i="6"/>
  <c r="M23" i="6"/>
  <c r="K23" i="6"/>
  <c r="O23" i="6"/>
  <c r="N23" i="6"/>
  <c r="AL24" i="6"/>
  <c r="AK24" i="6"/>
  <c r="AH24" i="6"/>
  <c r="AI24" i="6"/>
  <c r="AG24" i="6"/>
  <c r="AJ24" i="6"/>
  <c r="M24" i="6"/>
  <c r="L24" i="6"/>
  <c r="N24" i="6"/>
  <c r="K24" i="6"/>
  <c r="P24" i="6"/>
  <c r="O24" i="6"/>
  <c r="AL25" i="6"/>
  <c r="AK25" i="6"/>
  <c r="AG25" i="6"/>
  <c r="AH25" i="6"/>
  <c r="AI25" i="6"/>
  <c r="AJ25" i="6"/>
  <c r="M25" i="6"/>
  <c r="K25" i="6"/>
  <c r="O25" i="6"/>
  <c r="P25" i="6"/>
  <c r="L25" i="6"/>
  <c r="N25" i="6"/>
  <c r="M26" i="6"/>
  <c r="K26" i="6"/>
  <c r="N26" i="6"/>
  <c r="O26" i="6"/>
  <c r="P26" i="6"/>
  <c r="L26" i="6"/>
  <c r="AL26" i="6"/>
  <c r="AI26" i="6"/>
  <c r="AJ26" i="6"/>
  <c r="AK26" i="6"/>
  <c r="AH26" i="6"/>
  <c r="AG26" i="6"/>
  <c r="P27" i="6"/>
  <c r="N27" i="6"/>
  <c r="L27" i="6"/>
  <c r="O27" i="6"/>
  <c r="K27" i="6"/>
  <c r="M27" i="6"/>
  <c r="AL27" i="6"/>
  <c r="AJ27" i="6"/>
  <c r="AI27" i="6"/>
  <c r="AK27" i="6"/>
  <c r="AG27" i="6"/>
  <c r="AH27" i="6"/>
  <c r="AL28" i="6"/>
  <c r="AK28" i="6"/>
  <c r="AJ28" i="6"/>
  <c r="AI28" i="6"/>
  <c r="AH28" i="6"/>
  <c r="AG28" i="6"/>
  <c r="O28" i="6"/>
  <c r="P28" i="6"/>
  <c r="N28" i="6"/>
  <c r="M28" i="6"/>
  <c r="L28" i="6"/>
  <c r="K28" i="6"/>
  <c r="L29" i="6"/>
  <c r="O29" i="6"/>
  <c r="K29" i="6"/>
  <c r="N29" i="6"/>
  <c r="M29" i="6"/>
  <c r="P29" i="6"/>
  <c r="AL29" i="6"/>
  <c r="AK29" i="6"/>
  <c r="AI29" i="6"/>
  <c r="AG29" i="6"/>
  <c r="AH29" i="6"/>
  <c r="AJ29" i="6"/>
  <c r="O30" i="6"/>
  <c r="M30" i="6"/>
  <c r="K30" i="6"/>
  <c r="N30" i="6"/>
  <c r="P30" i="6"/>
  <c r="L30" i="6"/>
  <c r="AL30" i="6"/>
  <c r="AI30" i="6"/>
  <c r="AG30" i="6"/>
  <c r="AJ30" i="6"/>
  <c r="AH30" i="6"/>
  <c r="AK30" i="6"/>
  <c r="AL31" i="6"/>
  <c r="AH31" i="6"/>
  <c r="AK31" i="6"/>
  <c r="AI31" i="6"/>
  <c r="AJ31" i="6"/>
  <c r="AG31" i="6"/>
  <c r="M31" i="6"/>
  <c r="L31" i="6"/>
  <c r="K31" i="6"/>
  <c r="P31" i="6"/>
  <c r="N31" i="6"/>
  <c r="O31" i="6"/>
  <c r="AL32" i="6"/>
  <c r="AI32" i="6"/>
  <c r="AH32" i="6"/>
  <c r="AK32" i="6"/>
  <c r="AJ32" i="6"/>
  <c r="AG32" i="6"/>
  <c r="L32" i="6"/>
  <c r="K32" i="6"/>
  <c r="O32" i="6"/>
  <c r="M32" i="6"/>
  <c r="N32" i="6"/>
  <c r="P32" i="6"/>
  <c r="AK33" i="6"/>
  <c r="AG33" i="6"/>
  <c r="AJ33" i="6"/>
  <c r="AH33" i="6"/>
  <c r="AI33" i="6"/>
  <c r="AL33" i="6"/>
  <c r="M33" i="6"/>
  <c r="K33" i="6"/>
  <c r="N33" i="6"/>
  <c r="O33" i="6"/>
  <c r="L33" i="6"/>
  <c r="P33" i="6"/>
  <c r="K34" i="6"/>
  <c r="P34" i="6"/>
  <c r="L34" i="6"/>
  <c r="N34" i="6"/>
  <c r="O34" i="6"/>
  <c r="M34" i="6"/>
  <c r="AH34" i="6"/>
  <c r="AK34" i="6"/>
  <c r="AI34" i="6"/>
  <c r="AJ34" i="6"/>
  <c r="AG34" i="6"/>
  <c r="AL34" i="6"/>
  <c r="AK35" i="6"/>
  <c r="AI35" i="6"/>
  <c r="AG35" i="6"/>
  <c r="AJ35" i="6"/>
  <c r="AH35" i="6"/>
  <c r="AL35" i="6"/>
  <c r="L35" i="6"/>
  <c r="P35" i="6"/>
  <c r="M35" i="6"/>
  <c r="O35" i="6"/>
  <c r="K35" i="6"/>
  <c r="N35" i="6"/>
  <c r="O36" i="6"/>
  <c r="K36" i="6"/>
  <c r="L36" i="6"/>
  <c r="N36" i="6"/>
  <c r="P36" i="6"/>
  <c r="M36" i="6"/>
  <c r="AI36" i="6"/>
  <c r="AH36" i="6"/>
  <c r="AJ36" i="6"/>
  <c r="AL36" i="6"/>
  <c r="AK36" i="6"/>
  <c r="AG36" i="6"/>
  <c r="K37" i="6"/>
  <c r="O37" i="6"/>
  <c r="M37" i="6"/>
  <c r="L37" i="6"/>
  <c r="P37" i="6"/>
  <c r="N37" i="6"/>
  <c r="AJ37" i="6"/>
  <c r="AH37" i="6"/>
  <c r="AL37" i="6"/>
  <c r="AK37" i="6"/>
  <c r="AG37" i="6"/>
  <c r="AI37" i="6"/>
  <c r="K38" i="6"/>
  <c r="O38" i="6"/>
  <c r="M38" i="6"/>
  <c r="P38" i="6"/>
  <c r="L38" i="6"/>
  <c r="N38" i="6"/>
  <c r="AG38" i="6"/>
  <c r="AJ38" i="6"/>
  <c r="AK38" i="6"/>
  <c r="AL38" i="6"/>
  <c r="AH38" i="6"/>
  <c r="AI38" i="6"/>
  <c r="N39" i="6"/>
  <c r="M39" i="6"/>
  <c r="K39" i="6"/>
  <c r="L39" i="6"/>
  <c r="P39" i="6"/>
  <c r="O39" i="6"/>
  <c r="AL39" i="6"/>
  <c r="AI39" i="6"/>
  <c r="AK39" i="6"/>
  <c r="AJ39" i="6"/>
  <c r="AG39" i="6"/>
  <c r="AH39" i="6"/>
  <c r="AL40" i="6"/>
  <c r="AK40" i="6"/>
  <c r="AI40" i="6"/>
  <c r="AG40" i="6"/>
  <c r="AH40" i="6"/>
  <c r="AJ40" i="6"/>
  <c r="P40" i="6"/>
  <c r="L40" i="6"/>
  <c r="M40" i="6"/>
  <c r="N40" i="6"/>
  <c r="O40" i="6"/>
  <c r="K40" i="6"/>
  <c r="P41" i="6"/>
  <c r="L41" i="6"/>
  <c r="M41" i="6"/>
  <c r="O41" i="6"/>
  <c r="K41" i="6"/>
  <c r="N41" i="6"/>
  <c r="AJ41" i="6"/>
  <c r="AI41" i="6"/>
  <c r="AH41" i="6"/>
  <c r="AK41" i="6"/>
  <c r="AL41" i="6"/>
  <c r="AG41" i="6"/>
  <c r="L42" i="6"/>
  <c r="M42" i="6"/>
  <c r="O42" i="6"/>
  <c r="N42" i="6"/>
  <c r="P42" i="6"/>
  <c r="K42" i="6"/>
  <c r="AJ42" i="6"/>
  <c r="AI42" i="6"/>
  <c r="AK42" i="6"/>
  <c r="AH42" i="6"/>
  <c r="AG42" i="6"/>
  <c r="AL42" i="6"/>
  <c r="P43" i="6"/>
  <c r="K43" i="6"/>
  <c r="N43" i="6"/>
  <c r="L43" i="6"/>
  <c r="O43" i="6"/>
  <c r="M43" i="6"/>
  <c r="AJ43" i="6"/>
  <c r="AI43" i="6"/>
  <c r="AL43" i="6"/>
  <c r="AH43" i="6"/>
  <c r="AK43" i="6"/>
  <c r="AG43" i="6"/>
  <c r="AL44" i="6"/>
  <c r="AG44" i="6"/>
  <c r="AK44" i="6"/>
  <c r="AH44" i="6"/>
  <c r="AI44" i="6"/>
  <c r="AJ44" i="6"/>
  <c r="L44" i="6"/>
  <c r="K44" i="6"/>
  <c r="P44" i="6"/>
  <c r="N44" i="6"/>
  <c r="O44" i="6"/>
  <c r="M44" i="6"/>
  <c r="M45" i="6"/>
  <c r="L45" i="6"/>
  <c r="P45" i="6"/>
  <c r="N45" i="6"/>
  <c r="O45" i="6"/>
  <c r="K45" i="6"/>
  <c r="AG45" i="6"/>
  <c r="AH45" i="6"/>
  <c r="AI45" i="6"/>
  <c r="AK45" i="6"/>
  <c r="AJ45" i="6"/>
  <c r="AL45" i="6"/>
  <c r="L46" i="6"/>
  <c r="K46" i="6"/>
  <c r="N46" i="6"/>
  <c r="P46" i="6"/>
  <c r="M46" i="6"/>
  <c r="O46" i="6"/>
  <c r="AK46" i="6"/>
  <c r="AG46" i="6"/>
  <c r="AH46" i="6"/>
  <c r="AL46" i="6"/>
  <c r="AJ46" i="6"/>
  <c r="AI46" i="6"/>
  <c r="K47" i="6"/>
  <c r="M47" i="6"/>
  <c r="L47" i="6"/>
  <c r="O47" i="6"/>
  <c r="P47" i="6"/>
  <c r="N47" i="6"/>
  <c r="AL47" i="6"/>
  <c r="AK47" i="6"/>
  <c r="AI47" i="6"/>
  <c r="AH47" i="6"/>
  <c r="AG47" i="6"/>
  <c r="AJ47" i="6"/>
  <c r="O48" i="6"/>
  <c r="N48" i="6"/>
  <c r="M48" i="6"/>
  <c r="K48" i="6"/>
  <c r="P48" i="6"/>
  <c r="L48" i="6"/>
  <c r="AG48" i="6"/>
  <c r="AL48" i="6"/>
  <c r="AI48" i="6"/>
  <c r="AJ48" i="6"/>
  <c r="AK48" i="6"/>
  <c r="AH48" i="6"/>
  <c r="AH49" i="6"/>
  <c r="AI49" i="6"/>
  <c r="AG49" i="6"/>
  <c r="AK49" i="6"/>
  <c r="AL49" i="6"/>
  <c r="AJ49" i="6"/>
  <c r="L49" i="6"/>
  <c r="N49" i="6"/>
  <c r="M49" i="6"/>
  <c r="K49" i="6"/>
  <c r="O49" i="6"/>
  <c r="P49" i="6"/>
  <c r="AG50" i="6"/>
  <c r="AI50" i="6"/>
  <c r="AJ50" i="6"/>
  <c r="AL50" i="6"/>
  <c r="AH50" i="6"/>
  <c r="AK50" i="6"/>
  <c r="M50" i="6"/>
  <c r="L50" i="6"/>
  <c r="K50" i="6"/>
  <c r="P50" i="6"/>
  <c r="O50" i="6"/>
  <c r="N50" i="6"/>
  <c r="L51" i="6"/>
  <c r="M51" i="6"/>
  <c r="K51" i="6"/>
  <c r="O51" i="6"/>
  <c r="P51" i="6"/>
  <c r="N51" i="6"/>
  <c r="AI51" i="6"/>
  <c r="AH51" i="6"/>
  <c r="AJ51" i="6"/>
  <c r="AK51" i="6"/>
  <c r="AL51" i="6"/>
  <c r="AG51" i="6"/>
  <c r="N52" i="6"/>
  <c r="L52" i="6"/>
  <c r="O52" i="6"/>
  <c r="P52" i="6"/>
  <c r="K52" i="6"/>
  <c r="M52" i="6"/>
  <c r="AG52" i="6"/>
  <c r="AK52" i="6"/>
  <c r="AL52" i="6"/>
  <c r="AH52" i="6"/>
  <c r="AI52" i="6"/>
  <c r="AJ52" i="6"/>
  <c r="N53" i="6"/>
  <c r="P53" i="6"/>
  <c r="M53" i="6"/>
  <c r="L53" i="6"/>
  <c r="K53" i="6"/>
  <c r="O53" i="6"/>
  <c r="AJ53" i="6"/>
  <c r="AI53" i="6"/>
  <c r="AG53" i="6"/>
  <c r="AL53" i="6"/>
  <c r="AH53" i="6"/>
  <c r="AK53" i="6"/>
  <c r="O54" i="6"/>
  <c r="P54" i="6"/>
  <c r="L54" i="6"/>
  <c r="N54" i="6"/>
  <c r="M54" i="6"/>
  <c r="K54" i="6"/>
  <c r="AI54" i="6"/>
  <c r="AL54" i="6"/>
  <c r="AK54" i="6"/>
  <c r="AJ54" i="6"/>
  <c r="AG54" i="6"/>
  <c r="AH54" i="6"/>
  <c r="K55" i="6"/>
  <c r="M55" i="6"/>
  <c r="L55" i="6"/>
  <c r="P55" i="6"/>
  <c r="N55" i="6"/>
  <c r="O55" i="6"/>
  <c r="AI55" i="6"/>
  <c r="AL55" i="6"/>
  <c r="AK55" i="6"/>
  <c r="AH55" i="6"/>
  <c r="AJ55" i="6"/>
  <c r="AG55" i="6"/>
  <c r="AL56" i="6"/>
  <c r="AH56" i="6"/>
  <c r="AG56" i="6"/>
  <c r="AJ56" i="6"/>
  <c r="AK56" i="6"/>
  <c r="AI56" i="6"/>
  <c r="M56" i="6"/>
  <c r="K56" i="6"/>
  <c r="P56" i="6"/>
  <c r="O56" i="6"/>
  <c r="L56" i="6"/>
  <c r="N56" i="6"/>
  <c r="AL57" i="6"/>
  <c r="AG57" i="6"/>
  <c r="AK57" i="6"/>
  <c r="AJ57" i="6"/>
  <c r="AI57" i="6"/>
  <c r="AH57" i="6"/>
  <c r="N57" i="6"/>
  <c r="P57" i="6"/>
  <c r="M57" i="6"/>
  <c r="K57" i="6"/>
  <c r="O57" i="6"/>
  <c r="L57" i="6"/>
  <c r="L58" i="6"/>
  <c r="P58" i="6"/>
  <c r="M58" i="6"/>
  <c r="K58" i="6"/>
  <c r="O58" i="6"/>
  <c r="N58" i="6"/>
  <c r="AH58" i="6"/>
  <c r="AJ58" i="6"/>
  <c r="AK58" i="6"/>
  <c r="AL58" i="6"/>
  <c r="AI58" i="6"/>
  <c r="AG58" i="6"/>
  <c r="M59" i="6"/>
  <c r="L59" i="6"/>
  <c r="P59" i="6"/>
  <c r="N59" i="6"/>
  <c r="K59" i="6"/>
  <c r="O59" i="6"/>
  <c r="AI59" i="6"/>
  <c r="AH59" i="6"/>
  <c r="AJ59" i="6"/>
  <c r="AL59" i="6"/>
  <c r="AK59" i="6"/>
  <c r="AG59" i="6"/>
  <c r="AL60" i="6"/>
  <c r="AJ60" i="6"/>
  <c r="AH60" i="6"/>
  <c r="AI60" i="6"/>
  <c r="AK60" i="6"/>
  <c r="AG60" i="6"/>
  <c r="P60" i="6"/>
  <c r="N60" i="6"/>
  <c r="O60" i="6"/>
  <c r="K60" i="6"/>
  <c r="L60" i="6"/>
  <c r="M60" i="6"/>
  <c r="AJ61" i="6"/>
  <c r="AG61" i="6"/>
  <c r="AH61" i="6"/>
  <c r="AI61" i="6"/>
  <c r="AL61" i="6"/>
  <c r="AK61" i="6"/>
  <c r="O61" i="6"/>
  <c r="K61" i="6"/>
  <c r="P61" i="6"/>
  <c r="L61" i="6"/>
  <c r="M61" i="6"/>
  <c r="N61" i="6"/>
  <c r="AJ62" i="6"/>
  <c r="AK62" i="6"/>
  <c r="AG62" i="6"/>
  <c r="AL62" i="6"/>
  <c r="AI62" i="6"/>
  <c r="AH62" i="6"/>
  <c r="K62" i="6"/>
  <c r="P62" i="6"/>
  <c r="N62" i="6"/>
  <c r="M62" i="6"/>
  <c r="O62" i="6"/>
  <c r="L62" i="6"/>
  <c r="AJ63" i="6"/>
  <c r="AL63" i="6"/>
  <c r="AK63" i="6"/>
  <c r="AG63" i="6"/>
  <c r="AH63" i="6"/>
  <c r="AI63" i="6"/>
  <c r="N63" i="6"/>
  <c r="P63" i="6"/>
  <c r="M63" i="6"/>
  <c r="L63" i="6"/>
  <c r="K63" i="6"/>
  <c r="O63" i="6"/>
  <c r="P64" i="6"/>
  <c r="L64" i="6"/>
  <c r="N64" i="6"/>
  <c r="M64" i="6"/>
  <c r="O64" i="6"/>
  <c r="K64" i="6"/>
  <c r="AJ64" i="6"/>
  <c r="AH64" i="6"/>
  <c r="AI64" i="6"/>
  <c r="AL64" i="6"/>
  <c r="AK64" i="6"/>
  <c r="AG64" i="6"/>
  <c r="P65" i="6"/>
  <c r="K65" i="6"/>
  <c r="L65" i="6"/>
  <c r="M65" i="6"/>
  <c r="O65" i="6"/>
  <c r="N65" i="6"/>
  <c r="AG65" i="6"/>
  <c r="AL65" i="6"/>
  <c r="AH65" i="6"/>
  <c r="AI65" i="6"/>
  <c r="AK65" i="6"/>
  <c r="AJ65" i="6"/>
  <c r="K66" i="6"/>
  <c r="L66" i="6"/>
  <c r="P66" i="6"/>
  <c r="O66" i="6"/>
  <c r="N66" i="6"/>
  <c r="M66" i="6"/>
  <c r="AK66" i="6"/>
  <c r="AH66" i="6"/>
  <c r="AI66" i="6"/>
  <c r="AL66" i="6"/>
  <c r="AG66" i="6"/>
  <c r="AJ66" i="6"/>
  <c r="AJ67" i="6"/>
  <c r="AL67" i="6"/>
  <c r="AH67" i="6"/>
  <c r="AI67" i="6"/>
  <c r="AG67" i="6"/>
  <c r="AK67" i="6"/>
  <c r="N67" i="6"/>
  <c r="L67" i="6"/>
  <c r="O67" i="6"/>
  <c r="M67" i="6"/>
  <c r="P67" i="6"/>
  <c r="K67" i="6"/>
  <c r="L68" i="6"/>
  <c r="O68" i="6"/>
  <c r="N68" i="6"/>
  <c r="M68" i="6"/>
  <c r="P68" i="6"/>
  <c r="K68" i="6"/>
  <c r="AI68" i="6"/>
  <c r="AG68" i="6"/>
  <c r="AJ68" i="6"/>
  <c r="AL68" i="6"/>
  <c r="AH68" i="6"/>
  <c r="AK68" i="6"/>
  <c r="K69" i="6"/>
  <c r="P69" i="6"/>
  <c r="N69" i="6"/>
  <c r="O69" i="6"/>
  <c r="L69" i="6"/>
  <c r="M69" i="6"/>
  <c r="AL69" i="6"/>
  <c r="AJ69" i="6"/>
  <c r="AI69" i="6"/>
  <c r="AH69" i="6"/>
  <c r="AG69" i="6"/>
  <c r="AK69" i="6"/>
  <c r="N70" i="6"/>
  <c r="K70" i="6"/>
  <c r="L70" i="6"/>
  <c r="O70" i="6"/>
  <c r="P70" i="6"/>
  <c r="M70" i="6"/>
  <c r="AH70" i="6"/>
  <c r="AK70" i="6"/>
  <c r="AL70" i="6"/>
  <c r="AJ70" i="6"/>
  <c r="AI70" i="6"/>
  <c r="AG70" i="6"/>
  <c r="M71" i="6"/>
  <c r="K71" i="6"/>
  <c r="L71" i="6"/>
  <c r="P71" i="6"/>
  <c r="N71" i="6"/>
  <c r="O71" i="6"/>
  <c r="AI71" i="6"/>
  <c r="AL71" i="6"/>
  <c r="AK71" i="6"/>
  <c r="AG71" i="6"/>
  <c r="AJ71" i="6"/>
  <c r="AH71" i="6"/>
  <c r="K72" i="6"/>
  <c r="P72" i="6"/>
  <c r="N72" i="6"/>
  <c r="L72" i="6"/>
  <c r="M72" i="6"/>
  <c r="O72" i="6"/>
  <c r="AK72" i="6"/>
  <c r="AL72" i="6"/>
  <c r="AJ72" i="6"/>
  <c r="AI72" i="6"/>
  <c r="AG72" i="6"/>
  <c r="AH72" i="6"/>
  <c r="AG73" i="6"/>
  <c r="AI73" i="6"/>
  <c r="AH73" i="6"/>
  <c r="AL73" i="6"/>
  <c r="AK73" i="6"/>
  <c r="AJ73" i="6"/>
  <c r="K73" i="6"/>
  <c r="N73" i="6"/>
  <c r="L73" i="6"/>
  <c r="M73" i="6"/>
  <c r="P73" i="6"/>
  <c r="O73" i="6"/>
  <c r="L74" i="6"/>
  <c r="N74" i="6"/>
  <c r="M74" i="6"/>
  <c r="K74" i="6"/>
  <c r="O74" i="6"/>
  <c r="P74" i="6"/>
  <c r="AL74" i="6"/>
  <c r="AI74" i="6"/>
  <c r="AH74" i="6"/>
  <c r="AK74" i="6"/>
  <c r="AJ74" i="6"/>
  <c r="AG74" i="6"/>
  <c r="AI75" i="6"/>
  <c r="AH75" i="6"/>
  <c r="AK75" i="6"/>
  <c r="AL75" i="6"/>
  <c r="AG75" i="6"/>
  <c r="AJ75" i="6"/>
  <c r="L75" i="6"/>
  <c r="M75" i="6"/>
  <c r="P75" i="6"/>
  <c r="N75" i="6"/>
  <c r="K75" i="6"/>
  <c r="O75" i="6"/>
  <c r="N76" i="6"/>
  <c r="L76" i="6"/>
  <c r="P76" i="6"/>
  <c r="O76" i="6"/>
  <c r="K76" i="6"/>
  <c r="M76" i="6"/>
  <c r="AL76" i="6"/>
  <c r="AK76" i="6"/>
  <c r="AJ76" i="6"/>
  <c r="AG76" i="6"/>
  <c r="AI76" i="6"/>
  <c r="AH76" i="6"/>
  <c r="M77" i="6"/>
  <c r="L77" i="6"/>
  <c r="P77" i="6"/>
  <c r="K77" i="6"/>
  <c r="N77" i="6"/>
  <c r="O77" i="6"/>
  <c r="AK77" i="6"/>
  <c r="AJ77" i="6"/>
  <c r="AH77" i="6"/>
  <c r="AL77" i="6"/>
  <c r="AI77" i="6"/>
  <c r="AG77" i="6"/>
  <c r="L78" i="6"/>
  <c r="M78" i="6"/>
  <c r="O78" i="6"/>
  <c r="P78" i="6"/>
  <c r="N78" i="6"/>
  <c r="K78" i="6"/>
  <c r="AI78" i="6"/>
  <c r="AK78" i="6"/>
  <c r="AJ78" i="6"/>
  <c r="AH78" i="6"/>
  <c r="AG78" i="6"/>
  <c r="AL78" i="6"/>
  <c r="K79" i="6"/>
  <c r="N79" i="6"/>
  <c r="M79" i="6"/>
  <c r="L79" i="6"/>
  <c r="O79" i="6"/>
  <c r="P79" i="6"/>
  <c r="AK79" i="6"/>
  <c r="AI79" i="6"/>
  <c r="AH79" i="6"/>
  <c r="AJ79" i="6"/>
  <c r="AG79" i="6"/>
  <c r="AL79" i="6"/>
  <c r="N80" i="6"/>
  <c r="K80" i="6"/>
  <c r="O80" i="6"/>
  <c r="L80" i="6"/>
  <c r="M80" i="6"/>
  <c r="P80" i="6"/>
  <c r="AL80" i="6"/>
  <c r="AI80" i="6"/>
  <c r="AH80" i="6"/>
  <c r="AG80" i="6"/>
  <c r="AK80" i="6"/>
  <c r="AJ80" i="6"/>
  <c r="AJ81" i="6"/>
  <c r="AK81" i="6"/>
  <c r="AI81" i="6"/>
  <c r="AH81" i="6"/>
  <c r="AL81" i="6"/>
  <c r="AG81" i="6"/>
  <c r="L81" i="6"/>
  <c r="N81" i="6"/>
  <c r="P81" i="6"/>
  <c r="M81" i="6"/>
  <c r="O81" i="6"/>
  <c r="K81" i="6"/>
  <c r="AL82" i="6"/>
  <c r="AI82" i="6"/>
  <c r="AH82" i="6"/>
  <c r="AG82" i="6"/>
  <c r="AJ82" i="6"/>
  <c r="AK82" i="6"/>
  <c r="K82" i="6"/>
  <c r="P82" i="6"/>
  <c r="O82" i="6"/>
  <c r="L82" i="6"/>
  <c r="N82" i="6"/>
  <c r="M82" i="6"/>
  <c r="AI83" i="6"/>
  <c r="AH83" i="6"/>
  <c r="AL83" i="6"/>
  <c r="AG83" i="6"/>
  <c r="AJ83" i="6"/>
  <c r="AK83" i="6"/>
  <c r="O83" i="6"/>
  <c r="M83" i="6"/>
  <c r="L83" i="6"/>
  <c r="P83" i="6"/>
  <c r="N83" i="6"/>
  <c r="K83" i="6"/>
  <c r="AJ84" i="6"/>
  <c r="AL84" i="6"/>
  <c r="AG84" i="6"/>
  <c r="AI84" i="6"/>
  <c r="AH84" i="6"/>
  <c r="AK84" i="6"/>
  <c r="P84" i="6"/>
  <c r="K84" i="6"/>
  <c r="L84" i="6"/>
  <c r="M84" i="6"/>
  <c r="N84" i="6"/>
  <c r="O84" i="6"/>
  <c r="P85" i="6"/>
  <c r="O85" i="6"/>
  <c r="K85" i="6"/>
  <c r="M85" i="6"/>
  <c r="L85" i="6"/>
  <c r="N85" i="6"/>
  <c r="AJ85" i="6"/>
  <c r="AL85" i="6"/>
  <c r="AH85" i="6"/>
  <c r="AG85" i="6"/>
  <c r="AI85" i="6"/>
  <c r="AK85" i="6"/>
  <c r="AH86" i="6"/>
  <c r="AL86" i="6"/>
  <c r="AI86" i="6"/>
  <c r="AJ86" i="6"/>
  <c r="AG86" i="6"/>
  <c r="AK86" i="6"/>
  <c r="N86" i="6"/>
  <c r="K86" i="6"/>
  <c r="L86" i="6"/>
  <c r="M86" i="6"/>
  <c r="P86" i="6"/>
  <c r="O86" i="6"/>
  <c r="AJ87" i="6"/>
  <c r="AL87" i="6"/>
  <c r="AG87" i="6"/>
  <c r="AH87" i="6"/>
  <c r="AK87" i="6"/>
  <c r="AI87" i="6"/>
  <c r="P87" i="6"/>
  <c r="M87" i="6"/>
  <c r="N87" i="6"/>
  <c r="L87" i="6"/>
  <c r="O87" i="6"/>
  <c r="K87" i="6"/>
  <c r="AK88" i="6"/>
  <c r="AG88" i="6"/>
  <c r="AJ88" i="6"/>
  <c r="AL88" i="6"/>
  <c r="AI88" i="6"/>
  <c r="AH88" i="6"/>
  <c r="O88" i="6"/>
  <c r="M88" i="6"/>
  <c r="L88" i="6"/>
  <c r="P88" i="6"/>
  <c r="N88" i="6"/>
  <c r="K88" i="6"/>
  <c r="AG89" i="6"/>
  <c r="AH89" i="6"/>
  <c r="AL89" i="6"/>
  <c r="AK89" i="6"/>
  <c r="AI89" i="6"/>
  <c r="AJ89" i="6"/>
  <c r="P89" i="6"/>
  <c r="K89" i="6"/>
  <c r="O89" i="6"/>
  <c r="L89" i="6"/>
  <c r="M89" i="6"/>
  <c r="N89" i="6"/>
  <c r="L90" i="6"/>
  <c r="O90" i="6"/>
  <c r="N90" i="6"/>
  <c r="K90" i="6"/>
  <c r="M90" i="6"/>
  <c r="P90" i="6"/>
  <c r="AH90" i="6"/>
  <c r="AJ90" i="6"/>
  <c r="AI90" i="6"/>
  <c r="AL90" i="6"/>
  <c r="AG90" i="6"/>
  <c r="AK90" i="6"/>
  <c r="AH91" i="6"/>
  <c r="AG91" i="6"/>
  <c r="AK91" i="6"/>
  <c r="AL91" i="6"/>
  <c r="AI91" i="6"/>
  <c r="AJ91" i="6"/>
  <c r="M91" i="6"/>
  <c r="N91" i="6"/>
  <c r="P91" i="6"/>
  <c r="L91" i="6"/>
  <c r="O91" i="6"/>
  <c r="K91" i="6"/>
  <c r="P92" i="6"/>
  <c r="K92" i="6"/>
  <c r="O92" i="6"/>
  <c r="M92" i="6"/>
  <c r="N92" i="6"/>
  <c r="L92" i="6"/>
  <c r="AG92" i="6"/>
  <c r="AL92" i="6"/>
  <c r="AK92" i="6"/>
  <c r="AI92" i="6"/>
  <c r="AH92" i="6"/>
  <c r="AJ92" i="6"/>
  <c r="P93" i="6"/>
  <c r="K93" i="6"/>
  <c r="O93" i="6"/>
  <c r="L93" i="6"/>
  <c r="M93" i="6"/>
  <c r="N93" i="6"/>
  <c r="AG93" i="6"/>
  <c r="AJ93" i="6"/>
  <c r="AH93" i="6"/>
  <c r="AI93" i="6"/>
  <c r="AL93" i="6"/>
  <c r="AK93" i="6"/>
  <c r="K94" i="6"/>
  <c r="M94" i="6"/>
  <c r="O94" i="6"/>
  <c r="L94" i="6"/>
  <c r="N94" i="6"/>
  <c r="P94" i="6"/>
  <c r="AK94" i="6"/>
  <c r="AH94" i="6"/>
  <c r="AI94" i="6"/>
  <c r="AL94" i="6"/>
  <c r="AJ94" i="6"/>
  <c r="AG94" i="6"/>
  <c r="AJ95" i="6"/>
  <c r="AL95" i="6"/>
  <c r="AG95" i="6"/>
  <c r="AI95" i="6"/>
  <c r="AK95" i="6"/>
  <c r="AH95" i="6"/>
  <c r="O95" i="6"/>
  <c r="K95" i="6"/>
  <c r="N95" i="6"/>
  <c r="L95" i="6"/>
  <c r="M95" i="6"/>
  <c r="P95" i="6"/>
  <c r="AG96" i="6"/>
  <c r="AJ96" i="6"/>
  <c r="AH96" i="6"/>
  <c r="AI96" i="6"/>
  <c r="AK96" i="6"/>
  <c r="AL96" i="6"/>
  <c r="M96" i="6"/>
  <c r="O96" i="6"/>
  <c r="P96" i="6"/>
  <c r="N96" i="6"/>
  <c r="L96" i="6"/>
  <c r="K96" i="6"/>
  <c r="AG97" i="6"/>
  <c r="AK97" i="6"/>
  <c r="AI97" i="6"/>
  <c r="AL97" i="6"/>
  <c r="AH97" i="6"/>
  <c r="AJ97" i="6"/>
  <c r="P97" i="6"/>
  <c r="L97" i="6"/>
  <c r="K97" i="6"/>
  <c r="M97" i="6"/>
  <c r="O97" i="6"/>
  <c r="N97" i="6"/>
  <c r="AG98" i="6"/>
  <c r="AK98" i="6"/>
  <c r="AH98" i="6"/>
  <c r="AJ98" i="6"/>
  <c r="AI98" i="6"/>
  <c r="AL98" i="6"/>
  <c r="P98" i="6"/>
  <c r="L98" i="6"/>
  <c r="O98" i="6"/>
  <c r="M98" i="6"/>
  <c r="K98" i="6"/>
  <c r="N98" i="6"/>
  <c r="O99" i="6"/>
  <c r="L99" i="6"/>
  <c r="K99" i="6"/>
  <c r="P99" i="6"/>
  <c r="M99" i="6"/>
  <c r="N99" i="6"/>
  <c r="AG99" i="6"/>
  <c r="AK99" i="6"/>
  <c r="AI99" i="6"/>
  <c r="AJ99" i="6"/>
  <c r="AH99" i="6"/>
  <c r="AL99" i="6"/>
  <c r="N100" i="6"/>
  <c r="L100" i="6"/>
  <c r="K100" i="6"/>
  <c r="M100" i="6"/>
  <c r="O100" i="6"/>
  <c r="P100" i="6"/>
  <c r="AK100" i="6"/>
  <c r="AL100" i="6"/>
  <c r="AI100" i="6"/>
  <c r="AJ100" i="6"/>
  <c r="AG100" i="6"/>
  <c r="AH100" i="6"/>
  <c r="AI101" i="6"/>
  <c r="AH101" i="6"/>
  <c r="AL101" i="6"/>
  <c r="AJ101" i="6"/>
  <c r="AK101" i="6"/>
  <c r="AG101" i="6"/>
  <c r="O101" i="6"/>
  <c r="L101" i="6"/>
  <c r="N101" i="6"/>
  <c r="K101" i="6"/>
  <c r="P101" i="6"/>
  <c r="M101" i="6"/>
  <c r="O102" i="6"/>
  <c r="K102" i="6"/>
  <c r="P102" i="6"/>
  <c r="N102" i="6"/>
  <c r="L102" i="6"/>
  <c r="M102" i="6"/>
  <c r="AL102" i="6"/>
  <c r="AI102" i="6"/>
  <c r="AH102" i="6"/>
  <c r="AJ102" i="6"/>
  <c r="AK102" i="6"/>
  <c r="AG102" i="6"/>
  <c r="O103" i="6"/>
  <c r="M103" i="6"/>
  <c r="P103" i="6"/>
  <c r="L103" i="6"/>
  <c r="K103" i="6"/>
  <c r="N103" i="6"/>
  <c r="AG103" i="6"/>
  <c r="AL103" i="6"/>
  <c r="AK103" i="6"/>
  <c r="AI103" i="6"/>
  <c r="AJ103" i="6"/>
  <c r="AH103" i="6"/>
  <c r="AK104" i="6"/>
  <c r="AJ104" i="6"/>
  <c r="AL104" i="6"/>
  <c r="AH104" i="6"/>
  <c r="AI104" i="6"/>
  <c r="AG104" i="6"/>
  <c r="K104" i="6"/>
  <c r="N104" i="6"/>
  <c r="M104" i="6"/>
  <c r="L104" i="6"/>
  <c r="O104" i="6"/>
  <c r="P104" i="6"/>
  <c r="L105" i="6"/>
  <c r="P105" i="6"/>
  <c r="O105" i="6"/>
  <c r="K105" i="6"/>
  <c r="M105" i="6"/>
  <c r="N105" i="6"/>
  <c r="AK105" i="6"/>
  <c r="AI105" i="6"/>
  <c r="AH105" i="6"/>
  <c r="AG105" i="6"/>
  <c r="AL105" i="6"/>
  <c r="AJ105" i="6"/>
  <c r="P106" i="6"/>
  <c r="L106" i="6"/>
  <c r="K106" i="6"/>
  <c r="M106" i="6"/>
  <c r="O106" i="6"/>
  <c r="N106" i="6"/>
  <c r="AI106" i="6"/>
  <c r="AH106" i="6"/>
  <c r="AK106" i="6"/>
  <c r="AL106" i="6"/>
  <c r="AG106" i="6"/>
  <c r="AJ106" i="6"/>
  <c r="M107" i="6"/>
  <c r="O107" i="6"/>
  <c r="P107" i="6"/>
  <c r="N107" i="6"/>
  <c r="L107" i="6"/>
  <c r="K107" i="6"/>
  <c r="AJ107" i="6"/>
  <c r="AH107" i="6"/>
  <c r="AG107" i="6"/>
  <c r="AI107" i="6"/>
  <c r="AK107" i="6"/>
  <c r="AL107" i="6"/>
  <c r="K108" i="6"/>
  <c r="M108" i="6"/>
  <c r="P108" i="6"/>
  <c r="O108" i="6"/>
  <c r="N108" i="6"/>
  <c r="L108" i="6"/>
  <c r="AL108" i="6"/>
  <c r="AG108" i="6"/>
  <c r="AI108" i="6"/>
  <c r="AJ108" i="6"/>
  <c r="AH108" i="6"/>
  <c r="AK108" i="6"/>
  <c r="L109" i="6"/>
  <c r="K109" i="6"/>
  <c r="N109" i="6"/>
  <c r="M109" i="6"/>
  <c r="O109" i="6"/>
  <c r="P109" i="6"/>
  <c r="AL109" i="6"/>
  <c r="AJ109" i="6"/>
  <c r="AG109" i="6"/>
  <c r="AH109" i="6"/>
  <c r="AI109" i="6"/>
  <c r="AK109" i="6"/>
  <c r="P110" i="6"/>
  <c r="O110" i="6"/>
  <c r="N110" i="6"/>
  <c r="M110" i="6"/>
  <c r="K110" i="6"/>
  <c r="L110" i="6"/>
  <c r="AI110" i="6"/>
  <c r="AJ110" i="6"/>
  <c r="AK110" i="6"/>
  <c r="AL110" i="6"/>
  <c r="AG110" i="6"/>
  <c r="AH110" i="6"/>
  <c r="L111" i="6"/>
  <c r="P111" i="6"/>
  <c r="O111" i="6"/>
  <c r="K111" i="6"/>
  <c r="N111" i="6"/>
  <c r="M111" i="6"/>
  <c r="AJ111" i="6"/>
  <c r="AK111" i="6"/>
  <c r="AH111" i="6"/>
  <c r="AG111" i="6"/>
  <c r="AL111" i="6"/>
  <c r="AI111" i="6"/>
  <c r="AG112" i="6"/>
  <c r="AJ112" i="6"/>
  <c r="AK112" i="6"/>
  <c r="AI112" i="6"/>
  <c r="AH112" i="6"/>
  <c r="AL112" i="6"/>
  <c r="P112" i="6"/>
  <c r="K112" i="6"/>
  <c r="N112" i="6"/>
  <c r="O112" i="6"/>
  <c r="M112" i="6"/>
  <c r="L112" i="6"/>
  <c r="AG113" i="6"/>
  <c r="AH113" i="6"/>
  <c r="AK113" i="6"/>
  <c r="AJ113" i="6"/>
  <c r="AI113" i="6"/>
  <c r="AL113" i="6"/>
  <c r="L113" i="6"/>
  <c r="O113" i="6"/>
  <c r="N113" i="6"/>
  <c r="M113" i="6"/>
  <c r="P113" i="6"/>
  <c r="K113" i="6"/>
  <c r="AG114" i="6"/>
  <c r="AI114" i="6"/>
  <c r="AL114" i="6"/>
  <c r="AK114" i="6"/>
  <c r="AJ114" i="6"/>
  <c r="AH114" i="6"/>
  <c r="N114" i="6"/>
  <c r="K114" i="6"/>
  <c r="P114" i="6"/>
  <c r="M114" i="6"/>
  <c r="O114" i="6"/>
  <c r="L114" i="6"/>
  <c r="AK115" i="6"/>
  <c r="AH115" i="6"/>
  <c r="AL115" i="6"/>
  <c r="AJ115" i="6"/>
  <c r="AG115" i="6"/>
  <c r="AI115" i="6"/>
  <c r="O115" i="6"/>
  <c r="M115" i="6"/>
  <c r="L115" i="6"/>
  <c r="P115" i="6"/>
  <c r="N115" i="6"/>
  <c r="K115" i="6"/>
  <c r="O116" i="6"/>
  <c r="M116" i="6"/>
  <c r="L116" i="6"/>
  <c r="K116" i="6"/>
  <c r="N116" i="6"/>
  <c r="P116" i="6"/>
  <c r="AK116" i="6"/>
  <c r="AJ116" i="6"/>
  <c r="AL116" i="6"/>
  <c r="AI116" i="6"/>
  <c r="AH116" i="6"/>
  <c r="AG116" i="6"/>
  <c r="L117" i="6"/>
  <c r="P117" i="6"/>
  <c r="K117" i="6"/>
  <c r="O117" i="6"/>
  <c r="N117" i="6"/>
  <c r="M117" i="6"/>
  <c r="AL117" i="6"/>
  <c r="AH117" i="6"/>
  <c r="AJ117" i="6"/>
  <c r="AK117" i="6"/>
  <c r="AI117" i="6"/>
  <c r="AG117" i="6"/>
  <c r="AL118" i="6"/>
  <c r="AG118" i="6"/>
  <c r="AJ118" i="6"/>
  <c r="AI118" i="6"/>
  <c r="AK118" i="6"/>
  <c r="AH118" i="6"/>
  <c r="M118" i="6"/>
  <c r="N118" i="6"/>
  <c r="K118" i="6"/>
  <c r="O118" i="6"/>
  <c r="L118" i="6"/>
  <c r="P118" i="6"/>
  <c r="AJ119" i="6"/>
  <c r="AL119" i="6"/>
  <c r="AK119" i="6"/>
  <c r="AI119" i="6"/>
  <c r="AG119" i="6"/>
  <c r="AH119" i="6"/>
  <c r="O119" i="6"/>
  <c r="M119" i="6"/>
  <c r="P119" i="6"/>
  <c r="N119" i="6"/>
  <c r="K119" i="6"/>
  <c r="L119" i="6"/>
  <c r="AI120" i="6"/>
  <c r="AJ120" i="6"/>
  <c r="AL120" i="6"/>
  <c r="AH120" i="6"/>
  <c r="AK120" i="6"/>
  <c r="AG120" i="6"/>
  <c r="O120" i="6"/>
  <c r="M120" i="6"/>
  <c r="K120" i="6"/>
  <c r="L120" i="6"/>
  <c r="N120" i="6"/>
  <c r="P120" i="6"/>
  <c r="AK121" i="6"/>
  <c r="AJ121" i="6"/>
  <c r="AG121" i="6"/>
  <c r="AL121" i="6"/>
  <c r="AH121" i="6"/>
  <c r="AI121" i="6"/>
  <c r="O121" i="6"/>
  <c r="N121" i="6"/>
  <c r="K121" i="6"/>
  <c r="M121" i="6"/>
  <c r="P121" i="6"/>
  <c r="L121" i="6"/>
  <c r="AI122" i="6"/>
  <c r="AH122" i="6"/>
  <c r="AK122" i="6"/>
  <c r="AL122" i="6"/>
  <c r="AJ122" i="6"/>
  <c r="AG122" i="6"/>
  <c r="K122" i="6"/>
  <c r="L122" i="6"/>
  <c r="O122" i="6"/>
  <c r="P122" i="6"/>
  <c r="N122" i="6"/>
  <c r="M122" i="6"/>
  <c r="O123" i="6"/>
  <c r="P123" i="6"/>
  <c r="L123" i="6"/>
  <c r="N123" i="6"/>
  <c r="K123" i="6"/>
  <c r="M123" i="6"/>
  <c r="AH123" i="6"/>
  <c r="AL123" i="6"/>
  <c r="AI123" i="6"/>
  <c r="AG123" i="6"/>
  <c r="AK123" i="6"/>
  <c r="AJ123" i="6"/>
  <c r="O124" i="6"/>
  <c r="P124" i="6"/>
  <c r="M124" i="6"/>
  <c r="N124" i="6"/>
  <c r="L124" i="6"/>
  <c r="K124" i="6"/>
  <c r="AK124" i="6"/>
  <c r="AJ124" i="6"/>
  <c r="AL124" i="6"/>
  <c r="AH124" i="6"/>
  <c r="AI124" i="6"/>
  <c r="AG124" i="6"/>
  <c r="AK125" i="6"/>
  <c r="AJ125" i="6"/>
  <c r="AH125" i="6"/>
  <c r="AI125" i="6"/>
  <c r="AL125" i="6"/>
  <c r="AG125" i="6"/>
  <c r="M125" i="6"/>
  <c r="P125" i="6"/>
  <c r="K125" i="6"/>
  <c r="N125" i="6"/>
  <c r="L125" i="6"/>
  <c r="O125" i="6"/>
  <c r="P126" i="6"/>
  <c r="O126" i="6"/>
  <c r="K126" i="6"/>
  <c r="N126" i="6"/>
  <c r="L126" i="6"/>
  <c r="M126" i="6"/>
  <c r="AH126" i="6"/>
  <c r="AK126" i="6"/>
  <c r="AJ126" i="6"/>
  <c r="AG126" i="6"/>
  <c r="AI126" i="6"/>
  <c r="AL126" i="6"/>
  <c r="L127" i="6"/>
  <c r="O127" i="6"/>
  <c r="N127" i="6"/>
  <c r="M127" i="6"/>
  <c r="P127" i="6"/>
  <c r="K127" i="6"/>
  <c r="AH127" i="6"/>
  <c r="AK127" i="6"/>
  <c r="AL127" i="6"/>
  <c r="AI127" i="6"/>
  <c r="AG127" i="6"/>
  <c r="AJ127" i="6"/>
  <c r="L128" i="6"/>
  <c r="P128" i="6"/>
  <c r="N128" i="6"/>
  <c r="M128" i="6"/>
  <c r="O128" i="6"/>
  <c r="K128" i="6"/>
  <c r="AH128" i="6"/>
  <c r="AJ128" i="6"/>
  <c r="AK128" i="6"/>
  <c r="AG128" i="6"/>
  <c r="AL128" i="6"/>
  <c r="AI128" i="6"/>
  <c r="AH129" i="6"/>
  <c r="AL129" i="6"/>
  <c r="AK129" i="6"/>
  <c r="AG129" i="6"/>
  <c r="AJ129" i="6"/>
  <c r="AI129" i="6"/>
  <c r="N129" i="6"/>
  <c r="K129" i="6"/>
  <c r="P129" i="6"/>
  <c r="O129" i="6"/>
  <c r="M129" i="6"/>
  <c r="L129" i="6"/>
  <c r="AH130" i="6"/>
  <c r="AJ130" i="6"/>
  <c r="AG130" i="6"/>
  <c r="AK130" i="6"/>
  <c r="AL130" i="6"/>
  <c r="AI130" i="6"/>
  <c r="P130" i="6"/>
  <c r="L130" i="6"/>
  <c r="K130" i="6"/>
  <c r="M130" i="6"/>
  <c r="O130" i="6"/>
  <c r="N130" i="6"/>
  <c r="K131" i="6"/>
  <c r="L131" i="6"/>
  <c r="N131" i="6"/>
  <c r="O131" i="6"/>
  <c r="M131" i="6"/>
  <c r="P131" i="6"/>
  <c r="AJ131" i="6"/>
  <c r="AG131" i="6"/>
  <c r="AL131" i="6"/>
  <c r="AK131" i="6"/>
  <c r="AI131" i="6"/>
  <c r="AH131" i="6"/>
  <c r="M132" i="6"/>
  <c r="N132" i="6"/>
  <c r="P132" i="6"/>
  <c r="K132" i="6"/>
  <c r="O132" i="6"/>
  <c r="L132" i="6"/>
  <c r="AG132" i="6"/>
  <c r="AJ132" i="6"/>
  <c r="AH132" i="6"/>
  <c r="AL132" i="6"/>
  <c r="AI132" i="6"/>
  <c r="AK132" i="6"/>
  <c r="AL133" i="6"/>
  <c r="AG133" i="6"/>
  <c r="AI133" i="6"/>
  <c r="AJ133" i="6"/>
  <c r="AH133" i="6"/>
  <c r="AK133" i="6"/>
  <c r="M133" i="6"/>
  <c r="L133" i="6"/>
  <c r="K133" i="6"/>
  <c r="N133" i="6"/>
  <c r="O133" i="6"/>
  <c r="P133" i="6"/>
  <c r="O134" i="6"/>
  <c r="M134" i="6"/>
  <c r="L134" i="6"/>
  <c r="P134" i="6"/>
  <c r="K134" i="6"/>
  <c r="N134" i="6"/>
  <c r="AH134" i="6"/>
  <c r="AG134" i="6"/>
  <c r="AI134" i="6"/>
  <c r="AL134" i="6"/>
  <c r="AJ134" i="6"/>
  <c r="AK134" i="6"/>
  <c r="AH135" i="6"/>
  <c r="AK135" i="6"/>
  <c r="AI135" i="6"/>
  <c r="AG135" i="6"/>
  <c r="AJ135" i="6"/>
  <c r="AL135" i="6"/>
  <c r="M135" i="6"/>
  <c r="N135" i="6"/>
  <c r="O135" i="6"/>
  <c r="K135" i="6"/>
  <c r="P135" i="6"/>
  <c r="L135" i="6"/>
  <c r="P136" i="6"/>
  <c r="N136" i="6"/>
  <c r="K136" i="6"/>
  <c r="M136" i="6"/>
  <c r="L136" i="6"/>
  <c r="O136" i="6"/>
  <c r="AH136" i="6"/>
  <c r="AG136" i="6"/>
  <c r="AJ136" i="6"/>
  <c r="AL136" i="6"/>
  <c r="AI136" i="6"/>
  <c r="AK136" i="6"/>
  <c r="AH137" i="6"/>
  <c r="AG137" i="6"/>
  <c r="AK137" i="6"/>
  <c r="AL137" i="6"/>
  <c r="AI137" i="6"/>
  <c r="AJ137" i="6"/>
  <c r="K137" i="6"/>
  <c r="N137" i="6"/>
  <c r="M137" i="6"/>
  <c r="P137" i="6"/>
  <c r="O137" i="6"/>
  <c r="L137" i="6"/>
  <c r="AJ138" i="6"/>
  <c r="AH138" i="6"/>
  <c r="AL138" i="6"/>
  <c r="AK138" i="6"/>
  <c r="AI138" i="6"/>
  <c r="AG138" i="6"/>
  <c r="N138" i="6"/>
  <c r="P138" i="6"/>
  <c r="L138" i="6"/>
  <c r="M138" i="6"/>
  <c r="K138" i="6"/>
  <c r="O138" i="6"/>
  <c r="AH139" i="6"/>
  <c r="AJ139" i="6"/>
  <c r="AG139" i="6"/>
  <c r="AK139" i="6"/>
  <c r="AI139" i="6"/>
  <c r="AL139" i="6"/>
  <c r="L139" i="6"/>
  <c r="P139" i="6"/>
  <c r="N139" i="6"/>
  <c r="K139" i="6"/>
  <c r="M139" i="6"/>
  <c r="O139" i="6"/>
  <c r="K140" i="6"/>
  <c r="N140" i="6"/>
  <c r="M140" i="6"/>
  <c r="P140" i="6"/>
  <c r="O140" i="6"/>
  <c r="L140" i="6"/>
  <c r="AG140" i="6"/>
  <c r="AK140" i="6"/>
  <c r="AH140" i="6"/>
  <c r="AL140" i="6"/>
  <c r="AJ140" i="6"/>
  <c r="AI140" i="6"/>
  <c r="M141" i="6"/>
  <c r="N141" i="6"/>
  <c r="K141" i="6"/>
  <c r="P141" i="6"/>
  <c r="L141" i="6"/>
  <c r="O141" i="6"/>
  <c r="AG141" i="6"/>
  <c r="AK141" i="6"/>
  <c r="AL141" i="6"/>
  <c r="AH141" i="6"/>
  <c r="AJ141" i="6"/>
  <c r="AI141" i="6"/>
  <c r="P142" i="6"/>
  <c r="K142" i="6"/>
  <c r="L142" i="6"/>
  <c r="O142" i="6"/>
  <c r="M142" i="6"/>
  <c r="N142" i="6"/>
  <c r="AH142" i="6"/>
  <c r="AK142" i="6"/>
  <c r="AJ142" i="6"/>
  <c r="AI142" i="6"/>
  <c r="AL142" i="6"/>
  <c r="AG142" i="6"/>
  <c r="N143" i="6"/>
  <c r="K143" i="6"/>
  <c r="L143" i="6"/>
  <c r="P143" i="6"/>
  <c r="O143" i="6"/>
  <c r="M143" i="6"/>
  <c r="AJ143" i="6"/>
  <c r="AL143" i="6"/>
  <c r="AK143" i="6"/>
  <c r="AG143" i="6"/>
  <c r="AI143" i="6"/>
  <c r="AH143" i="6"/>
  <c r="K144" i="6"/>
  <c r="N144" i="6"/>
  <c r="M144" i="6"/>
  <c r="P144" i="6"/>
  <c r="L144" i="6"/>
  <c r="O144" i="6"/>
  <c r="AG144" i="6"/>
  <c r="AK144" i="6"/>
  <c r="AH144" i="6"/>
  <c r="AJ144" i="6"/>
  <c r="AI144" i="6"/>
  <c r="AL144" i="6"/>
  <c r="M145" i="6"/>
  <c r="K145" i="6"/>
  <c r="N145" i="6"/>
  <c r="P145" i="6"/>
  <c r="L145" i="6"/>
  <c r="O145" i="6"/>
  <c r="AI145" i="6"/>
  <c r="AK145" i="6"/>
  <c r="AJ145" i="6"/>
  <c r="AH145" i="6"/>
  <c r="AL145" i="6"/>
  <c r="AG145" i="6"/>
  <c r="AI146" i="6"/>
  <c r="AH146" i="6"/>
  <c r="AG146" i="6"/>
  <c r="AK146" i="6"/>
  <c r="AJ146" i="6"/>
  <c r="AL146" i="6"/>
  <c r="L146" i="6"/>
  <c r="M146" i="6"/>
  <c r="O146" i="6"/>
  <c r="K146" i="6"/>
  <c r="P146" i="6"/>
  <c r="N146" i="6"/>
  <c r="N147" i="6"/>
  <c r="K147" i="6"/>
  <c r="O147" i="6"/>
  <c r="P147" i="6"/>
  <c r="M147" i="6"/>
  <c r="L147" i="6"/>
  <c r="AG147" i="6"/>
  <c r="AJ147" i="6"/>
  <c r="AK147" i="6"/>
  <c r="AI147" i="6"/>
  <c r="AH147" i="6"/>
  <c r="AL147" i="6"/>
  <c r="P148" i="6"/>
  <c r="L148" i="6"/>
  <c r="K148" i="6"/>
  <c r="M148" i="6"/>
  <c r="O148" i="6"/>
  <c r="N148" i="6"/>
  <c r="AK148" i="6"/>
  <c r="AG148" i="6"/>
  <c r="AH148" i="6"/>
  <c r="AL148" i="6"/>
  <c r="AI148" i="6"/>
  <c r="AJ148" i="6"/>
  <c r="L149" i="6"/>
  <c r="O149" i="6"/>
  <c r="K149" i="6"/>
  <c r="P149" i="6"/>
  <c r="N149" i="6"/>
  <c r="M149" i="6"/>
  <c r="AH149" i="6"/>
  <c r="AI149" i="6"/>
  <c r="AK149" i="6"/>
  <c r="AG149" i="6"/>
  <c r="AL149" i="6"/>
  <c r="AJ149" i="6"/>
  <c r="L150" i="6"/>
  <c r="O150" i="6"/>
  <c r="P150" i="6"/>
  <c r="K150" i="6"/>
  <c r="N150" i="6"/>
  <c r="M150" i="6"/>
  <c r="AH150" i="6"/>
  <c r="AG150" i="6"/>
  <c r="AK150" i="6"/>
  <c r="AJ150" i="6"/>
  <c r="AL150" i="6"/>
  <c r="AI150" i="6"/>
  <c r="AG151" i="6"/>
  <c r="AL151" i="6"/>
  <c r="AI151" i="6"/>
  <c r="AK151" i="6"/>
  <c r="AJ151" i="6"/>
  <c r="AH151" i="6"/>
  <c r="O151" i="6"/>
  <c r="K151" i="6"/>
  <c r="N151" i="6"/>
  <c r="L151" i="6"/>
  <c r="M151" i="6"/>
  <c r="P151" i="6"/>
  <c r="K152" i="6"/>
  <c r="N152" i="6"/>
  <c r="L152" i="6"/>
  <c r="O152" i="6"/>
  <c r="M152" i="6"/>
  <c r="P152" i="6"/>
  <c r="AI152" i="6"/>
  <c r="AJ152" i="6"/>
  <c r="AH152" i="6"/>
  <c r="AK152" i="6"/>
  <c r="AL152" i="6"/>
  <c r="AG152" i="6"/>
  <c r="AH153" i="6"/>
  <c r="AL153" i="6"/>
  <c r="AI153" i="6"/>
  <c r="AK153" i="6"/>
  <c r="AJ153" i="6"/>
  <c r="AG153" i="6"/>
  <c r="P153" i="6"/>
  <c r="N153" i="6"/>
  <c r="O153" i="6"/>
  <c r="K153" i="6"/>
  <c r="M153" i="6"/>
  <c r="L153" i="6"/>
  <c r="N154" i="6"/>
  <c r="P154" i="6"/>
  <c r="L154" i="6"/>
  <c r="M154" i="6"/>
  <c r="O154" i="6"/>
  <c r="K154" i="6"/>
  <c r="AK154" i="6"/>
  <c r="AI154" i="6"/>
  <c r="AL154" i="6"/>
  <c r="AH154" i="6"/>
  <c r="AG154" i="6"/>
  <c r="AJ154" i="6"/>
  <c r="AK155" i="6"/>
  <c r="AG155" i="6"/>
  <c r="AI155" i="6"/>
  <c r="AJ155" i="6"/>
  <c r="AL155" i="6"/>
  <c r="AH155" i="6"/>
  <c r="O155" i="6"/>
  <c r="N155" i="6"/>
  <c r="P155" i="6"/>
  <c r="M155" i="6"/>
  <c r="L155" i="6"/>
  <c r="K155" i="6"/>
  <c r="AL156" i="6"/>
  <c r="AG156" i="6"/>
  <c r="AI156" i="6"/>
  <c r="AK156" i="6"/>
  <c r="AJ156" i="6"/>
  <c r="AH156" i="6"/>
  <c r="M156" i="6"/>
  <c r="L156" i="6"/>
  <c r="P156" i="6"/>
  <c r="K156" i="6"/>
  <c r="O156" i="6"/>
  <c r="N156" i="6"/>
  <c r="AH157" i="6"/>
  <c r="AL157" i="6"/>
  <c r="AI157" i="6"/>
  <c r="AJ157" i="6"/>
  <c r="AK157" i="6"/>
  <c r="AG157" i="6"/>
  <c r="N157" i="6"/>
  <c r="O157" i="6"/>
  <c r="P157" i="6"/>
  <c r="L157" i="6"/>
  <c r="M157" i="6"/>
  <c r="K157" i="6"/>
  <c r="K158" i="6"/>
  <c r="L158" i="6"/>
  <c r="M158" i="6"/>
  <c r="N158" i="6"/>
  <c r="P158" i="6"/>
  <c r="O158" i="6"/>
  <c r="AJ158" i="6"/>
  <c r="AG158" i="6"/>
  <c r="AL158" i="6"/>
  <c r="AK158" i="6"/>
  <c r="AI158" i="6"/>
  <c r="AH158" i="6"/>
  <c r="AL159" i="6"/>
  <c r="AJ159" i="6"/>
  <c r="AI159" i="6"/>
  <c r="AG159" i="6"/>
  <c r="AH159" i="6"/>
  <c r="AK159" i="6"/>
  <c r="L159" i="6"/>
  <c r="M159" i="6"/>
  <c r="O159" i="6"/>
  <c r="N159" i="6"/>
  <c r="P159" i="6"/>
  <c r="K159" i="6"/>
  <c r="O160" i="6"/>
  <c r="M160" i="6"/>
  <c r="K160" i="6"/>
  <c r="N160" i="6"/>
  <c r="P160" i="6"/>
  <c r="L160" i="6"/>
  <c r="AK160" i="6"/>
  <c r="AG160" i="6"/>
  <c r="AI160" i="6"/>
  <c r="AL160" i="6"/>
  <c r="AJ160" i="6"/>
  <c r="AH160" i="6"/>
  <c r="L161" i="6"/>
  <c r="K161" i="6"/>
  <c r="O161" i="6"/>
  <c r="N161" i="6"/>
  <c r="M161" i="6"/>
  <c r="P161" i="6"/>
  <c r="AG161" i="6"/>
  <c r="AL161" i="6"/>
  <c r="AJ161" i="6"/>
  <c r="AI161" i="6"/>
  <c r="AH161" i="6"/>
  <c r="AK161" i="6"/>
  <c r="AJ162" i="6"/>
  <c r="AL162" i="6"/>
  <c r="AH162" i="6"/>
  <c r="AI162" i="6"/>
  <c r="AG162" i="6"/>
  <c r="AK162" i="6"/>
  <c r="P162" i="6"/>
  <c r="O162" i="6"/>
  <c r="K162" i="6"/>
  <c r="N162" i="6"/>
  <c r="M162" i="6"/>
  <c r="L162" i="6"/>
  <c r="AL163" i="6"/>
  <c r="AK163" i="6"/>
  <c r="AI163" i="6"/>
  <c r="AJ163" i="6"/>
  <c r="AH163" i="6"/>
  <c r="AG163" i="6"/>
  <c r="P163" i="6"/>
  <c r="K163" i="6"/>
  <c r="N163" i="6"/>
  <c r="O163" i="6"/>
  <c r="L163" i="6"/>
  <c r="M163" i="6"/>
  <c r="AH164" i="6"/>
  <c r="AG164" i="6"/>
  <c r="AJ164" i="6"/>
  <c r="AL164" i="6"/>
  <c r="AI164" i="6"/>
  <c r="AK164" i="6"/>
  <c r="L164" i="6"/>
  <c r="N164" i="6"/>
  <c r="M164" i="6"/>
  <c r="K164" i="6"/>
  <c r="P164" i="6"/>
  <c r="O164" i="6"/>
  <c r="O165" i="6"/>
  <c r="N165" i="6"/>
  <c r="P165" i="6"/>
  <c r="L165" i="6"/>
  <c r="K165" i="6"/>
  <c r="M165" i="6"/>
  <c r="AL165" i="6"/>
  <c r="AI165" i="6"/>
  <c r="AH165" i="6"/>
  <c r="AG165" i="6"/>
  <c r="AK165" i="6"/>
  <c r="AJ165" i="6"/>
  <c r="AG166" i="6"/>
  <c r="AH166" i="6"/>
  <c r="AI166" i="6"/>
  <c r="AJ166" i="6"/>
  <c r="AL166" i="6"/>
  <c r="AK166" i="6"/>
  <c r="P166" i="6"/>
  <c r="L166" i="6"/>
  <c r="K166" i="6"/>
  <c r="M166" i="6"/>
  <c r="N166" i="6"/>
  <c r="O166" i="6"/>
  <c r="N167" i="6"/>
  <c r="L167" i="6"/>
  <c r="P167" i="6"/>
  <c r="K167" i="6"/>
  <c r="O167" i="6"/>
  <c r="M167" i="6"/>
  <c r="AL167" i="6"/>
  <c r="AI167" i="6"/>
  <c r="AK167" i="6"/>
  <c r="AG167" i="6"/>
  <c r="AH167" i="6"/>
  <c r="AJ167" i="6"/>
  <c r="AL168" i="6"/>
  <c r="AH168" i="6"/>
  <c r="AK168" i="6"/>
  <c r="AG168" i="6"/>
  <c r="AI168" i="6"/>
  <c r="AJ168" i="6"/>
  <c r="L168" i="6"/>
  <c r="K168" i="6"/>
  <c r="M168" i="6"/>
  <c r="O168" i="6"/>
  <c r="N168" i="6"/>
  <c r="P168" i="6"/>
  <c r="AI169" i="6"/>
  <c r="AL169" i="6"/>
  <c r="AK169" i="6"/>
  <c r="AJ169" i="6"/>
  <c r="AG169" i="6"/>
  <c r="AH169" i="6"/>
  <c r="P169" i="6"/>
  <c r="L169" i="6"/>
  <c r="K169" i="6"/>
  <c r="M169" i="6"/>
  <c r="N169" i="6"/>
  <c r="O169" i="6"/>
  <c r="AG170" i="6"/>
  <c r="AL170" i="6"/>
  <c r="AK170" i="6"/>
  <c r="AH170" i="6"/>
  <c r="AI170" i="6"/>
  <c r="AJ170" i="6"/>
  <c r="N170" i="6"/>
  <c r="L170" i="6"/>
  <c r="P170" i="6"/>
  <c r="K170" i="6"/>
  <c r="O170" i="6"/>
  <c r="M170" i="6"/>
  <c r="O171" i="6"/>
  <c r="P171" i="6"/>
  <c r="N171" i="6"/>
  <c r="L171" i="6"/>
  <c r="K171" i="6"/>
  <c r="M171" i="6"/>
  <c r="AH171" i="6"/>
  <c r="AK171" i="6"/>
  <c r="AI171" i="6"/>
  <c r="AG171" i="6"/>
  <c r="AJ171" i="6"/>
  <c r="AL171" i="6"/>
  <c r="P172" i="6"/>
  <c r="O172" i="6"/>
  <c r="L172" i="6"/>
  <c r="N172" i="6"/>
  <c r="M172" i="6"/>
  <c r="K172" i="6"/>
  <c r="AH172" i="6"/>
  <c r="AI172" i="6"/>
  <c r="AG172" i="6"/>
  <c r="AK172" i="6"/>
  <c r="AL172" i="6"/>
  <c r="AJ172" i="6"/>
  <c r="L173" i="6"/>
  <c r="P173" i="6"/>
  <c r="O173" i="6"/>
  <c r="K173" i="6"/>
  <c r="M173" i="6"/>
  <c r="N173" i="6"/>
  <c r="AJ173" i="6"/>
  <c r="AI173" i="6"/>
  <c r="AK173" i="6"/>
  <c r="AH173" i="6"/>
  <c r="AG173" i="6"/>
  <c r="AL173" i="6"/>
  <c r="AJ174" i="6"/>
  <c r="AG174" i="6"/>
  <c r="AK174" i="6"/>
  <c r="AH174" i="6"/>
  <c r="AI174" i="6"/>
  <c r="AL174" i="6"/>
  <c r="K174" i="6"/>
  <c r="M174" i="6"/>
  <c r="L174" i="6"/>
  <c r="P174" i="6"/>
  <c r="O174" i="6"/>
  <c r="N174" i="6"/>
  <c r="AG175" i="6"/>
  <c r="AL175" i="6"/>
  <c r="AK175" i="6"/>
  <c r="AI175" i="6"/>
  <c r="AJ175" i="6"/>
  <c r="AH175" i="6"/>
  <c r="M175" i="6"/>
  <c r="N175" i="6"/>
  <c r="L175" i="6"/>
  <c r="K175" i="6"/>
  <c r="P175" i="6"/>
  <c r="O175" i="6"/>
  <c r="AL176" i="6"/>
  <c r="AH176" i="6"/>
  <c r="AK176" i="6"/>
  <c r="AG176" i="6"/>
  <c r="AI176" i="6"/>
  <c r="AJ176" i="6"/>
  <c r="P176" i="6"/>
  <c r="N176" i="6"/>
  <c r="O176" i="6"/>
  <c r="M176" i="6"/>
  <c r="L176" i="6"/>
  <c r="K176" i="6"/>
  <c r="P177" i="6"/>
  <c r="M177" i="6"/>
  <c r="O177" i="6"/>
  <c r="L177" i="6"/>
  <c r="K177" i="6"/>
  <c r="N177" i="6"/>
  <c r="AK177" i="6"/>
  <c r="AJ177" i="6"/>
  <c r="AI177" i="6"/>
  <c r="AL177" i="6"/>
  <c r="AG177" i="6"/>
  <c r="AH177" i="6"/>
  <c r="AI178" i="6"/>
  <c r="AH178" i="6"/>
  <c r="AL178" i="6"/>
  <c r="AJ178" i="6"/>
  <c r="AK178" i="6"/>
  <c r="AG178" i="6"/>
  <c r="K178" i="6"/>
  <c r="O178" i="6"/>
  <c r="L178" i="6"/>
  <c r="P178" i="6"/>
  <c r="M178" i="6"/>
  <c r="N178" i="6"/>
  <c r="N179" i="6"/>
  <c r="M179" i="6"/>
  <c r="O179" i="6"/>
  <c r="P179" i="6"/>
  <c r="L179" i="6"/>
  <c r="K179" i="6"/>
  <c r="AL179" i="6"/>
  <c r="AH179" i="6"/>
  <c r="AK179" i="6"/>
  <c r="AG179" i="6"/>
  <c r="AI179" i="6"/>
  <c r="AJ179" i="6"/>
  <c r="AI180" i="6"/>
  <c r="AH180" i="6"/>
  <c r="AL180" i="6"/>
  <c r="AJ180" i="6"/>
  <c r="AG180" i="6"/>
  <c r="AK180" i="6"/>
  <c r="M180" i="6"/>
  <c r="O180" i="6"/>
  <c r="K180" i="6"/>
  <c r="P180" i="6"/>
  <c r="N180" i="6"/>
  <c r="L180" i="6"/>
  <c r="AI181" i="6"/>
  <c r="AL181" i="6"/>
  <c r="AJ181" i="6"/>
  <c r="AG181" i="6"/>
  <c r="AK181" i="6"/>
  <c r="AH181" i="6"/>
  <c r="L181" i="6"/>
  <c r="M181" i="6"/>
  <c r="N181" i="6"/>
  <c r="P181" i="6"/>
  <c r="K181" i="6"/>
  <c r="O181" i="6"/>
  <c r="AG182" i="6"/>
  <c r="AH182" i="6"/>
  <c r="AJ182" i="6"/>
  <c r="AK182" i="6"/>
  <c r="AL182" i="6"/>
  <c r="AI182" i="6"/>
  <c r="N182" i="6"/>
  <c r="L182" i="6"/>
  <c r="O182" i="6"/>
  <c r="P182" i="6"/>
  <c r="M182" i="6"/>
  <c r="K182" i="6"/>
  <c r="I8" i="7"/>
  <c r="H8" i="7"/>
  <c r="I7" i="7"/>
  <c r="H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0" i="10"/>
  <c r="M70" i="10"/>
  <c r="M66" i="10"/>
  <c r="M61" i="10"/>
  <c r="M58" i="10"/>
  <c r="M56" i="10"/>
  <c r="M54" i="10"/>
  <c r="M50" i="10"/>
  <c r="M10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<sst xmlns="http://schemas.openxmlformats.org/spreadsheetml/2006/main" count="7241" uniqueCount="616">
  <si>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</si>
  <si>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</si>
  <si>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</si>
  <si>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</si>
  <si>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</si>
  <si>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</si>
  <si>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</si>
  <si>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</si>
  <si>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</si>
  <si>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</si>
  <si>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</si>
  <si>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</si>
  <si>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</si>
  <si>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</si>
  <si>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</si>
  <si>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</si>
  <si>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</si>
  <si>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</si>
  <si>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</si>
  <si>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</si>
  <si>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</si>
  <si>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</si>
  <si>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</si>
  <si>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</si>
  <si>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</si>
  <si>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</si>
  <si>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</si>
  <si>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</si>
  <si>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</si>
  <si>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</si>
  <si>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</si>
  <si>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</si>
  <si>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</si>
  <si>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</si>
  <si>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</si>
  <si>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</si>
  <si>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</si>
  <si>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</si>
  <si>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</si>
  <si>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</si>
  <si>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</si>
  <si>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</si>
  <si>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</si>
  <si>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</si>
  <si>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</si>
  <si>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</si>
  <si>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</si>
  <si>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</si>
  <si>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</si>
  <si>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</si>
  <si>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</si>
  <si>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</si>
  <si>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</si>
  <si>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</si>
  <si>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</si>
  <si>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</si>
  <si>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</si>
  <si>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</si>
  <si>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</si>
  <si>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</si>
  <si>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</si>
  <si>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</si>
  <si>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</si>
  <si>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</si>
  <si>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</si>
  <si>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</si>
  <si>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</si>
  <si>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</si>
  <si>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</si>
  <si>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</si>
  <si>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</si>
  <si>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</si>
  <si>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</si>
  <si>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</si>
  <si>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</si>
  <si>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</si>
  <si>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</si>
  <si>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</si>
  <si>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</si>
  <si>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</si>
  <si>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</si>
  <si>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</si>
  <si>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</si>
  <si>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</si>
  <si>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</si>
  <si>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</si>
  <si>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</si>
  <si>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</si>
  <si>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</si>
  <si>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</si>
  <si>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</si>
  <si>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</si>
  <si>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</si>
  <si>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</si>
  <si>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</si>
  <si>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</si>
  <si>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</si>
  <si>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</si>
  <si>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</si>
  <si>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</si>
  <si>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</si>
  <si>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</si>
  <si>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</si>
  <si>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</si>
  <si>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</si>
  <si>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</si>
  <si>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</si>
  <si>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</si>
  <si>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</si>
  <si>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</si>
  <si>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</si>
  <si>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</si>
  <si>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</si>
  <si>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</si>
  <si>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</si>
  <si>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</si>
  <si>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</si>
  <si>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</si>
  <si>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</si>
  <si>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</si>
  <si>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</si>
  <si>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</si>
  <si>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</si>
  <si>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</si>
  <si>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</si>
  <si>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</si>
  <si>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</si>
  <si>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</si>
  <si>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</si>
  <si>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</si>
  <si>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</si>
  <si>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</si>
  <si>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</si>
  <si>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</si>
  <si>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</si>
  <si>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</si>
  <si>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</si>
  <si>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</si>
  <si>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</si>
  <si>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</si>
  <si>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</si>
  <si>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</si>
  <si>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</si>
  <si>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</si>
  <si>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</si>
  <si>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</si>
  <si>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</si>
  <si>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</si>
  <si>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</si>
  <si>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</si>
  <si>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</si>
  <si>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</si>
  <si>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</si>
  <si>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</si>
  <si>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</si>
  <si>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</si>
  <si>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</si>
  <si>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</si>
  <si>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</si>
  <si>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</si>
  <si>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</si>
  <si>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</si>
  <si>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</si>
  <si>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</si>
  <si>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</si>
  <si>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</si>
  <si>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</si>
  <si>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</si>
  <si>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</si>
  <si>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</si>
  <si>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</si>
  <si>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</si>
  <si>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</si>
  <si>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</si>
  <si>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</si>
  <si>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</si>
  <si>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</si>
  <si>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</si>
  <si>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</si>
  <si>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</si>
  <si>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</si>
  <si>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</si>
  <si>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</si>
  <si>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</si>
  <si>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</si>
  <si>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</si>
  <si>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</si>
  <si>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</si>
  <si>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</si>
  <si>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</si>
  <si>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</si>
  <si>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</si>
  <si>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</si>
  <si>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</si>
  <si>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</si>
  <si>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</si>
  <si>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</si>
  <si>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</si>
  <si>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</si>
  <si>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</si>
  <si>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</si>
  <si>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</si>
  <si>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</si>
  <si>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</si>
  <si>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</si>
  <si>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</si>
  <si>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</si>
  <si>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</si>
  <si>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</si>
  <si>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</si>
  <si>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</si>
  <si>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</si>
  <si>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</si>
  <si>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</si>
  <si>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</si>
  <si>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</si>
  <si>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</si>
  <si>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</si>
  <si>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</si>
  <si>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</si>
  <si>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</si>
  <si>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</si>
  <si>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</si>
  <si>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</si>
  <si>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</si>
  <si>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</si>
  <si>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</si>
  <si>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</si>
  <si>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</si>
  <si>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</si>
  <si>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</si>
  <si>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</si>
  <si>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</si>
  <si>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</si>
  <si>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</si>
  <si>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</si>
  <si>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</si>
  <si>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</si>
  <si>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</si>
  <si>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</si>
  <si>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</si>
  <si>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</si>
  <si>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</si>
  <si>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</si>
  <si>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</si>
  <si>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</si>
  <si>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</si>
  <si>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</si>
  <si>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</si>
  <si>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</si>
  <si>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</si>
  <si>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</si>
  <si>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</si>
  <si>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</si>
  <si>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</si>
  <si>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</si>
  <si>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</si>
  <si>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</si>
  <si>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</si>
  <si>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</si>
  <si>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</si>
  <si>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</si>
  <si>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</si>
  <si>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</si>
  <si>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</si>
  <si>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</si>
  <si>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</si>
  <si>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</si>
  <si>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</si>
  <si>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</si>
  <si>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</si>
  <si>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</si>
  <si>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</si>
  <si>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</si>
  <si>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</si>
  <si>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</si>
  <si>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</si>
  <si>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</si>
  <si>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</si>
  <si>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</si>
  <si>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</si>
  <si>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</si>
  <si>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</si>
  <si>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</si>
  <si>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</si>
  <si>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</si>
  <si>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</si>
  <si>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</si>
  <si>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</si>
  <si>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</si>
  <si>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</si>
  <si>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</si>
  <si>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</si>
  <si>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</si>
  <si>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</si>
  <si>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</si>
  <si>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</si>
  <si>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</si>
  <si>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</si>
  <si>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</si>
  <si>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</si>
  <si>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</si>
  <si>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</si>
  <si>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</si>
  <si>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</si>
  <si>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</si>
  <si>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</si>
  <si>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</si>
  <si>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</si>
  <si>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</si>
  <si>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</si>
  <si>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</si>
  <si>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</si>
  <si>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</si>
  <si>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</si>
  <si>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</si>
  <si>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</si>
  <si>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</si>
  <si>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</si>
  <si>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</si>
  <si>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</si>
  <si>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</si>
  <si>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</si>
  <si>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</si>
  <si>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</si>
  <si>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</si>
  <si>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</si>
  <si>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</si>
  <si>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</si>
  <si>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</si>
  <si>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</si>
  <si>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</si>
  <si>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</si>
  <si>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</si>
  <si>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</si>
  <si>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</si>
  <si>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</si>
  <si>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</si>
  <si>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</si>
  <si>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</si>
  <si>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</si>
  <si>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</si>
  <si>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</si>
  <si>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</si>
  <si>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</si>
  <si>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</si>
  <si>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</si>
  <si>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</si>
  <si>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</si>
  <si>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</si>
  <si>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</si>
  <si>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</si>
  <si>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</si>
  <si>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</si>
  <si>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</si>
  <si>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</si>
  <si>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</si>
  <si>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</si>
  <si>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</si>
  <si>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</si>
  <si>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</si>
  <si>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</si>
  <si>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</si>
  <si>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</si>
  <si>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</si>
  <si>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</si>
  <si>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</si>
  <si>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</si>
  <si>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</si>
  <si>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</si>
  <si>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</si>
  <si>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</si>
  <si>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</si>
  <si>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</si>
  <si>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</si>
  <si>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</si>
  <si>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</si>
  <si>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</si>
  <si>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</si>
  <si>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</si>
  <si>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</si>
  <si>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</si>
  <si>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</si>
  <si>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</si>
  <si>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</si>
  <si>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</si>
  <si>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</si>
  <si>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</si>
  <si>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</si>
  <si>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</si>
  <si>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</si>
  <si>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</si>
  <si>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</si>
  <si>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</si>
  <si>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</si>
  <si>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</si>
  <si>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</si>
  <si>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</si>
  <si>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</si>
  <si>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</si>
  <si>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</si>
  <si>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</si>
  <si>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</si>
  <si>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</si>
  <si>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</si>
  <si>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</si>
  <si>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</si>
  <si>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</si>
  <si>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</si>
  <si>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</si>
  <si>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</si>
  <si>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</si>
  <si>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</si>
  <si>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</si>
  <si>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</si>
  <si>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</si>
  <si>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</si>
  <si>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</si>
  <si>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</si>
  <si>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</si>
  <si>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</si>
  <si>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</si>
  <si>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</si>
  <si>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</si>
  <si>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</si>
  <si>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</si>
  <si>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</si>
  <si>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</si>
  <si>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</si>
  <si>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</si>
  <si>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</si>
  <si>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</si>
  <si>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</si>
  <si>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</si>
  <si>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</si>
  <si>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</si>
  <si>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</si>
  <si>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</si>
  <si>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</si>
  <si>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</si>
  <si>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</si>
  <si>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</si>
  <si>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</si>
  <si>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</si>
  <si>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</si>
  <si>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</si>
  <si>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</si>
  <si>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</si>
  <si>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</si>
  <si>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</si>
  <si>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</si>
  <si>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</si>
  <si>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</si>
  <si>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</si>
  <si>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</si>
  <si>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</si>
  <si>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</si>
  <si>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</si>
  <si>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</si>
  <si>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</si>
  <si>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</si>
  <si>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</si>
  <si>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</si>
  <si>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</si>
  <si>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</si>
  <si>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</si>
  <si>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</si>
  <si>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</si>
  <si>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</si>
  <si>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</si>
  <si>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</si>
  <si>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</si>
  <si>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</si>
  <si>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</si>
  <si>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</si>
  <si>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</si>
  <si>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</si>
  <si>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</si>
  <si>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</si>
  <si>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</si>
  <si>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</si>
  <si>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</si>
  <si>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</si>
  <si>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</si>
  <si>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</si>
  <si>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</si>
  <si>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</si>
  <si>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</si>
  <si>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</si>
  <si>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</si>
  <si>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</si>
  <si>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</si>
  <si>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</si>
  <si>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</si>
  <si>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</si>
  <si>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</si>
  <si>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</si>
  <si>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</si>
  <si>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</si>
  <si>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</si>
  <si>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</si>
  <si>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</si>
  <si>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</si>
  <si>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</si>
  <si>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</si>
  <si>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</si>
  <si>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</si>
  <si>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</si>
  <si>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</si>
  <si>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</si>
  <si>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</si>
  <si>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</si>
  <si>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</si>
  <si>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</si>
  <si>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</si>
  <si>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</si>
  <si>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</si>
  <si>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</si>
  <si>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</si>
  <si>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</si>
  <si>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</si>
  <si>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</si>
  <si>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</si>
  <si>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</si>
  <si>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</si>
  <si>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</si>
  <si>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</si>
  <si>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</si>
  <si>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</si>
  <si>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</si>
  <si>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</si>
  <si>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</si>
  <si>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</si>
  <si>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</si>
  <si>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</si>
  <si>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</si>
  <si>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</si>
  <si>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</si>
  <si>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</si>
  <si>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</si>
  <si>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</si>
  <si>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</si>
  <si>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</si>
  <si>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</si>
  <si>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</si>
  <si>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</si>
  <si>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</si>
  <si>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</si>
  <si>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</si>
  <si>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</si>
  <si>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</si>
  <si>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</si>
  <si>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</si>
  <si>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</si>
  <si>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</si>
  <si>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</si>
  <si>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</si>
  <si>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</si>
  <si>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</si>
  <si>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</si>
  <si>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</si>
  <si>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</si>
  <si>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</si>
  <si>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</si>
  <si>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</si>
  <si>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</si>
  <si>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</si>
  <si>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</si>
  <si>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</si>
  <si>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</si>
  <si>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</si>
  <si>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</si>
  <si>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</si>
  <si>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</si>
  <si>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</si>
  <si>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</si>
  <si>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</si>
  <si>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</si>
  <si>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</si>
  <si>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</si>
  <si>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</si>
  <si>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</si>
  <si>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</si>
  <si>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</si>
  <si>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</si>
  <si>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</si>
  <si>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</si>
  <si>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</si>
  <si>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</si>
  <si>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</si>
  <si>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</si>
  <si>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</si>
  <si>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</si>
  <si>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</si>
  <si>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</si>
  <si>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</si>
  <si>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</si>
  <si>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</si>
  <si>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</si>
  <si>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</si>
  <si>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</si>
  <si>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</si>
  <si>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</si>
  <si>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</si>
  <si>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</si>
  <si>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</si>
  <si>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</si>
  <si>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</si>
  <si>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</si>
  <si>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</si>
  <si>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13s</t>
  </si>
  <si>
    <t>Erro Aleatório</t>
  </si>
  <si>
    <t>41s</t>
  </si>
  <si>
    <t>Erro Sistemático</t>
  </si>
  <si>
    <t>—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</si>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</sst>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3" fillId="0" borderId="0" xfId="0" applyFont="1"/>
    <xf numFmtId="0" fontId="46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49" fontId="0" fillId="0" borderId="0" xfId="0" applyNumberFormat="1"/>
    <xf numFmtId="168" fontId="0" fillId="0" borderId="0" xfId="0" applyNumberFormat="1"/>
    <xf numFmtId="49" fontId="46" fillId="0" borderId="0" xfId="0" applyNumberFormat="1" applyFont="1"/>
    <xf numFmtId="49" fontId="45" fillId="0" borderId="0" xfId="0" applyNumberFormat="1" applyFont="1"/>
    <xf numFmtId="49" fontId="47" fillId="0" borderId="0" xfId="0" applyNumberFormat="1" applyFont="1"/>
    <xf numFmtId="0" fontId="47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  <c:pt idx="23">
                  <c:v>113</c:v>
                </c:pt>
                <c:pt idx="24">
                  <c:v>113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116</c:v>
                </c:pt>
                <c:pt idx="1">
                  <c:v>116</c:v>
                </c:pt>
                <c:pt idx="2">
                  <c:v>116</c:v>
                </c:pt>
                <c:pt idx="3">
                  <c:v>116</c:v>
                </c:pt>
                <c:pt idx="4">
                  <c:v>116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  <c:pt idx="23">
                  <c:v>116</c:v>
                </c:pt>
                <c:pt idx="24">
                  <c:v>116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119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  <c:pt idx="23">
                  <c:v>119</c:v>
                </c:pt>
                <c:pt idx="24">
                  <c:v>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122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122</c:v>
                </c:pt>
                <c:pt idx="8">
                  <c:v>122</c:v>
                </c:pt>
                <c:pt idx="9">
                  <c:v>122</c:v>
                </c:pt>
                <c:pt idx="10">
                  <c:v>122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  <c:pt idx="23">
                  <c:v>122</c:v>
                </c:pt>
                <c:pt idx="24">
                  <c:v>122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  <c:pt idx="23">
                  <c:v>125</c:v>
                </c:pt>
                <c:pt idx="24">
                  <c:v>125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128</c:v>
                </c:pt>
                <c:pt idx="1">
                  <c:v>128</c:v>
                </c:pt>
                <c:pt idx="2">
                  <c:v>128</c:v>
                </c:pt>
                <c:pt idx="3">
                  <c:v>128</c:v>
                </c:pt>
                <c:pt idx="4">
                  <c:v>128</c:v>
                </c:pt>
                <c:pt idx="5">
                  <c:v>128</c:v>
                </c:pt>
                <c:pt idx="6">
                  <c:v>128</c:v>
                </c:pt>
                <c:pt idx="7">
                  <c:v>128</c:v>
                </c:pt>
                <c:pt idx="8">
                  <c:v>128</c:v>
                </c:pt>
                <c:pt idx="9">
                  <c:v>128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  <c:pt idx="23">
                  <c:v>128</c:v>
                </c:pt>
                <c:pt idx="24">
                  <c:v>128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253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253</c:v>
                </c:pt>
                <c:pt idx="9">
                  <c:v>253</c:v>
                </c:pt>
                <c:pt idx="10">
                  <c:v>253</c:v>
                </c:pt>
                <c:pt idx="11">
                  <c:v>253</c:v>
                </c:pt>
                <c:pt idx="12">
                  <c:v>253</c:v>
                </c:pt>
                <c:pt idx="13">
                  <c:v>253</c:v>
                </c:pt>
                <c:pt idx="14">
                  <c:v>253</c:v>
                </c:pt>
                <c:pt idx="15">
                  <c:v>253</c:v>
                </c:pt>
                <c:pt idx="16">
                  <c:v>253</c:v>
                </c:pt>
                <c:pt idx="17">
                  <c:v>253</c:v>
                </c:pt>
                <c:pt idx="18">
                  <c:v>253</c:v>
                </c:pt>
                <c:pt idx="19">
                  <c:v>253</c:v>
                </c:pt>
                <c:pt idx="20">
                  <c:v>253</c:v>
                </c:pt>
                <c:pt idx="21">
                  <c:v>253</c:v>
                </c:pt>
                <c:pt idx="22">
                  <c:v>253</c:v>
                </c:pt>
                <c:pt idx="23">
                  <c:v>253</c:v>
                </c:pt>
                <c:pt idx="24">
                  <c:v>253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265</c:v>
                </c:pt>
                <c:pt idx="1">
                  <c:v>265</c:v>
                </c:pt>
                <c:pt idx="2">
                  <c:v>265</c:v>
                </c:pt>
                <c:pt idx="3">
                  <c:v>265</c:v>
                </c:pt>
                <c:pt idx="4">
                  <c:v>265</c:v>
                </c:pt>
                <c:pt idx="5">
                  <c:v>265</c:v>
                </c:pt>
                <c:pt idx="6">
                  <c:v>265</c:v>
                </c:pt>
                <c:pt idx="7">
                  <c:v>265</c:v>
                </c:pt>
                <c:pt idx="8">
                  <c:v>265</c:v>
                </c:pt>
                <c:pt idx="9">
                  <c:v>265</c:v>
                </c:pt>
                <c:pt idx="10">
                  <c:v>265</c:v>
                </c:pt>
                <c:pt idx="11">
                  <c:v>265</c:v>
                </c:pt>
                <c:pt idx="12">
                  <c:v>265</c:v>
                </c:pt>
                <c:pt idx="13">
                  <c:v>265</c:v>
                </c:pt>
                <c:pt idx="14">
                  <c:v>265</c:v>
                </c:pt>
                <c:pt idx="15">
                  <c:v>265</c:v>
                </c:pt>
                <c:pt idx="16">
                  <c:v>265</c:v>
                </c:pt>
                <c:pt idx="17">
                  <c:v>265</c:v>
                </c:pt>
                <c:pt idx="18">
                  <c:v>265</c:v>
                </c:pt>
                <c:pt idx="19">
                  <c:v>265</c:v>
                </c:pt>
                <c:pt idx="20">
                  <c:v>265</c:v>
                </c:pt>
                <c:pt idx="21">
                  <c:v>265</c:v>
                </c:pt>
                <c:pt idx="22">
                  <c:v>265</c:v>
                </c:pt>
                <c:pt idx="23">
                  <c:v>265</c:v>
                </c:pt>
                <c:pt idx="24">
                  <c:v>265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271</c:v>
                </c:pt>
                <c:pt idx="1">
                  <c:v>271</c:v>
                </c:pt>
                <c:pt idx="2">
                  <c:v>271</c:v>
                </c:pt>
                <c:pt idx="3">
                  <c:v>271</c:v>
                </c:pt>
                <c:pt idx="4">
                  <c:v>271</c:v>
                </c:pt>
                <c:pt idx="5">
                  <c:v>271</c:v>
                </c:pt>
                <c:pt idx="6">
                  <c:v>271</c:v>
                </c:pt>
                <c:pt idx="7">
                  <c:v>271</c:v>
                </c:pt>
                <c:pt idx="8">
                  <c:v>271</c:v>
                </c:pt>
                <c:pt idx="9">
                  <c:v>271</c:v>
                </c:pt>
                <c:pt idx="10">
                  <c:v>271</c:v>
                </c:pt>
                <c:pt idx="11">
                  <c:v>271</c:v>
                </c:pt>
                <c:pt idx="12">
                  <c:v>271</c:v>
                </c:pt>
                <c:pt idx="13">
                  <c:v>271</c:v>
                </c:pt>
                <c:pt idx="14">
                  <c:v>271</c:v>
                </c:pt>
                <c:pt idx="15">
                  <c:v>271</c:v>
                </c:pt>
                <c:pt idx="16">
                  <c:v>271</c:v>
                </c:pt>
                <c:pt idx="17">
                  <c:v>271</c:v>
                </c:pt>
                <c:pt idx="18">
                  <c:v>271</c:v>
                </c:pt>
                <c:pt idx="19">
                  <c:v>271</c:v>
                </c:pt>
                <c:pt idx="20">
                  <c:v>271</c:v>
                </c:pt>
                <c:pt idx="21">
                  <c:v>271</c:v>
                </c:pt>
                <c:pt idx="22">
                  <c:v>271</c:v>
                </c:pt>
                <c:pt idx="23">
                  <c:v>271</c:v>
                </c:pt>
                <c:pt idx="24">
                  <c:v>271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277</c:v>
                </c:pt>
                <c:pt idx="1">
                  <c:v>277</c:v>
                </c:pt>
                <c:pt idx="2">
                  <c:v>277</c:v>
                </c:pt>
                <c:pt idx="3">
                  <c:v>277</c:v>
                </c:pt>
                <c:pt idx="4">
                  <c:v>277</c:v>
                </c:pt>
                <c:pt idx="5">
                  <c:v>277</c:v>
                </c:pt>
                <c:pt idx="6">
                  <c:v>277</c:v>
                </c:pt>
                <c:pt idx="7">
                  <c:v>277</c:v>
                </c:pt>
                <c:pt idx="8">
                  <c:v>277</c:v>
                </c:pt>
                <c:pt idx="9">
                  <c:v>277</c:v>
                </c:pt>
                <c:pt idx="10">
                  <c:v>277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277</c:v>
                </c:pt>
                <c:pt idx="16">
                  <c:v>277</c:v>
                </c:pt>
                <c:pt idx="17">
                  <c:v>277</c:v>
                </c:pt>
                <c:pt idx="18">
                  <c:v>277</c:v>
                </c:pt>
                <c:pt idx="19">
                  <c:v>277</c:v>
                </c:pt>
                <c:pt idx="20">
                  <c:v>277</c:v>
                </c:pt>
                <c:pt idx="21">
                  <c:v>277</c:v>
                </c:pt>
                <c:pt idx="22">
                  <c:v>277</c:v>
                </c:pt>
                <c:pt idx="23">
                  <c:v>277</c:v>
                </c:pt>
                <c:pt idx="24">
                  <c:v>277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283</c:v>
                </c:pt>
                <c:pt idx="1">
                  <c:v>283</c:v>
                </c:pt>
                <c:pt idx="2">
                  <c:v>283</c:v>
                </c:pt>
                <c:pt idx="3">
                  <c:v>283</c:v>
                </c:pt>
                <c:pt idx="4">
                  <c:v>283</c:v>
                </c:pt>
                <c:pt idx="5">
                  <c:v>283</c:v>
                </c:pt>
                <c:pt idx="6">
                  <c:v>283</c:v>
                </c:pt>
                <c:pt idx="7">
                  <c:v>283</c:v>
                </c:pt>
                <c:pt idx="8">
                  <c:v>283</c:v>
                </c:pt>
                <c:pt idx="9">
                  <c:v>283</c:v>
                </c:pt>
                <c:pt idx="10">
                  <c:v>283</c:v>
                </c:pt>
                <c:pt idx="11">
                  <c:v>283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283</c:v>
                </c:pt>
                <c:pt idx="16">
                  <c:v>283</c:v>
                </c:pt>
                <c:pt idx="17">
                  <c:v>283</c:v>
                </c:pt>
                <c:pt idx="18">
                  <c:v>283</c:v>
                </c:pt>
                <c:pt idx="19">
                  <c:v>283</c:v>
                </c:pt>
                <c:pt idx="20">
                  <c:v>283</c:v>
                </c:pt>
                <c:pt idx="21">
                  <c:v>283</c:v>
                </c:pt>
                <c:pt idx="22">
                  <c:v>283</c:v>
                </c:pt>
                <c:pt idx="23">
                  <c:v>283</c:v>
                </c:pt>
                <c:pt idx="24">
                  <c:v>283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FAC3D233-C399-F661-BB99-D2EB1F526D2F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C93CD75A-D50C-7A1A-1A25-854B70832318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339725</xdr:colOff>
      <xdr:row>3</xdr:row>
      <xdr:rowOff>79375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5066DA7C-7F23-4C85-ED1D-C9537619F3B7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EA4340-6646-4BAC-B37B-9D7C61B89ED0}" name="tblLogResultados" displayName="tblLogResultados" ref="BG3:BY4" totalsRowShown="0">
  <autoFilter ref="BG3:BY4" xr:uid="{3AEA4340-6646-4BAC-B37B-9D7C61B89ED0}"/>
  <tableColumns count="19">
    <tableColumn id="1" xr3:uid="{B0FFE764-89FA-4C4E-B673-24657F4355C8}" name="ID_Auditoria" dataDxfId="18"/>
    <tableColumn id="2" xr3:uid="{B70DD547-FEEA-49C1-8F82-81664AD06B6A}" name="DataHora"/>
    <tableColumn id="3" xr3:uid="{55C87817-ABF6-4CDD-947C-ECAD600C06B6}" name="TipoOperacao"/>
    <tableColumn id="4" xr3:uid="{D4CD9D29-3F7E-4DE3-8E98-85C9C78CC138}" name="AbaOrigem"/>
    <tableColumn id="5" xr3:uid="{DE94F035-AB4A-4406-AE3A-72EAF90DFE92}" name="RUN"/>
    <tableColumn id="6" xr3:uid="{87966A81-63E9-4DD5-8644-FFF60843C4CE}" name="DataCorrida"/>
    <tableColumn id="7" xr3:uid="{EAE42E5F-EAB1-495E-863F-ADCA21B1AD2F}" name="Nivel"/>
    <tableColumn id="8" xr3:uid="{26073510-7F75-43BD-A9A2-13A49ACF8CA1}" name="Analito"/>
    <tableColumn id="9" xr3:uid="{DF35E185-5196-4F9E-B354-9DA62A011D07}" name="Lote"/>
    <tableColumn id="10" xr3:uid="{80F8AD74-B9F9-41CF-BA8F-C9FB36146435}" name="Resultado"/>
    <tableColumn id="11" xr3:uid="{FA50297F-9221-45BF-BFBB-532CE71C3E94}" name="StatusAnterior"/>
    <tableColumn id="12" xr3:uid="{E8940D66-B477-4986-ADD3-AF016BBA20EB}" name="StatusNovo"/>
    <tableColumn id="13" xr3:uid="{2ECDAABC-5644-45F0-B4F5-9CBCBBFA847E}" name="ParecerTecnico"/>
    <tableColumn id="14" xr3:uid="{E6AC7D40-84B2-439A-AB3A-9E7D4CB0949C}" name="UsuarioSistema"/>
    <tableColumn id="15" xr3:uid="{DDB380E9-0247-4BD0-B486-DC09700A53BD}" name="UsuarioOffice"/>
    <tableColumn id="16" xr3:uid="{E667FE03-E56E-4777-8AE5-501C57F727FE}" name="UsuarioWindows"/>
    <tableColumn id="17" xr3:uid="{3BC4AEC4-872C-44CF-B5D1-D1B84F108938}" name="Computador"/>
    <tableColumn id="18" xr3:uid="{B918A766-01C3-4EAB-9BF4-2222C3C793D6}" name="Arquivo"/>
    <tableColumn id="19" xr3:uid="{F88D50DC-089A-4CF7-AF8B-5CF57E863170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3C5A5D-04D5-4DA6-B07D-486AAA800BFB}" name="tblLogRegistros" displayName="tblLogRegistros" ref="CB3:CT4" totalsRowShown="0">
  <autoFilter ref="CB3:CT4" xr:uid="{D13C5A5D-04D5-4DA6-B07D-486AAA800BFB}"/>
  <tableColumns count="19">
    <tableColumn id="1" xr3:uid="{3827138B-4CD2-4905-8529-97741B42CE6C}" name="ID_Auditoria" dataDxfId="17"/>
    <tableColumn id="2" xr3:uid="{17C229C7-F977-435B-ACD5-5C40AD6A3378}" name="DataHora"/>
    <tableColumn id="3" xr3:uid="{E40DF85D-4D04-48DF-B06A-8046E1CE6AC0}" name="TipoOperacao"/>
    <tableColumn id="4" xr3:uid="{9B37627A-2D89-4047-A827-5DC0222D435B}" name="AbaOrigem"/>
    <tableColumn id="5" xr3:uid="{505C6399-8218-441A-B4D2-AA1B8EE64EF9}" name="RUN"/>
    <tableColumn id="6" xr3:uid="{44E7568F-E13C-408E-85CC-CE29EC5C650E}" name="DataCorrida"/>
    <tableColumn id="7" xr3:uid="{FAA51580-21BD-46D2-B615-A2C2E5C553C7}" name="Nivel"/>
    <tableColumn id="8" xr3:uid="{75785AE7-16F4-48DA-BDA8-B05822288387}" name="Analito"/>
    <tableColumn id="9" xr3:uid="{58E9C64E-DFAC-47B6-86F0-4F5B3522ADE6}" name="Lote"/>
    <tableColumn id="10" xr3:uid="{2DFFF587-8C52-4E8B-8BA8-2F9770ABB379}" name="Resultado"/>
    <tableColumn id="11" xr3:uid="{6C24A039-1EF5-4EDA-89B1-6AC6C5EB7905}" name="StatusAnterior"/>
    <tableColumn id="12" xr3:uid="{BBDE9ABB-25D9-4EE8-A068-04D1D68BC958}" name="StatusNovo"/>
    <tableColumn id="13" xr3:uid="{4875E9AA-42B9-4170-A515-CBFC011CB8D8}" name="ParecerTecnico"/>
    <tableColumn id="14" xr3:uid="{CB62857A-1246-4EDB-858A-89BF52456C0C}" name="UsuarioSistema"/>
    <tableColumn id="15" xr3:uid="{1495B1CF-0413-46B0-BFDD-CC83D0C49F48}" name="UsuarioOffice"/>
    <tableColumn id="16" xr3:uid="{6DD8DCBE-7012-467D-B1B5-307BFD021E91}" name="UsuarioWindows"/>
    <tableColumn id="17" xr3:uid="{1254F123-D934-430F-A06C-5186FF111A8D}" name="Computador"/>
    <tableColumn id="18" xr3:uid="{D14CCF36-5A09-43DD-B424-8294F12C55C5}" name="Arquivo"/>
    <tableColumn id="19" xr3:uid="{5F3FE3CC-98D6-4989-8CF8-096E663239A6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C9FDC5-84D3-479D-B2DA-C3546C8F3EBA}" name="tblAuditoria" displayName="tblAuditoria" ref="A3:AG4" totalsRowShown="0" headerRowDxfId="3">
  <autoFilter ref="A3:AG4" xr:uid="{37C9FDC5-84D3-479D-B2DA-C3546C8F3EBA}"/>
  <tableColumns count="33">
    <tableColumn id="1" xr3:uid="{894D490C-F48B-46A6-9BBB-0983D36D245E}" name="ID_Evento" dataDxfId="2"/>
    <tableColumn id="2" xr3:uid="{0BBDC109-656B-4B6D-AADE-09959380A278}" name="VersaoSchema"/>
    <tableColumn id="3" xr3:uid="{324BE134-B3F0-4ABF-BAFA-5E0303AC056C}" name="Timestamp"/>
    <tableColumn id="4" xr3:uid="{FA1989C0-9511-4473-9A70-390B646FF40B}" name="Data"/>
    <tableColumn id="5" xr3:uid="{DF0F5CD1-DF8A-4903-8793-0EDEA0C946A7}" name="Hora"/>
    <tableColumn id="6" xr3:uid="{71D7AD18-3BA3-46CF-8802-FBFA492A8A2F}" name="Categoria"/>
    <tableColumn id="7" xr3:uid="{1EE3DE98-63C7-4CE3-BC59-0BF568A9CD33}" name="Acao"/>
    <tableColumn id="8" xr3:uid="{93403098-DFA6-4FE9-B4C7-C0E03ACE8687}" name="Modulo"/>
    <tableColumn id="9" xr3:uid="{093FBAEC-AC95-47D3-91D7-E6FFCABEAE2D}" name="ChaveRegistro"/>
    <tableColumn id="10" xr3:uid="{9B8BF7D8-8004-46EB-8424-F7FB04B1043F}" name="RUN"/>
    <tableColumn id="11" xr3:uid="{255658C3-12F2-4638-BFC7-4865B1F9E060}" name="DataCorrida"/>
    <tableColumn id="12" xr3:uid="{F7CB48B2-3E5A-4247-BC44-4B6B2F1CA011}" name="Equipamento"/>
    <tableColumn id="13" xr3:uid="{B1237AE1-C60D-4A75-A835-439DBDB85185}" name="Lote"/>
    <tableColumn id="14" xr3:uid="{58F41B3D-D974-4B9E-B8FA-E108BDBE123D}" name="Nivel"/>
    <tableColumn id="15" xr3:uid="{434E6EE6-1A9F-4FFA-990C-C4505FA9EF1F}" name="Analito"/>
    <tableColumn id="16" xr3:uid="{D52117FF-947D-4CCB-B5BD-DE113033A968}" name="SeqAlteracao"/>
    <tableColumn id="17" xr3:uid="{2AAE2C7D-022F-44D6-A23C-EE934C2A0015}" name="ResultadoAnterior"/>
    <tableColumn id="18" xr3:uid="{B35ED042-F335-407D-A50A-7E6DB39BB565}" name="ResultadoNovo"/>
    <tableColumn id="19" xr3:uid="{8915D2E1-4DCC-4259-9511-B7C88297F638}" name="Delta"/>
    <tableColumn id="20" xr3:uid="{E2E5B982-0B4B-4B0D-BB1F-B76ED39E5739}" name="DeltaPerc"/>
    <tableColumn id="21" xr3:uid="{FD6A424F-7188-4D8C-B73E-8C635CFB65BD}" name="StatusAnterior"/>
    <tableColumn id="22" xr3:uid="{A1EF932D-AB34-42CE-AAE1-CEB499071524}" name="StatusNovo"/>
    <tableColumn id="23" xr3:uid="{59F19C53-C7A8-4578-BE61-92F15F05F47D}" name="Motivo"/>
    <tableColumn id="24" xr3:uid="{A149DCC0-8A06-422C-B5B6-0CF605197B0F}" name="ParecerTecnico"/>
    <tableColumn id="25" xr3:uid="{0D88F1AE-9391-4E0E-BCD7-53233789827E}" name="UsuarioSistema"/>
    <tableColumn id="26" xr3:uid="{B887F4D9-1710-4FDC-B5F3-C012C3766741}" name="Papel"/>
    <tableColumn id="27" xr3:uid="{EC30077D-AFE1-4851-B025-BE39B7169AE5}" name="UsuarioOffice"/>
    <tableColumn id="28" xr3:uid="{944F4A2D-1381-48DB-9E7C-CBABEEB9395F}" name="UsuarioWindows"/>
    <tableColumn id="29" xr3:uid="{103B9204-AB4F-4723-AA42-E2CAECFB1B29}" name="Computador"/>
    <tableColumn id="30" xr3:uid="{68918696-BFB6-4177-8D6D-900A76C53C83}" name="Arquivo"/>
    <tableColumn id="31" xr3:uid="{9734AE1B-E360-4409-9954-ABABB0555D85}" name="VersaoSistema"/>
    <tableColumn id="32" xr3:uid="{D6747FC4-1A22-4C01-B0D0-F1FE38AEA453}" name="HashAnterior" dataDxfId="1"/>
    <tableColumn id="33" xr3:uid="{6ECBE3F0-F62A-4265-BD49-327B0F8ADF16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9" t="s">
        <v>0</v>
      </c>
      <c r="B1" s="115"/>
      <c r="C1" s="115"/>
      <c r="D1" s="115"/>
      <c r="E1" s="115"/>
      <c r="F1" s="115"/>
      <c r="G1" s="115"/>
      <c r="H1" s="115"/>
    </row>
    <row r="2" spans="1:8" ht="19.899999999999999" customHeight="1" x14ac:dyDescent="0.25">
      <c r="A2" s="120" t="s">
        <v>1</v>
      </c>
      <c r="B2" s="115"/>
      <c r="C2" s="115"/>
      <c r="D2" s="115"/>
      <c r="E2" s="115"/>
      <c r="F2" s="115"/>
      <c r="G2" s="115"/>
      <c r="H2" s="115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6" t="s">
        <v>15</v>
      </c>
      <c r="D12" s="117"/>
      <c r="E12" s="117"/>
      <c r="F12" s="117"/>
      <c r="G12" s="118"/>
    </row>
    <row r="13" spans="1:8" x14ac:dyDescent="0.25">
      <c r="B13" s="4" t="s">
        <v>16</v>
      </c>
      <c r="C13" s="116" t="s">
        <v>17</v>
      </c>
      <c r="D13" s="117"/>
      <c r="E13" s="117"/>
      <c r="F13" s="117"/>
      <c r="G13" s="118"/>
    </row>
    <row r="14" spans="1:8" x14ac:dyDescent="0.25">
      <c r="B14" s="4" t="s">
        <v>18</v>
      </c>
      <c r="C14" s="116" t="s">
        <v>19</v>
      </c>
      <c r="D14" s="117"/>
      <c r="E14" s="117"/>
      <c r="F14" s="117"/>
      <c r="G14" s="118"/>
    </row>
    <row r="15" spans="1:8" x14ac:dyDescent="0.25">
      <c r="B15" s="4" t="s">
        <v>20</v>
      </c>
      <c r="C15" s="116" t="s">
        <v>21</v>
      </c>
      <c r="D15" s="117"/>
      <c r="E15" s="117"/>
      <c r="F15" s="117"/>
      <c r="G15" s="118"/>
    </row>
    <row r="16" spans="1:8" x14ac:dyDescent="0.25">
      <c r="B16" s="4" t="s">
        <v>22</v>
      </c>
      <c r="C16" s="116" t="s">
        <v>23</v>
      </c>
      <c r="D16" s="117"/>
      <c r="E16" s="117"/>
      <c r="F16" s="117"/>
      <c r="G16" s="118"/>
    </row>
    <row r="17" spans="2:7" x14ac:dyDescent="0.25">
      <c r="B17" s="4" t="s">
        <v>24</v>
      </c>
      <c r="C17" s="116" t="s">
        <v>25</v>
      </c>
      <c r="D17" s="117"/>
      <c r="E17" s="117"/>
      <c r="F17" s="117"/>
      <c r="G17" s="118"/>
    </row>
    <row r="18" spans="2:7" x14ac:dyDescent="0.25">
      <c r="B18" s="4" t="s">
        <v>26</v>
      </c>
      <c r="C18" s="116" t="s">
        <v>27</v>
      </c>
      <c r="D18" s="117"/>
      <c r="E18" s="117"/>
      <c r="F18" s="117"/>
      <c r="G18" s="118"/>
    </row>
    <row r="19" spans="2:7" x14ac:dyDescent="0.25">
      <c r="B19" s="4" t="s">
        <v>28</v>
      </c>
      <c r="C19" s="116" t="s">
        <v>29</v>
      </c>
      <c r="D19" s="117"/>
      <c r="E19" s="117"/>
      <c r="F19" s="117"/>
      <c r="G19" s="118"/>
    </row>
    <row r="20" spans="2:7" x14ac:dyDescent="0.25">
      <c r="B20" s="4" t="s">
        <v>30</v>
      </c>
      <c r="C20" s="116" t="s">
        <v>31</v>
      </c>
      <c r="D20" s="117"/>
      <c r="E20" s="117"/>
      <c r="F20" s="117"/>
      <c r="G20" s="118"/>
    </row>
    <row r="22" spans="2:7" ht="15.75" x14ac:dyDescent="0.25">
      <c r="B22" s="1" t="s">
        <v>32</v>
      </c>
    </row>
    <row r="23" spans="2:7" x14ac:dyDescent="0.25">
      <c r="B23" s="114" t="s">
        <v>33</v>
      </c>
      <c r="C23" s="115"/>
      <c r="D23" s="115"/>
      <c r="E23" s="115"/>
      <c r="F23" s="115"/>
      <c r="G23" s="115"/>
    </row>
    <row r="24" spans="2:7" x14ac:dyDescent="0.25">
      <c r="B24" s="114" t="s">
        <v>34</v>
      </c>
      <c r="C24" s="115"/>
      <c r="D24" s="115"/>
      <c r="E24" s="115"/>
      <c r="F24" s="115"/>
      <c r="G24" s="115"/>
    </row>
    <row r="25" spans="2:7" x14ac:dyDescent="0.25">
      <c r="B25" s="114" t="s">
        <v>35</v>
      </c>
      <c r="C25" s="115"/>
      <c r="D25" s="115"/>
      <c r="E25" s="115"/>
      <c r="F25" s="115"/>
      <c r="G25" s="115"/>
    </row>
    <row r="26" spans="2:7" x14ac:dyDescent="0.25">
      <c r="B26" s="114" t="s">
        <v>36</v>
      </c>
      <c r="C26" s="115"/>
      <c r="D26" s="115"/>
      <c r="E26" s="115"/>
      <c r="F26" s="115"/>
      <c r="G26" s="11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9" t="s">
        <v>37</v>
      </c>
      <c r="B1" s="115"/>
      <c r="C1" s="115"/>
      <c r="D1" s="115"/>
      <c r="E1" s="115"/>
      <c r="F1" s="5" t="s">
        <v>38</v>
      </c>
      <c r="G1" s="6" t="s">
        <v>422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21" t="s">
        <v>53</v>
      </c>
      <c r="C19" s="115"/>
      <c r="D19" s="115"/>
    </row>
    <row r="20" spans="2:4" ht="17.25" x14ac:dyDescent="0.25">
      <c r="B20" s="7" t="s">
        <v>54</v>
      </c>
      <c r="C20" s="14" t="s">
        <v>422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56</v>
      </c>
    </row>
    <row r="24" spans="2:4" x14ac:dyDescent="0.25">
      <c r="B24" s="121" t="s">
        <v>57</v>
      </c>
      <c r="C24" s="115"/>
      <c r="D24" s="115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422</v>
      </c>
      <c r="D26" s="16">
        <v>46112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9" t="s">
        <v>85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32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356</v>
      </c>
      <c r="B4" s="25" t="s">
        <v>357</v>
      </c>
      <c r="C4" s="25" t="s">
        <v>119</v>
      </c>
      <c r="D4" s="26">
        <v>1</v>
      </c>
      <c r="E4" s="27">
        <v>83</v>
      </c>
      <c r="F4" s="27">
        <v>3</v>
      </c>
      <c r="G4" s="27">
        <v>205</v>
      </c>
      <c r="H4" s="27">
        <v>6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74</v>
      </c>
      <c r="Z4" s="22">
        <f t="shared" ref="Z4:Z43" si="5">IF($A4="","",IF($E4="","",$E4+3*$F4))</f>
        <v>92</v>
      </c>
      <c r="AA4" s="23">
        <f t="shared" ref="AA4:AA43" si="6">IF($Y4="","",$E4-($E4-$Y4)*1.1)</f>
        <v>73.099999999999994</v>
      </c>
      <c r="AB4" s="23">
        <f t="shared" ref="AB4:AB43" si="7">IF($Z4="","",$E4+($Z4-$E4)*1.1)</f>
        <v>92.9</v>
      </c>
      <c r="AC4" s="22">
        <f t="shared" ref="AC4:AC43" si="8">IF($A4="","",IF($G4="","",$G4-3*$H4))</f>
        <v>187</v>
      </c>
      <c r="AD4" s="22">
        <f t="shared" ref="AD4:AD43" si="9">IF($A4="","",IF($G4="","",$G4+3*$H4))</f>
        <v>223</v>
      </c>
      <c r="AE4" s="23">
        <f t="shared" ref="AE4:AE43" si="10">IF($AC4="","",$G4-($G4-$AC4)*1.1)</f>
        <v>185.2</v>
      </c>
      <c r="AF4" s="23">
        <f t="shared" ref="AF4:AF43" si="11">IF($AD4="","",$G4+($AD4-$G4)*1.1)</f>
        <v>224.8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86</v>
      </c>
      <c r="F5" s="27">
        <v>4</v>
      </c>
      <c r="G5" s="27">
        <v>210</v>
      </c>
      <c r="H5" s="27">
        <v>7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74</v>
      </c>
      <c r="Z5" s="22">
        <f t="shared" si="5"/>
        <v>98</v>
      </c>
      <c r="AA5" s="23">
        <f t="shared" si="6"/>
        <v>72.8</v>
      </c>
      <c r="AB5" s="23">
        <f t="shared" si="7"/>
        <v>99.2</v>
      </c>
      <c r="AC5" s="22">
        <f t="shared" si="8"/>
        <v>189</v>
      </c>
      <c r="AD5" s="22">
        <f t="shared" si="9"/>
        <v>231</v>
      </c>
      <c r="AE5" s="23">
        <f t="shared" si="10"/>
        <v>186.9</v>
      </c>
      <c r="AF5" s="23">
        <f t="shared" si="11"/>
        <v>233.1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89</v>
      </c>
      <c r="F6" s="27">
        <v>2</v>
      </c>
      <c r="G6" s="27">
        <v>215</v>
      </c>
      <c r="H6" s="27">
        <v>8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83</v>
      </c>
      <c r="Z6" s="22">
        <f t="shared" si="5"/>
        <v>95</v>
      </c>
      <c r="AA6" s="23">
        <f t="shared" si="6"/>
        <v>82.4</v>
      </c>
      <c r="AB6" s="23">
        <f t="shared" si="7"/>
        <v>95.6</v>
      </c>
      <c r="AC6" s="22">
        <f t="shared" si="8"/>
        <v>191</v>
      </c>
      <c r="AD6" s="22">
        <f t="shared" si="9"/>
        <v>239</v>
      </c>
      <c r="AE6" s="23">
        <f t="shared" si="10"/>
        <v>188.6</v>
      </c>
      <c r="AF6" s="23">
        <f t="shared" si="11"/>
        <v>241.4</v>
      </c>
    </row>
    <row r="7" spans="1:32" x14ac:dyDescent="0.25">
      <c r="A7" s="24" t="s">
        <v>358</v>
      </c>
      <c r="B7" s="25" t="s">
        <v>357</v>
      </c>
      <c r="C7" s="25" t="s">
        <v>119</v>
      </c>
      <c r="D7" s="26">
        <v>2</v>
      </c>
      <c r="E7" s="27">
        <v>92</v>
      </c>
      <c r="F7" s="27">
        <v>3</v>
      </c>
      <c r="G7" s="27">
        <v>220</v>
      </c>
      <c r="H7" s="27">
        <v>5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83</v>
      </c>
      <c r="Z7" s="22">
        <f t="shared" si="5"/>
        <v>101</v>
      </c>
      <c r="AA7" s="23">
        <f t="shared" si="6"/>
        <v>82.1</v>
      </c>
      <c r="AB7" s="23">
        <f t="shared" si="7"/>
        <v>101.9</v>
      </c>
      <c r="AC7" s="22">
        <f t="shared" si="8"/>
        <v>205</v>
      </c>
      <c r="AD7" s="22">
        <f t="shared" si="9"/>
        <v>235</v>
      </c>
      <c r="AE7" s="23">
        <f t="shared" si="10"/>
        <v>203.5</v>
      </c>
      <c r="AF7" s="23">
        <f t="shared" si="11"/>
        <v>236.5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95</v>
      </c>
      <c r="F8" s="27">
        <v>4</v>
      </c>
      <c r="G8" s="27">
        <v>225</v>
      </c>
      <c r="H8" s="27">
        <v>6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83</v>
      </c>
      <c r="Z8" s="22">
        <f t="shared" si="5"/>
        <v>107</v>
      </c>
      <c r="AA8" s="23">
        <f t="shared" si="6"/>
        <v>81.8</v>
      </c>
      <c r="AB8" s="23">
        <f t="shared" si="7"/>
        <v>108.2</v>
      </c>
      <c r="AC8" s="22">
        <f t="shared" si="8"/>
        <v>207</v>
      </c>
      <c r="AD8" s="22">
        <f t="shared" si="9"/>
        <v>243</v>
      </c>
      <c r="AE8" s="23">
        <f t="shared" si="10"/>
        <v>205.2</v>
      </c>
      <c r="AF8" s="23">
        <f t="shared" si="11"/>
        <v>244.8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98</v>
      </c>
      <c r="F9" s="27">
        <v>2</v>
      </c>
      <c r="G9" s="27">
        <v>230</v>
      </c>
      <c r="H9" s="27">
        <v>7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92</v>
      </c>
      <c r="Z9" s="22">
        <f t="shared" si="5"/>
        <v>104</v>
      </c>
      <c r="AA9" s="23">
        <f t="shared" si="6"/>
        <v>91.4</v>
      </c>
      <c r="AB9" s="23">
        <f t="shared" si="7"/>
        <v>104.6</v>
      </c>
      <c r="AC9" s="22">
        <f t="shared" si="8"/>
        <v>209</v>
      </c>
      <c r="AD9" s="22">
        <f t="shared" si="9"/>
        <v>251</v>
      </c>
      <c r="AE9" s="23">
        <f t="shared" si="10"/>
        <v>206.9</v>
      </c>
      <c r="AF9" s="23">
        <f t="shared" si="11"/>
        <v>253.1</v>
      </c>
    </row>
    <row r="10" spans="1:32" x14ac:dyDescent="0.25">
      <c r="A10" s="24" t="s">
        <v>359</v>
      </c>
      <c r="B10" s="25" t="s">
        <v>357</v>
      </c>
      <c r="C10" s="25" t="s">
        <v>360</v>
      </c>
      <c r="D10" s="26">
        <v>0</v>
      </c>
      <c r="E10" s="27">
        <v>101</v>
      </c>
      <c r="F10" s="27">
        <v>3</v>
      </c>
      <c r="G10" s="27">
        <v>235</v>
      </c>
      <c r="H10" s="27">
        <v>8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92</v>
      </c>
      <c r="Z10" s="22">
        <f t="shared" si="5"/>
        <v>110</v>
      </c>
      <c r="AA10" s="23">
        <f t="shared" si="6"/>
        <v>91.1</v>
      </c>
      <c r="AB10" s="23">
        <f t="shared" si="7"/>
        <v>110.9</v>
      </c>
      <c r="AC10" s="22">
        <f t="shared" si="8"/>
        <v>211</v>
      </c>
      <c r="AD10" s="22">
        <f t="shared" si="9"/>
        <v>259</v>
      </c>
      <c r="AE10" s="23">
        <f t="shared" si="10"/>
        <v>208.6</v>
      </c>
      <c r="AF10" s="23">
        <f t="shared" si="11"/>
        <v>261.39999999999998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104</v>
      </c>
      <c r="F11" s="27">
        <v>4</v>
      </c>
      <c r="G11" s="27">
        <v>240</v>
      </c>
      <c r="H11" s="27">
        <v>5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92</v>
      </c>
      <c r="Z11" s="22">
        <f t="shared" si="5"/>
        <v>116</v>
      </c>
      <c r="AA11" s="23">
        <f t="shared" si="6"/>
        <v>90.8</v>
      </c>
      <c r="AB11" s="23">
        <f t="shared" si="7"/>
        <v>117.2</v>
      </c>
      <c r="AC11" s="22">
        <f t="shared" si="8"/>
        <v>225</v>
      </c>
      <c r="AD11" s="22">
        <f t="shared" si="9"/>
        <v>255</v>
      </c>
      <c r="AE11" s="23">
        <f t="shared" si="10"/>
        <v>223.5</v>
      </c>
      <c r="AF11" s="23">
        <f t="shared" si="11"/>
        <v>256.5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107</v>
      </c>
      <c r="F12" s="27">
        <v>2</v>
      </c>
      <c r="G12" s="27">
        <v>245</v>
      </c>
      <c r="H12" s="27">
        <v>6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101</v>
      </c>
      <c r="Z12" s="22">
        <f t="shared" si="5"/>
        <v>113</v>
      </c>
      <c r="AA12" s="23">
        <f t="shared" si="6"/>
        <v>100.4</v>
      </c>
      <c r="AB12" s="23">
        <f t="shared" si="7"/>
        <v>113.6</v>
      </c>
      <c r="AC12" s="22">
        <f t="shared" si="8"/>
        <v>227</v>
      </c>
      <c r="AD12" s="22">
        <f t="shared" si="9"/>
        <v>263</v>
      </c>
      <c r="AE12" s="23">
        <f t="shared" si="10"/>
        <v>225.2</v>
      </c>
      <c r="AF12" s="23">
        <f t="shared" si="11"/>
        <v>264.8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110</v>
      </c>
      <c r="F13" s="27">
        <v>3</v>
      </c>
      <c r="G13" s="27">
        <v>250</v>
      </c>
      <c r="H13" s="27">
        <v>7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101</v>
      </c>
      <c r="Z13" s="22">
        <f t="shared" si="5"/>
        <v>119</v>
      </c>
      <c r="AA13" s="23">
        <f t="shared" si="6"/>
        <v>100.1</v>
      </c>
      <c r="AB13" s="23">
        <f t="shared" si="7"/>
        <v>119.9</v>
      </c>
      <c r="AC13" s="22">
        <f t="shared" si="8"/>
        <v>229</v>
      </c>
      <c r="AD13" s="22">
        <f t="shared" si="9"/>
        <v>271</v>
      </c>
      <c r="AE13" s="23">
        <f t="shared" si="10"/>
        <v>226.9</v>
      </c>
      <c r="AF13" s="23">
        <f t="shared" si="11"/>
        <v>273.10000000000002</v>
      </c>
    </row>
    <row r="14" spans="1:32" x14ac:dyDescent="0.25">
      <c r="A14" s="24" t="s">
        <v>361</v>
      </c>
      <c r="B14" s="25" t="s">
        <v>357</v>
      </c>
      <c r="C14" s="25" t="s">
        <v>360</v>
      </c>
      <c r="D14" s="26">
        <v>0</v>
      </c>
      <c r="E14" s="27">
        <v>113</v>
      </c>
      <c r="F14" s="27">
        <v>4</v>
      </c>
      <c r="G14" s="27">
        <v>255</v>
      </c>
      <c r="H14" s="27">
        <v>8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101</v>
      </c>
      <c r="Z14" s="22">
        <f t="shared" si="5"/>
        <v>125</v>
      </c>
      <c r="AA14" s="23">
        <f t="shared" si="6"/>
        <v>99.8</v>
      </c>
      <c r="AB14" s="23">
        <f t="shared" si="7"/>
        <v>126.2</v>
      </c>
      <c r="AC14" s="22">
        <f t="shared" si="8"/>
        <v>231</v>
      </c>
      <c r="AD14" s="22">
        <f t="shared" si="9"/>
        <v>279</v>
      </c>
      <c r="AE14" s="23">
        <f t="shared" si="10"/>
        <v>228.6</v>
      </c>
      <c r="AF14" s="23">
        <f t="shared" si="11"/>
        <v>281.39999999999998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116</v>
      </c>
      <c r="F15" s="27">
        <v>2</v>
      </c>
      <c r="G15" s="27">
        <v>260</v>
      </c>
      <c r="H15" s="27">
        <v>5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110</v>
      </c>
      <c r="Z15" s="22">
        <f t="shared" si="5"/>
        <v>122</v>
      </c>
      <c r="AA15" s="23">
        <f t="shared" si="6"/>
        <v>109.4</v>
      </c>
      <c r="AB15" s="23">
        <f t="shared" si="7"/>
        <v>122.6</v>
      </c>
      <c r="AC15" s="22">
        <f t="shared" si="8"/>
        <v>245</v>
      </c>
      <c r="AD15" s="22">
        <f t="shared" si="9"/>
        <v>275</v>
      </c>
      <c r="AE15" s="23">
        <f t="shared" si="10"/>
        <v>243.5</v>
      </c>
      <c r="AF15" s="23">
        <f t="shared" si="11"/>
        <v>276.5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119</v>
      </c>
      <c r="F16" s="27">
        <v>3</v>
      </c>
      <c r="G16" s="27">
        <v>265</v>
      </c>
      <c r="H16" s="27">
        <v>6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110</v>
      </c>
      <c r="Z16" s="22">
        <f t="shared" si="5"/>
        <v>128</v>
      </c>
      <c r="AA16" s="23">
        <f t="shared" si="6"/>
        <v>109.1</v>
      </c>
      <c r="AB16" s="23">
        <f t="shared" si="7"/>
        <v>128.9</v>
      </c>
      <c r="AC16" s="22">
        <f t="shared" si="8"/>
        <v>247</v>
      </c>
      <c r="AD16" s="22">
        <f t="shared" si="9"/>
        <v>283</v>
      </c>
      <c r="AE16" s="23">
        <f t="shared" si="10"/>
        <v>245.2</v>
      </c>
      <c r="AF16" s="23">
        <f t="shared" si="11"/>
        <v>284.8</v>
      </c>
    </row>
    <row r="17" spans="1:32" x14ac:dyDescent="0.25">
      <c r="A17" s="24" t="s">
        <v>362</v>
      </c>
      <c r="B17" s="25" t="s">
        <v>357</v>
      </c>
      <c r="C17" s="25" t="s">
        <v>363</v>
      </c>
      <c r="D17" s="26">
        <v>1</v>
      </c>
      <c r="E17" s="27">
        <v>82</v>
      </c>
      <c r="F17" s="27">
        <v>4</v>
      </c>
      <c r="G17" s="27">
        <v>270</v>
      </c>
      <c r="H17" s="27">
        <v>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70</v>
      </c>
      <c r="Z17" s="22">
        <f t="shared" si="5"/>
        <v>94</v>
      </c>
      <c r="AA17" s="23">
        <f t="shared" si="6"/>
        <v>68.8</v>
      </c>
      <c r="AB17" s="23">
        <f t="shared" si="7"/>
        <v>95.2</v>
      </c>
      <c r="AC17" s="22">
        <f t="shared" si="8"/>
        <v>249</v>
      </c>
      <c r="AD17" s="22">
        <f t="shared" si="9"/>
        <v>291</v>
      </c>
      <c r="AE17" s="23">
        <f t="shared" si="10"/>
        <v>246.9</v>
      </c>
      <c r="AF17" s="23">
        <f t="shared" si="11"/>
        <v>293.10000000000002</v>
      </c>
    </row>
    <row r="18" spans="1:32" x14ac:dyDescent="0.25">
      <c r="A18" s="24" t="s">
        <v>364</v>
      </c>
      <c r="B18" s="25" t="s">
        <v>357</v>
      </c>
      <c r="C18" s="25" t="s">
        <v>119</v>
      </c>
      <c r="D18" s="26">
        <v>2</v>
      </c>
      <c r="E18" s="27">
        <v>85</v>
      </c>
      <c r="F18" s="27">
        <v>2</v>
      </c>
      <c r="G18" s="27">
        <v>275</v>
      </c>
      <c r="H18" s="27">
        <v>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79</v>
      </c>
      <c r="Z18" s="22">
        <f t="shared" si="5"/>
        <v>91</v>
      </c>
      <c r="AA18" s="23">
        <f t="shared" si="6"/>
        <v>78.400000000000006</v>
      </c>
      <c r="AB18" s="23">
        <f t="shared" si="7"/>
        <v>91.6</v>
      </c>
      <c r="AC18" s="22">
        <f t="shared" si="8"/>
        <v>251</v>
      </c>
      <c r="AD18" s="22">
        <f t="shared" si="9"/>
        <v>299</v>
      </c>
      <c r="AE18" s="23">
        <f t="shared" si="10"/>
        <v>248.6</v>
      </c>
      <c r="AF18" s="23">
        <f t="shared" si="11"/>
        <v>301.39999999999998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88</v>
      </c>
      <c r="F19" s="27">
        <v>3</v>
      </c>
      <c r="G19" s="27">
        <v>280</v>
      </c>
      <c r="H19" s="27">
        <v>5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79</v>
      </c>
      <c r="Z19" s="22">
        <f t="shared" si="5"/>
        <v>97</v>
      </c>
      <c r="AA19" s="23">
        <f t="shared" si="6"/>
        <v>78.099999999999994</v>
      </c>
      <c r="AB19" s="23">
        <f t="shared" si="7"/>
        <v>97.9</v>
      </c>
      <c r="AC19" s="22">
        <f t="shared" si="8"/>
        <v>265</v>
      </c>
      <c r="AD19" s="22">
        <f t="shared" si="9"/>
        <v>295</v>
      </c>
      <c r="AE19" s="23">
        <f t="shared" si="10"/>
        <v>263.5</v>
      </c>
      <c r="AF19" s="23">
        <f t="shared" si="11"/>
        <v>296.5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91</v>
      </c>
      <c r="F20" s="27">
        <v>4</v>
      </c>
      <c r="G20" s="27">
        <v>285</v>
      </c>
      <c r="H20" s="27">
        <v>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79</v>
      </c>
      <c r="Z20" s="22">
        <f t="shared" si="5"/>
        <v>103</v>
      </c>
      <c r="AA20" s="23">
        <f t="shared" si="6"/>
        <v>77.8</v>
      </c>
      <c r="AB20" s="23">
        <f t="shared" si="7"/>
        <v>104.2</v>
      </c>
      <c r="AC20" s="22">
        <f t="shared" si="8"/>
        <v>267</v>
      </c>
      <c r="AD20" s="22">
        <f t="shared" si="9"/>
        <v>303</v>
      </c>
      <c r="AE20" s="23">
        <f t="shared" si="10"/>
        <v>265.2</v>
      </c>
      <c r="AF20" s="23">
        <f t="shared" si="11"/>
        <v>304.8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94</v>
      </c>
      <c r="F21" s="27">
        <v>2</v>
      </c>
      <c r="G21" s="27">
        <v>200</v>
      </c>
      <c r="H21" s="27">
        <v>7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88</v>
      </c>
      <c r="Z21" s="22">
        <f t="shared" si="5"/>
        <v>100</v>
      </c>
      <c r="AA21" s="23">
        <f t="shared" si="6"/>
        <v>87.4</v>
      </c>
      <c r="AB21" s="23">
        <f t="shared" si="7"/>
        <v>100.6</v>
      </c>
      <c r="AC21" s="22">
        <f t="shared" si="8"/>
        <v>179</v>
      </c>
      <c r="AD21" s="22">
        <f t="shared" si="9"/>
        <v>221</v>
      </c>
      <c r="AE21" s="23">
        <f t="shared" si="10"/>
        <v>176.9</v>
      </c>
      <c r="AF21" s="23">
        <f t="shared" si="11"/>
        <v>223.1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97</v>
      </c>
      <c r="F22" s="27">
        <v>3</v>
      </c>
      <c r="G22" s="27">
        <v>205</v>
      </c>
      <c r="H22" s="27">
        <v>8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88</v>
      </c>
      <c r="Z22" s="22">
        <f t="shared" si="5"/>
        <v>106</v>
      </c>
      <c r="AA22" s="23">
        <f t="shared" si="6"/>
        <v>87.1</v>
      </c>
      <c r="AB22" s="23">
        <f t="shared" si="7"/>
        <v>106.9</v>
      </c>
      <c r="AC22" s="22">
        <f t="shared" si="8"/>
        <v>181</v>
      </c>
      <c r="AD22" s="22">
        <f t="shared" si="9"/>
        <v>229</v>
      </c>
      <c r="AE22" s="23">
        <f t="shared" si="10"/>
        <v>178.6</v>
      </c>
      <c r="AF22" s="23">
        <f t="shared" si="11"/>
        <v>231.4</v>
      </c>
    </row>
    <row r="23" spans="1:32" x14ac:dyDescent="0.25">
      <c r="A23" s="24" t="s">
        <v>365</v>
      </c>
      <c r="B23" s="25" t="s">
        <v>357</v>
      </c>
      <c r="C23" s="25" t="s">
        <v>130</v>
      </c>
      <c r="D23" s="26">
        <v>0</v>
      </c>
      <c r="E23" s="27">
        <v>100</v>
      </c>
      <c r="F23" s="27">
        <v>4</v>
      </c>
      <c r="G23" s="27">
        <v>210</v>
      </c>
      <c r="H23" s="27">
        <v>5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88</v>
      </c>
      <c r="Z23" s="22">
        <f t="shared" si="5"/>
        <v>112</v>
      </c>
      <c r="AA23" s="23">
        <f t="shared" si="6"/>
        <v>86.8</v>
      </c>
      <c r="AB23" s="23">
        <f t="shared" si="7"/>
        <v>113.2</v>
      </c>
      <c r="AC23" s="22">
        <f t="shared" si="8"/>
        <v>195</v>
      </c>
      <c r="AD23" s="22">
        <f t="shared" si="9"/>
        <v>225</v>
      </c>
      <c r="AE23" s="23">
        <f t="shared" si="10"/>
        <v>193.5</v>
      </c>
      <c r="AF23" s="23">
        <f t="shared" si="11"/>
        <v>226.5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103</v>
      </c>
      <c r="F24" s="27">
        <v>2</v>
      </c>
      <c r="G24" s="27">
        <v>215</v>
      </c>
      <c r="H24" s="27">
        <v>6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97</v>
      </c>
      <c r="Z24" s="22">
        <f t="shared" si="5"/>
        <v>109</v>
      </c>
      <c r="AA24" s="23">
        <f t="shared" si="6"/>
        <v>96.4</v>
      </c>
      <c r="AB24" s="23">
        <f t="shared" si="7"/>
        <v>109.6</v>
      </c>
      <c r="AC24" s="22">
        <f t="shared" si="8"/>
        <v>197</v>
      </c>
      <c r="AD24" s="22">
        <f t="shared" si="9"/>
        <v>233</v>
      </c>
      <c r="AE24" s="23">
        <f t="shared" si="10"/>
        <v>195.2</v>
      </c>
      <c r="AF24" s="23">
        <f t="shared" si="11"/>
        <v>234.8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106</v>
      </c>
      <c r="F25" s="27">
        <v>3</v>
      </c>
      <c r="G25" s="27">
        <v>220</v>
      </c>
      <c r="H25" s="27">
        <v>7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97</v>
      </c>
      <c r="Z25" s="22">
        <f t="shared" si="5"/>
        <v>115</v>
      </c>
      <c r="AA25" s="23">
        <f t="shared" si="6"/>
        <v>96.1</v>
      </c>
      <c r="AB25" s="23">
        <f t="shared" si="7"/>
        <v>115.9</v>
      </c>
      <c r="AC25" s="22">
        <f t="shared" si="8"/>
        <v>199</v>
      </c>
      <c r="AD25" s="22">
        <f t="shared" si="9"/>
        <v>241</v>
      </c>
      <c r="AE25" s="23">
        <f t="shared" si="10"/>
        <v>196.9</v>
      </c>
      <c r="AF25" s="23">
        <f t="shared" si="11"/>
        <v>243.1</v>
      </c>
    </row>
    <row r="26" spans="1:32" x14ac:dyDescent="0.25">
      <c r="A26" s="24" t="s">
        <v>366</v>
      </c>
      <c r="B26" s="25" t="s">
        <v>357</v>
      </c>
      <c r="C26" s="25" t="s">
        <v>130</v>
      </c>
      <c r="D26" s="26">
        <v>0</v>
      </c>
      <c r="E26" s="27">
        <v>109</v>
      </c>
      <c r="F26" s="27">
        <v>4</v>
      </c>
      <c r="G26" s="27">
        <v>225</v>
      </c>
      <c r="H26" s="27">
        <v>8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97</v>
      </c>
      <c r="Z26" s="22">
        <f t="shared" si="5"/>
        <v>121</v>
      </c>
      <c r="AA26" s="23">
        <f t="shared" si="6"/>
        <v>95.8</v>
      </c>
      <c r="AB26" s="23">
        <f t="shared" si="7"/>
        <v>122.2</v>
      </c>
      <c r="AC26" s="22">
        <f t="shared" si="8"/>
        <v>201</v>
      </c>
      <c r="AD26" s="22">
        <f t="shared" si="9"/>
        <v>249</v>
      </c>
      <c r="AE26" s="23">
        <f t="shared" si="10"/>
        <v>198.6</v>
      </c>
      <c r="AF26" s="23">
        <f t="shared" si="11"/>
        <v>251.4</v>
      </c>
    </row>
    <row r="27" spans="1:32" x14ac:dyDescent="0.25">
      <c r="A27" s="24" t="s">
        <v>367</v>
      </c>
      <c r="B27" s="25" t="s">
        <v>357</v>
      </c>
      <c r="C27" s="25" t="s">
        <v>130</v>
      </c>
      <c r="D27" s="26">
        <v>0</v>
      </c>
      <c r="E27" s="27">
        <v>112</v>
      </c>
      <c r="F27" s="27">
        <v>2</v>
      </c>
      <c r="G27" s="27">
        <v>230</v>
      </c>
      <c r="H27" s="27">
        <v>5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106</v>
      </c>
      <c r="Z27" s="22">
        <f t="shared" si="5"/>
        <v>118</v>
      </c>
      <c r="AA27" s="23">
        <f t="shared" si="6"/>
        <v>105.4</v>
      </c>
      <c r="AB27" s="23">
        <f t="shared" si="7"/>
        <v>118.6</v>
      </c>
      <c r="AC27" s="22">
        <f t="shared" si="8"/>
        <v>215</v>
      </c>
      <c r="AD27" s="22">
        <f t="shared" si="9"/>
        <v>245</v>
      </c>
      <c r="AE27" s="23">
        <f t="shared" si="10"/>
        <v>213.5</v>
      </c>
      <c r="AF27" s="23">
        <f t="shared" si="11"/>
        <v>246.5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115</v>
      </c>
      <c r="F28" s="27">
        <v>3</v>
      </c>
      <c r="G28" s="27">
        <v>235</v>
      </c>
      <c r="H28" s="27">
        <v>6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106</v>
      </c>
      <c r="Z28" s="22">
        <f t="shared" si="5"/>
        <v>124</v>
      </c>
      <c r="AA28" s="23">
        <f t="shared" si="6"/>
        <v>105.1</v>
      </c>
      <c r="AB28" s="23">
        <f t="shared" si="7"/>
        <v>124.9</v>
      </c>
      <c r="AC28" s="22">
        <f t="shared" si="8"/>
        <v>217</v>
      </c>
      <c r="AD28" s="22">
        <f t="shared" si="9"/>
        <v>253</v>
      </c>
      <c r="AE28" s="23">
        <f t="shared" si="10"/>
        <v>215.2</v>
      </c>
      <c r="AF28" s="23">
        <f t="shared" si="11"/>
        <v>254.8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118</v>
      </c>
      <c r="F29" s="27">
        <v>4</v>
      </c>
      <c r="G29" s="27">
        <v>240</v>
      </c>
      <c r="H29" s="27">
        <v>7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106</v>
      </c>
      <c r="Z29" s="22">
        <f t="shared" si="5"/>
        <v>130</v>
      </c>
      <c r="AA29" s="23">
        <f t="shared" si="6"/>
        <v>104.8</v>
      </c>
      <c r="AB29" s="23">
        <f t="shared" si="7"/>
        <v>131.19999999999999</v>
      </c>
      <c r="AC29" s="22">
        <f t="shared" si="8"/>
        <v>219</v>
      </c>
      <c r="AD29" s="22">
        <f t="shared" si="9"/>
        <v>261</v>
      </c>
      <c r="AE29" s="23">
        <f t="shared" si="10"/>
        <v>216.9</v>
      </c>
      <c r="AF29" s="23">
        <f t="shared" si="11"/>
        <v>263.10000000000002</v>
      </c>
    </row>
    <row r="30" spans="1:32" x14ac:dyDescent="0.25">
      <c r="A30" s="24" t="s">
        <v>368</v>
      </c>
      <c r="B30" s="25" t="s">
        <v>357</v>
      </c>
      <c r="C30" s="25" t="s">
        <v>369</v>
      </c>
      <c r="D30" s="26">
        <v>1</v>
      </c>
      <c r="E30" s="27">
        <v>81</v>
      </c>
      <c r="F30" s="27">
        <v>2</v>
      </c>
      <c r="G30" s="27">
        <v>245</v>
      </c>
      <c r="H30" s="27">
        <v>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75</v>
      </c>
      <c r="Z30" s="22">
        <f t="shared" si="5"/>
        <v>87</v>
      </c>
      <c r="AA30" s="23">
        <f t="shared" si="6"/>
        <v>74.400000000000006</v>
      </c>
      <c r="AB30" s="23">
        <f t="shared" si="7"/>
        <v>87.6</v>
      </c>
      <c r="AC30" s="22">
        <f t="shared" si="8"/>
        <v>221</v>
      </c>
      <c r="AD30" s="22">
        <f t="shared" si="9"/>
        <v>269</v>
      </c>
      <c r="AE30" s="23">
        <f t="shared" si="10"/>
        <v>218.6</v>
      </c>
      <c r="AF30" s="23">
        <f t="shared" si="11"/>
        <v>271.39999999999998</v>
      </c>
    </row>
    <row r="31" spans="1:32" x14ac:dyDescent="0.25">
      <c r="A31" s="24" t="s">
        <v>370</v>
      </c>
      <c r="B31" s="25" t="s">
        <v>357</v>
      </c>
      <c r="C31" s="25" t="s">
        <v>141</v>
      </c>
      <c r="D31" s="26">
        <v>1</v>
      </c>
      <c r="E31" s="27">
        <v>84</v>
      </c>
      <c r="F31" s="27">
        <v>3</v>
      </c>
      <c r="G31" s="27">
        <v>250</v>
      </c>
      <c r="H31" s="27">
        <v>5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75</v>
      </c>
      <c r="Z31" s="22">
        <f t="shared" si="5"/>
        <v>93</v>
      </c>
      <c r="AA31" s="23">
        <f t="shared" si="6"/>
        <v>74.099999999999994</v>
      </c>
      <c r="AB31" s="23">
        <f t="shared" si="7"/>
        <v>93.9</v>
      </c>
      <c r="AC31" s="22">
        <f t="shared" si="8"/>
        <v>235</v>
      </c>
      <c r="AD31" s="22">
        <f t="shared" si="9"/>
        <v>265</v>
      </c>
      <c r="AE31" s="23">
        <f t="shared" si="10"/>
        <v>233.5</v>
      </c>
      <c r="AF31" s="23">
        <f t="shared" si="11"/>
        <v>266.5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87</v>
      </c>
      <c r="F32" s="27">
        <v>4</v>
      </c>
      <c r="G32" s="27">
        <v>255</v>
      </c>
      <c r="H32" s="27">
        <v>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75</v>
      </c>
      <c r="Z32" s="22">
        <f t="shared" si="5"/>
        <v>99</v>
      </c>
      <c r="AA32" s="23">
        <f t="shared" si="6"/>
        <v>73.8</v>
      </c>
      <c r="AB32" s="23">
        <f t="shared" si="7"/>
        <v>100.2</v>
      </c>
      <c r="AC32" s="22">
        <f t="shared" si="8"/>
        <v>237</v>
      </c>
      <c r="AD32" s="22">
        <f t="shared" si="9"/>
        <v>273</v>
      </c>
      <c r="AE32" s="23">
        <f t="shared" si="10"/>
        <v>235.2</v>
      </c>
      <c r="AF32" s="23">
        <f t="shared" si="11"/>
        <v>274.8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90</v>
      </c>
      <c r="F33" s="27">
        <v>2</v>
      </c>
      <c r="G33" s="27">
        <v>260</v>
      </c>
      <c r="H33" s="27">
        <v>7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84</v>
      </c>
      <c r="Z33" s="22">
        <f t="shared" si="5"/>
        <v>96</v>
      </c>
      <c r="AA33" s="23">
        <f t="shared" si="6"/>
        <v>83.4</v>
      </c>
      <c r="AB33" s="23">
        <f t="shared" si="7"/>
        <v>96.6</v>
      </c>
      <c r="AC33" s="22">
        <f t="shared" si="8"/>
        <v>239</v>
      </c>
      <c r="AD33" s="22">
        <f t="shared" si="9"/>
        <v>281</v>
      </c>
      <c r="AE33" s="23">
        <f t="shared" si="10"/>
        <v>236.9</v>
      </c>
      <c r="AF33" s="23">
        <f t="shared" si="11"/>
        <v>283.10000000000002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93</v>
      </c>
      <c r="F34" s="27">
        <v>3</v>
      </c>
      <c r="G34" s="27">
        <v>265</v>
      </c>
      <c r="H34" s="27">
        <v>8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84</v>
      </c>
      <c r="Z34" s="22">
        <f t="shared" si="5"/>
        <v>102</v>
      </c>
      <c r="AA34" s="23">
        <f t="shared" si="6"/>
        <v>83.1</v>
      </c>
      <c r="AB34" s="23">
        <f t="shared" si="7"/>
        <v>102.9</v>
      </c>
      <c r="AC34" s="22">
        <f t="shared" si="8"/>
        <v>241</v>
      </c>
      <c r="AD34" s="22">
        <f t="shared" si="9"/>
        <v>289</v>
      </c>
      <c r="AE34" s="23">
        <f t="shared" si="10"/>
        <v>238.6</v>
      </c>
      <c r="AF34" s="23">
        <f t="shared" si="11"/>
        <v>291.39999999999998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25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25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25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25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25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25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25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25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25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25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25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25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25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25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25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25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25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25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25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25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100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100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26" t="s">
        <v>159</v>
      </c>
      <c r="B1" s="126"/>
      <c r="C1" s="126"/>
      <c r="D1" s="126"/>
      <c r="E1" s="126"/>
      <c r="F1" s="126"/>
      <c r="G1" s="126"/>
      <c r="H1" s="35"/>
      <c r="K1" s="125" t="s">
        <v>160</v>
      </c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D1" s="36" t="s">
        <v>161</v>
      </c>
      <c r="BG1" s="106" t="s">
        <v>547</v>
      </c>
      <c r="CB1" s="106" t="s">
        <v>552</v>
      </c>
    </row>
    <row r="2" spans="1:98" ht="19.899999999999999" customHeight="1" x14ac:dyDescent="0.25">
      <c r="A2" s="127" t="s">
        <v>615</v>
      </c>
      <c r="B2" s="127"/>
      <c r="C2" s="127"/>
      <c r="D2" s="127"/>
      <c r="E2" s="127"/>
      <c r="F2" s="127"/>
      <c r="G2" s="127"/>
      <c r="H2" s="123" t="s">
        <v>162</v>
      </c>
      <c r="I2" s="115"/>
      <c r="J2" s="115"/>
      <c r="K2" s="124" t="s">
        <v>163</v>
      </c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D2" s="5" t="str">
        <f>IF(Configuração!$C$26="","",("QC-"&amp;Configuração!$C$26&amp;TEXT(1,"00")))</f>
        <v>QC-99999901</v>
      </c>
    </row>
    <row r="3" spans="1:98" ht="28.15" customHeight="1" x14ac:dyDescent="0.25">
      <c r="A3" s="17" t="s">
        <v>311</v>
      </c>
      <c r="B3" s="17" t="s">
        <v>164</v>
      </c>
      <c r="C3" s="17" t="s">
        <v>165</v>
      </c>
      <c r="D3" s="17" t="s">
        <v>145</v>
      </c>
      <c r="E3" s="17" t="s">
        <v>88</v>
      </c>
      <c r="F3" s="17" t="s">
        <v>312</v>
      </c>
      <c r="G3" s="17" t="s">
        <v>232</v>
      </c>
      <c r="K3" s="10" t="s">
        <v>164</v>
      </c>
      <c r="L3" s="10" t="s">
        <v>165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166</v>
      </c>
      <c r="BB3" s="36" t="s">
        <v>167</v>
      </c>
      <c r="BC3" t="s">
        <v>313</v>
      </c>
      <c r="BD3" s="5" t="str">
        <f>IF(Configuração!$C$26="","",("QC-"&amp;Configuração!$C$26&amp;TEXT(2,"00")))</f>
        <v>QC-99999902</v>
      </c>
      <c r="BG3" s="100" t="s">
        <v>548</v>
      </c>
      <c r="BH3" t="s">
        <v>549</v>
      </c>
      <c r="BI3" t="s">
        <v>550</v>
      </c>
      <c r="BJ3" t="s">
        <v>551</v>
      </c>
      <c r="BK3" t="s">
        <v>311</v>
      </c>
      <c r="BL3" t="s">
        <v>484</v>
      </c>
      <c r="BM3" t="s">
        <v>448</v>
      </c>
      <c r="BN3" t="s">
        <v>88</v>
      </c>
      <c r="BO3" t="s">
        <v>145</v>
      </c>
      <c r="BP3" t="s">
        <v>312</v>
      </c>
      <c r="BQ3" t="s">
        <v>490</v>
      </c>
      <c r="BR3" t="s">
        <v>491</v>
      </c>
      <c r="BS3" t="s">
        <v>493</v>
      </c>
      <c r="BT3" t="s">
        <v>494</v>
      </c>
      <c r="BU3" t="s">
        <v>496</v>
      </c>
      <c r="BV3" t="s">
        <v>497</v>
      </c>
      <c r="BW3" t="s">
        <v>498</v>
      </c>
      <c r="BX3" t="s">
        <v>499</v>
      </c>
      <c r="BY3" t="s">
        <v>500</v>
      </c>
      <c r="CB3" s="100" t="s">
        <v>548</v>
      </c>
      <c r="CC3" t="s">
        <v>549</v>
      </c>
      <c r="CD3" t="s">
        <v>550</v>
      </c>
      <c r="CE3" t="s">
        <v>551</v>
      </c>
      <c r="CF3" t="s">
        <v>311</v>
      </c>
      <c r="CG3" t="s">
        <v>484</v>
      </c>
      <c r="CH3" t="s">
        <v>448</v>
      </c>
      <c r="CI3" t="s">
        <v>88</v>
      </c>
      <c r="CJ3" t="s">
        <v>145</v>
      </c>
      <c r="CK3" t="s">
        <v>312</v>
      </c>
      <c r="CL3" t="s">
        <v>490</v>
      </c>
      <c r="CM3" t="s">
        <v>491</v>
      </c>
      <c r="CN3" t="s">
        <v>493</v>
      </c>
      <c r="CO3" t="s">
        <v>494</v>
      </c>
      <c r="CP3" t="s">
        <v>496</v>
      </c>
      <c r="CQ3" t="s">
        <v>497</v>
      </c>
      <c r="CR3" t="s">
        <v>498</v>
      </c>
      <c r="CS3" t="s">
        <v>499</v>
      </c>
      <c r="CT3" t="s">
        <v>500</v>
      </c>
    </row>
    <row r="4" spans="1:98" x14ac:dyDescent="0.25">
      <c r="A4" s="73">
        <v>1</v>
      </c>
      <c r="B4" s="75">
        <v>46028</v>
      </c>
      <c r="C4" s="73">
        <v>1</v>
      </c>
      <c r="D4" s="41" t="s">
        <v>423</v>
      </c>
      <c r="E4" s="25" t="s">
        <v>356</v>
      </c>
      <c r="F4" s="42">
        <v>84.407799999999995</v>
      </c>
      <c r="G4" s="74" t="s">
        <v>310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3">
        <v>1</v>
      </c>
      <c r="B5" s="75">
        <v>46028</v>
      </c>
      <c r="C5" s="73">
        <v>1</v>
      </c>
      <c r="D5" s="41" t="s">
        <v>423</v>
      </c>
      <c r="E5" s="25" t="s">
        <v>125</v>
      </c>
      <c r="F5" s="42">
        <v>90.5214</v>
      </c>
      <c r="G5" s="74" t="s">
        <v>310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25">
      <c r="A6" s="73">
        <v>1</v>
      </c>
      <c r="B6" s="75">
        <v>46028</v>
      </c>
      <c r="C6" s="73">
        <v>1</v>
      </c>
      <c r="D6" s="41" t="s">
        <v>423</v>
      </c>
      <c r="E6" s="25" t="s">
        <v>137</v>
      </c>
      <c r="F6" s="42">
        <v>87.803399999999996</v>
      </c>
      <c r="G6" s="74" t="s">
        <v>310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25">
      <c r="A7" s="73">
        <v>1</v>
      </c>
      <c r="B7" s="75">
        <v>46028</v>
      </c>
      <c r="C7" s="73">
        <v>1</v>
      </c>
      <c r="D7" s="41" t="s">
        <v>423</v>
      </c>
      <c r="E7" s="25" t="s">
        <v>358</v>
      </c>
      <c r="F7" s="42">
        <v>90.5548</v>
      </c>
      <c r="G7" s="74" t="s">
        <v>310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25">
      <c r="A8" s="73">
        <v>1</v>
      </c>
      <c r="B8" s="75">
        <v>46028</v>
      </c>
      <c r="C8" s="73">
        <v>1</v>
      </c>
      <c r="D8" s="41" t="s">
        <v>423</v>
      </c>
      <c r="E8" s="25" t="s">
        <v>134</v>
      </c>
      <c r="F8" s="42">
        <v>93.985399999999998</v>
      </c>
      <c r="G8" s="74" t="s">
        <v>310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25">
      <c r="A9" s="73">
        <v>1</v>
      </c>
      <c r="B9" s="75">
        <v>46028</v>
      </c>
      <c r="C9" s="73">
        <v>1</v>
      </c>
      <c r="D9" s="41" t="s">
        <v>423</v>
      </c>
      <c r="E9" s="25" t="s">
        <v>138</v>
      </c>
      <c r="F9" s="42">
        <v>97.105400000000003</v>
      </c>
      <c r="G9" s="74" t="s">
        <v>310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25">
      <c r="A10" s="73">
        <v>1</v>
      </c>
      <c r="B10" s="75">
        <v>46028</v>
      </c>
      <c r="C10" s="73">
        <v>1</v>
      </c>
      <c r="D10" s="41" t="s">
        <v>423</v>
      </c>
      <c r="E10" s="25" t="s">
        <v>359</v>
      </c>
      <c r="F10" s="42">
        <v>104.55370000000001</v>
      </c>
      <c r="G10" s="74" t="s">
        <v>310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25">
      <c r="A11" s="73">
        <v>1</v>
      </c>
      <c r="B11" s="75">
        <v>46028</v>
      </c>
      <c r="C11" s="73">
        <v>1</v>
      </c>
      <c r="D11" s="41" t="s">
        <v>423</v>
      </c>
      <c r="E11" s="25" t="s">
        <v>126</v>
      </c>
      <c r="F11" s="42">
        <v>107.44889999999999</v>
      </c>
      <c r="G11" s="74" t="s">
        <v>310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25">
      <c r="A12" s="73">
        <v>1</v>
      </c>
      <c r="B12" s="75">
        <v>46028</v>
      </c>
      <c r="C12" s="73">
        <v>1</v>
      </c>
      <c r="D12" s="41" t="s">
        <v>423</v>
      </c>
      <c r="E12" s="25" t="s">
        <v>127</v>
      </c>
      <c r="F12" s="42">
        <v>101.2576</v>
      </c>
      <c r="G12" s="74" t="s">
        <v>310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25">
      <c r="A13" s="73">
        <v>1</v>
      </c>
      <c r="B13" s="75">
        <v>46028</v>
      </c>
      <c r="C13" s="73">
        <v>1</v>
      </c>
      <c r="D13" s="41" t="s">
        <v>423</v>
      </c>
      <c r="E13" s="25" t="s">
        <v>124</v>
      </c>
      <c r="F13" s="42">
        <v>113.2323</v>
      </c>
      <c r="G13" s="74" t="s">
        <v>310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25">
      <c r="A14" s="73">
        <v>1</v>
      </c>
      <c r="B14" s="75">
        <v>46028</v>
      </c>
      <c r="C14" s="73">
        <v>1</v>
      </c>
      <c r="D14" s="41" t="s">
        <v>423</v>
      </c>
      <c r="E14" s="25" t="s">
        <v>361</v>
      </c>
      <c r="F14" s="42">
        <v>114.036</v>
      </c>
      <c r="G14" s="74" t="s">
        <v>310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25">
      <c r="A15" s="73">
        <v>1</v>
      </c>
      <c r="B15" s="75">
        <v>46028</v>
      </c>
      <c r="C15" s="73">
        <v>1</v>
      </c>
      <c r="D15" s="41" t="s">
        <v>423</v>
      </c>
      <c r="E15" s="25" t="s">
        <v>139</v>
      </c>
      <c r="F15" s="42">
        <v>116.2902</v>
      </c>
      <c r="G15" s="74" t="s">
        <v>310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25">
      <c r="A16" s="73">
        <v>1</v>
      </c>
      <c r="B16" s="75">
        <v>46028</v>
      </c>
      <c r="C16" s="73">
        <v>1</v>
      </c>
      <c r="D16" s="41" t="s">
        <v>423</v>
      </c>
      <c r="E16" s="25" t="s">
        <v>118</v>
      </c>
      <c r="F16" s="42">
        <v>122.8036</v>
      </c>
      <c r="G16" s="74" t="s">
        <v>310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3">
        <v>1</v>
      </c>
      <c r="B17" s="75">
        <v>46028</v>
      </c>
      <c r="C17" s="73">
        <v>1</v>
      </c>
      <c r="D17" s="41" t="s">
        <v>423</v>
      </c>
      <c r="E17" s="25" t="s">
        <v>362</v>
      </c>
      <c r="F17" s="42">
        <v>81.357600000000005</v>
      </c>
      <c r="G17" s="74" t="s">
        <v>310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3">
        <v>1</v>
      </c>
      <c r="B18" s="75">
        <v>46028</v>
      </c>
      <c r="C18" s="73">
        <v>1</v>
      </c>
      <c r="D18" s="41" t="s">
        <v>423</v>
      </c>
      <c r="E18" s="25" t="s">
        <v>364</v>
      </c>
      <c r="F18" s="42">
        <v>83.958200000000005</v>
      </c>
      <c r="G18" s="74" t="s">
        <v>310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3">
        <v>1</v>
      </c>
      <c r="B19" s="75">
        <v>46028</v>
      </c>
      <c r="C19" s="73">
        <v>1</v>
      </c>
      <c r="D19" s="41" t="s">
        <v>423</v>
      </c>
      <c r="E19" s="25" t="s">
        <v>135</v>
      </c>
      <c r="F19" s="42">
        <v>87.063199999999995</v>
      </c>
      <c r="G19" s="74" t="s">
        <v>310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3">
        <v>1</v>
      </c>
      <c r="B20" s="75">
        <v>46028</v>
      </c>
      <c r="C20" s="73">
        <v>1</v>
      </c>
      <c r="D20" s="41" t="s">
        <v>423</v>
      </c>
      <c r="E20" s="25" t="s">
        <v>128</v>
      </c>
      <c r="F20" s="42">
        <v>95.26</v>
      </c>
      <c r="G20" s="74" t="s">
        <v>310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3">
        <v>1</v>
      </c>
      <c r="B21" s="75">
        <v>46028</v>
      </c>
      <c r="C21" s="73">
        <v>1</v>
      </c>
      <c r="D21" s="41" t="s">
        <v>423</v>
      </c>
      <c r="E21" s="25" t="s">
        <v>122</v>
      </c>
      <c r="F21" s="42">
        <v>95.255499999999998</v>
      </c>
      <c r="G21" s="74" t="s">
        <v>310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3">
        <v>1</v>
      </c>
      <c r="B22" s="75">
        <v>46028</v>
      </c>
      <c r="C22" s="73">
        <v>1</v>
      </c>
      <c r="D22" s="41" t="s">
        <v>423</v>
      </c>
      <c r="E22" s="25" t="s">
        <v>144</v>
      </c>
      <c r="F22" s="42">
        <v>98.972999999999999</v>
      </c>
      <c r="G22" s="74" t="s">
        <v>310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3">
        <v>1</v>
      </c>
      <c r="B23" s="75">
        <v>46028</v>
      </c>
      <c r="C23" s="73">
        <v>1</v>
      </c>
      <c r="D23" s="41" t="s">
        <v>423</v>
      </c>
      <c r="E23" s="25" t="s">
        <v>365</v>
      </c>
      <c r="F23" s="42">
        <v>98.256200000000007</v>
      </c>
      <c r="G23" s="74" t="s">
        <v>310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3">
        <v>1</v>
      </c>
      <c r="B24" s="75">
        <v>46028</v>
      </c>
      <c r="C24" s="73">
        <v>1</v>
      </c>
      <c r="D24" s="41" t="s">
        <v>423</v>
      </c>
      <c r="E24" s="25" t="s">
        <v>132</v>
      </c>
      <c r="F24" s="42">
        <v>101.8777</v>
      </c>
      <c r="G24" s="74" t="s">
        <v>310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3">
        <v>1</v>
      </c>
      <c r="B25" s="75">
        <v>46028</v>
      </c>
      <c r="C25" s="73">
        <v>1</v>
      </c>
      <c r="D25" s="41" t="s">
        <v>423</v>
      </c>
      <c r="E25" s="25" t="s">
        <v>133</v>
      </c>
      <c r="F25" s="42">
        <v>107.9153</v>
      </c>
      <c r="G25" s="74" t="s">
        <v>310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3">
        <v>1</v>
      </c>
      <c r="B26" s="75">
        <v>46028</v>
      </c>
      <c r="C26" s="73">
        <v>1</v>
      </c>
      <c r="D26" s="41" t="s">
        <v>423</v>
      </c>
      <c r="E26" s="25" t="s">
        <v>366</v>
      </c>
      <c r="F26" s="42">
        <v>111.82380000000001</v>
      </c>
      <c r="G26" s="74" t="s">
        <v>310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3">
        <v>1</v>
      </c>
      <c r="B27" s="75">
        <v>46028</v>
      </c>
      <c r="C27" s="73">
        <v>1</v>
      </c>
      <c r="D27" s="41" t="s">
        <v>423</v>
      </c>
      <c r="E27" s="25" t="s">
        <v>367</v>
      </c>
      <c r="F27" s="42">
        <v>114.0633</v>
      </c>
      <c r="G27" s="74" t="s">
        <v>310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3">
        <v>1</v>
      </c>
      <c r="B28" s="75">
        <v>46028</v>
      </c>
      <c r="C28" s="73">
        <v>1</v>
      </c>
      <c r="D28" s="41" t="s">
        <v>423</v>
      </c>
      <c r="E28" s="25" t="s">
        <v>129</v>
      </c>
      <c r="F28" s="42">
        <v>118.9237</v>
      </c>
      <c r="G28" s="74" t="s">
        <v>310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3">
        <v>1</v>
      </c>
      <c r="B29" s="75">
        <v>46028</v>
      </c>
      <c r="C29" s="73">
        <v>1</v>
      </c>
      <c r="D29" s="41" t="s">
        <v>423</v>
      </c>
      <c r="E29" s="25" t="s">
        <v>131</v>
      </c>
      <c r="F29" s="42">
        <v>117.81659999999999</v>
      </c>
      <c r="G29" s="74" t="s">
        <v>310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3">
        <v>1</v>
      </c>
      <c r="B30" s="75">
        <v>46028</v>
      </c>
      <c r="C30" s="73">
        <v>1</v>
      </c>
      <c r="D30" s="41" t="s">
        <v>423</v>
      </c>
      <c r="E30" s="25" t="s">
        <v>368</v>
      </c>
      <c r="F30" s="42">
        <v>80.440299999999993</v>
      </c>
      <c r="G30" s="74" t="s">
        <v>310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3">
        <v>1</v>
      </c>
      <c r="B31" s="75">
        <v>46028</v>
      </c>
      <c r="C31" s="73">
        <v>1</v>
      </c>
      <c r="D31" s="41" t="s">
        <v>423</v>
      </c>
      <c r="E31" s="25" t="s">
        <v>370</v>
      </c>
      <c r="F31" s="42">
        <v>82.466300000000004</v>
      </c>
      <c r="G31" s="74" t="s">
        <v>310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3">
        <v>1</v>
      </c>
      <c r="B32" s="75">
        <v>46028</v>
      </c>
      <c r="C32" s="73">
        <v>1</v>
      </c>
      <c r="D32" s="41" t="s">
        <v>423</v>
      </c>
      <c r="E32" s="25" t="s">
        <v>140</v>
      </c>
      <c r="F32" s="42">
        <v>84.521100000000004</v>
      </c>
      <c r="G32" s="74" t="s">
        <v>310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3">
        <v>1</v>
      </c>
      <c r="B33" s="75">
        <v>46028</v>
      </c>
      <c r="C33" s="73">
        <v>1</v>
      </c>
      <c r="D33" s="41" t="s">
        <v>423</v>
      </c>
      <c r="E33" s="25" t="s">
        <v>142</v>
      </c>
      <c r="F33" s="42">
        <v>89.285399999999996</v>
      </c>
      <c r="G33" s="74" t="s">
        <v>310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3">
        <v>1</v>
      </c>
      <c r="B34" s="75">
        <v>46028</v>
      </c>
      <c r="C34" s="73">
        <v>1</v>
      </c>
      <c r="D34" s="41" t="s">
        <v>423</v>
      </c>
      <c r="E34" s="25" t="s">
        <v>143</v>
      </c>
      <c r="F34" s="42">
        <v>89.126099999999994</v>
      </c>
      <c r="G34" s="74" t="s">
        <v>310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3">
        <v>1</v>
      </c>
      <c r="B35" s="75">
        <v>46028</v>
      </c>
      <c r="C35" s="73">
        <v>2</v>
      </c>
      <c r="D35" s="41" t="s">
        <v>424</v>
      </c>
      <c r="E35" s="25" t="s">
        <v>356</v>
      </c>
      <c r="F35" s="42">
        <v>207.6746</v>
      </c>
      <c r="G35" s="74" t="s">
        <v>310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3">
        <v>1</v>
      </c>
      <c r="B36" s="75">
        <v>46028</v>
      </c>
      <c r="C36" s="73">
        <v>2</v>
      </c>
      <c r="D36" s="41" t="s">
        <v>424</v>
      </c>
      <c r="E36" s="25" t="s">
        <v>125</v>
      </c>
      <c r="F36" s="42">
        <v>211.5727</v>
      </c>
      <c r="G36" s="74" t="s">
        <v>310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3">
        <v>1</v>
      </c>
      <c r="B37" s="75">
        <v>46028</v>
      </c>
      <c r="C37" s="73">
        <v>2</v>
      </c>
      <c r="D37" s="41" t="s">
        <v>424</v>
      </c>
      <c r="E37" s="25" t="s">
        <v>137</v>
      </c>
      <c r="F37" s="42">
        <v>194.4152</v>
      </c>
      <c r="G37" s="74" t="s">
        <v>310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3">
        <v>1</v>
      </c>
      <c r="B38" s="75">
        <v>46028</v>
      </c>
      <c r="C38" s="73">
        <v>2</v>
      </c>
      <c r="D38" s="41" t="s">
        <v>424</v>
      </c>
      <c r="E38" s="25" t="s">
        <v>358</v>
      </c>
      <c r="F38" s="42">
        <v>214.2182</v>
      </c>
      <c r="G38" s="74" t="s">
        <v>310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3">
        <v>1</v>
      </c>
      <c r="B39" s="75">
        <v>46028</v>
      </c>
      <c r="C39" s="73">
        <v>2</v>
      </c>
      <c r="D39" s="41" t="s">
        <v>424</v>
      </c>
      <c r="E39" s="25" t="s">
        <v>134</v>
      </c>
      <c r="F39" s="42">
        <v>233.7602</v>
      </c>
      <c r="G39" s="74" t="s">
        <v>310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3">
        <v>1</v>
      </c>
      <c r="B40" s="75">
        <v>46028</v>
      </c>
      <c r="C40" s="73">
        <v>2</v>
      </c>
      <c r="D40" s="41" t="s">
        <v>424</v>
      </c>
      <c r="E40" s="25" t="s">
        <v>138</v>
      </c>
      <c r="F40" s="42">
        <v>236.24430000000001</v>
      </c>
      <c r="G40" s="74" t="s">
        <v>310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3">
        <v>1</v>
      </c>
      <c r="B41" s="75">
        <v>46028</v>
      </c>
      <c r="C41" s="73">
        <v>2</v>
      </c>
      <c r="D41" s="41" t="s">
        <v>424</v>
      </c>
      <c r="E41" s="25" t="s">
        <v>359</v>
      </c>
      <c r="F41" s="42">
        <v>227.3323</v>
      </c>
      <c r="G41" s="74" t="s">
        <v>310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3">
        <v>1</v>
      </c>
      <c r="B42" s="75">
        <v>46028</v>
      </c>
      <c r="C42" s="73">
        <v>2</v>
      </c>
      <c r="D42" s="41" t="s">
        <v>424</v>
      </c>
      <c r="E42" s="25" t="s">
        <v>126</v>
      </c>
      <c r="F42" s="42">
        <v>226.6009</v>
      </c>
      <c r="G42" s="74" t="s">
        <v>310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3">
        <v>1</v>
      </c>
      <c r="B43" s="75">
        <v>46028</v>
      </c>
      <c r="C43" s="73">
        <v>2</v>
      </c>
      <c r="D43" s="41" t="s">
        <v>424</v>
      </c>
      <c r="E43" s="25" t="s">
        <v>127</v>
      </c>
      <c r="F43" s="42">
        <v>238.39769999999999</v>
      </c>
      <c r="G43" s="74" t="s">
        <v>310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3">
        <v>1</v>
      </c>
      <c r="B44" s="75">
        <v>46028</v>
      </c>
      <c r="C44" s="73">
        <v>2</v>
      </c>
      <c r="D44" s="41" t="s">
        <v>424</v>
      </c>
      <c r="E44" s="25" t="s">
        <v>124</v>
      </c>
      <c r="F44" s="42">
        <v>255.0926</v>
      </c>
      <c r="G44" s="74" t="s">
        <v>310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3">
        <v>1</v>
      </c>
      <c r="B45" s="75">
        <v>46028</v>
      </c>
      <c r="C45" s="73">
        <v>2</v>
      </c>
      <c r="D45" s="41" t="s">
        <v>424</v>
      </c>
      <c r="E45" s="25" t="s">
        <v>361</v>
      </c>
      <c r="F45" s="42">
        <v>262.85300000000001</v>
      </c>
      <c r="G45" s="74" t="s">
        <v>310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3">
        <v>1</v>
      </c>
      <c r="B46" s="75">
        <v>46028</v>
      </c>
      <c r="C46" s="73">
        <v>2</v>
      </c>
      <c r="D46" s="41" t="s">
        <v>424</v>
      </c>
      <c r="E46" s="25" t="s">
        <v>139</v>
      </c>
      <c r="F46" s="42">
        <v>258.7124</v>
      </c>
      <c r="G46" s="74" t="s">
        <v>310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3">
        <v>1</v>
      </c>
      <c r="B47" s="75">
        <v>46028</v>
      </c>
      <c r="C47" s="73">
        <v>2</v>
      </c>
      <c r="D47" s="41" t="s">
        <v>424</v>
      </c>
      <c r="E47" s="25" t="s">
        <v>118</v>
      </c>
      <c r="F47" s="42">
        <v>268.71820000000002</v>
      </c>
      <c r="G47" s="74" t="s">
        <v>310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3">
        <v>1</v>
      </c>
      <c r="B48" s="75">
        <v>46028</v>
      </c>
      <c r="C48" s="73">
        <v>2</v>
      </c>
      <c r="D48" s="41" t="s">
        <v>424</v>
      </c>
      <c r="E48" s="25" t="s">
        <v>362</v>
      </c>
      <c r="F48" s="42">
        <v>266.60719999999998</v>
      </c>
      <c r="G48" s="74" t="s">
        <v>310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3">
        <v>1</v>
      </c>
      <c r="B49" s="75">
        <v>46028</v>
      </c>
      <c r="C49" s="73">
        <v>2</v>
      </c>
      <c r="D49" s="41" t="s">
        <v>424</v>
      </c>
      <c r="E49" s="25" t="s">
        <v>364</v>
      </c>
      <c r="F49" s="42">
        <v>262.31569999999999</v>
      </c>
      <c r="G49" s="74" t="s">
        <v>310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3">
        <v>1</v>
      </c>
      <c r="B50" s="75">
        <v>46028</v>
      </c>
      <c r="C50" s="73">
        <v>2</v>
      </c>
      <c r="D50" s="41" t="s">
        <v>424</v>
      </c>
      <c r="E50" s="25" t="s">
        <v>135</v>
      </c>
      <c r="F50" s="42">
        <v>281.73599999999999</v>
      </c>
      <c r="G50" s="74" t="s">
        <v>310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3">
        <v>1</v>
      </c>
      <c r="B51" s="75">
        <v>46028</v>
      </c>
      <c r="C51" s="73">
        <v>2</v>
      </c>
      <c r="D51" s="41" t="s">
        <v>424</v>
      </c>
      <c r="E51" s="25" t="s">
        <v>128</v>
      </c>
      <c r="F51" s="42">
        <v>291.38400000000001</v>
      </c>
      <c r="G51" s="74" t="s">
        <v>310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3">
        <v>1</v>
      </c>
      <c r="B52" s="75">
        <v>46028</v>
      </c>
      <c r="C52" s="73">
        <v>2</v>
      </c>
      <c r="D52" s="41" t="s">
        <v>424</v>
      </c>
      <c r="E52" s="25" t="s">
        <v>122</v>
      </c>
      <c r="F52" s="42">
        <v>189.7955</v>
      </c>
      <c r="G52" s="74" t="s">
        <v>310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3">
        <v>1</v>
      </c>
      <c r="B53" s="75">
        <v>46028</v>
      </c>
      <c r="C53" s="73">
        <v>2</v>
      </c>
      <c r="D53" s="41" t="s">
        <v>424</v>
      </c>
      <c r="E53" s="25" t="s">
        <v>144</v>
      </c>
      <c r="F53" s="42">
        <v>219.60149999999999</v>
      </c>
      <c r="G53" s="74" t="s">
        <v>310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3">
        <v>1</v>
      </c>
      <c r="B54" s="75">
        <v>46028</v>
      </c>
      <c r="C54" s="73">
        <v>2</v>
      </c>
      <c r="D54" s="41" t="s">
        <v>424</v>
      </c>
      <c r="E54" s="25" t="s">
        <v>365</v>
      </c>
      <c r="F54" s="42">
        <v>213.4288</v>
      </c>
      <c r="G54" s="74" t="s">
        <v>310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25">
      <c r="A55" s="73">
        <v>1</v>
      </c>
      <c r="B55" s="75">
        <v>46028</v>
      </c>
      <c r="C55" s="73">
        <v>2</v>
      </c>
      <c r="D55" s="41" t="s">
        <v>424</v>
      </c>
      <c r="E55" s="25" t="s">
        <v>132</v>
      </c>
      <c r="F55" s="42">
        <v>214.91540000000001</v>
      </c>
      <c r="G55" s="74" t="s">
        <v>310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25">
      <c r="A56" s="73">
        <v>1</v>
      </c>
      <c r="B56" s="75">
        <v>46028</v>
      </c>
      <c r="C56" s="73">
        <v>2</v>
      </c>
      <c r="D56" s="41" t="s">
        <v>424</v>
      </c>
      <c r="E56" s="25" t="s">
        <v>133</v>
      </c>
      <c r="F56" s="42">
        <v>224.89250000000001</v>
      </c>
      <c r="G56" s="74" t="s">
        <v>310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25">
      <c r="A57" s="73">
        <v>1</v>
      </c>
      <c r="B57" s="75">
        <v>46028</v>
      </c>
      <c r="C57" s="73">
        <v>2</v>
      </c>
      <c r="D57" s="41" t="s">
        <v>424</v>
      </c>
      <c r="E57" s="25" t="s">
        <v>366</v>
      </c>
      <c r="F57" s="42">
        <v>237.3837</v>
      </c>
      <c r="G57" s="74" t="s">
        <v>310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25">
      <c r="A58" s="73">
        <v>1</v>
      </c>
      <c r="B58" s="75">
        <v>46028</v>
      </c>
      <c r="C58" s="73">
        <v>2</v>
      </c>
      <c r="D58" s="41" t="s">
        <v>424</v>
      </c>
      <c r="E58" s="25" t="s">
        <v>367</v>
      </c>
      <c r="F58" s="42">
        <v>232.10210000000001</v>
      </c>
      <c r="G58" s="74" t="s">
        <v>310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25">
      <c r="A59" s="73">
        <v>1</v>
      </c>
      <c r="B59" s="75">
        <v>46028</v>
      </c>
      <c r="C59" s="73">
        <v>2</v>
      </c>
      <c r="D59" s="41" t="s">
        <v>424</v>
      </c>
      <c r="E59" s="25" t="s">
        <v>129</v>
      </c>
      <c r="F59" s="42">
        <v>241.2868</v>
      </c>
      <c r="G59" s="74" t="s">
        <v>310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25">
      <c r="A60" s="73">
        <v>1</v>
      </c>
      <c r="B60" s="75">
        <v>46028</v>
      </c>
      <c r="C60" s="73">
        <v>2</v>
      </c>
      <c r="D60" s="41" t="s">
        <v>424</v>
      </c>
      <c r="E60" s="25" t="s">
        <v>131</v>
      </c>
      <c r="F60" s="42">
        <v>239.40459999999999</v>
      </c>
      <c r="G60" s="74" t="s">
        <v>310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25">
      <c r="A61" s="73">
        <v>1</v>
      </c>
      <c r="B61" s="75">
        <v>46028</v>
      </c>
      <c r="C61" s="73">
        <v>2</v>
      </c>
      <c r="D61" s="41" t="s">
        <v>424</v>
      </c>
      <c r="E61" s="25" t="s">
        <v>368</v>
      </c>
      <c r="F61" s="42">
        <v>240.2867</v>
      </c>
      <c r="G61" s="74" t="s">
        <v>310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25">
      <c r="A62" s="73">
        <v>1</v>
      </c>
      <c r="B62" s="75">
        <v>46028</v>
      </c>
      <c r="C62" s="73">
        <v>2</v>
      </c>
      <c r="D62" s="41" t="s">
        <v>424</v>
      </c>
      <c r="E62" s="25" t="s">
        <v>370</v>
      </c>
      <c r="F62" s="42">
        <v>259.60919999999999</v>
      </c>
      <c r="G62" s="74" t="s">
        <v>310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25">
      <c r="A63" s="73">
        <v>1</v>
      </c>
      <c r="B63" s="75">
        <v>46028</v>
      </c>
      <c r="C63" s="73">
        <v>2</v>
      </c>
      <c r="D63" s="41" t="s">
        <v>424</v>
      </c>
      <c r="E63" s="25" t="s">
        <v>140</v>
      </c>
      <c r="F63" s="42">
        <v>255.05510000000001</v>
      </c>
      <c r="G63" s="74" t="s">
        <v>310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25">
      <c r="A64" s="73">
        <v>1</v>
      </c>
      <c r="B64" s="75">
        <v>46028</v>
      </c>
      <c r="C64" s="73">
        <v>2</v>
      </c>
      <c r="D64" s="41" t="s">
        <v>424</v>
      </c>
      <c r="E64" s="25" t="s">
        <v>142</v>
      </c>
      <c r="F64" s="42">
        <v>262.3879</v>
      </c>
      <c r="G64" s="74" t="s">
        <v>310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25">
      <c r="A65" s="73">
        <v>1</v>
      </c>
      <c r="B65" s="75">
        <v>46028</v>
      </c>
      <c r="C65" s="73">
        <v>2</v>
      </c>
      <c r="D65" s="41" t="s">
        <v>424</v>
      </c>
      <c r="E65" s="25" t="s">
        <v>143</v>
      </c>
      <c r="F65" s="42">
        <v>269.65609999999998</v>
      </c>
      <c r="G65" s="74" t="s">
        <v>310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25">
      <c r="A66" s="73">
        <v>2</v>
      </c>
      <c r="B66" s="75">
        <v>46035</v>
      </c>
      <c r="C66" s="73">
        <v>1</v>
      </c>
      <c r="D66" s="41" t="s">
        <v>423</v>
      </c>
      <c r="E66" s="25" t="s">
        <v>356</v>
      </c>
      <c r="F66" s="42">
        <v>86.476299999999995</v>
      </c>
      <c r="G66" s="74" t="s">
        <v>310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3">
        <v>2</v>
      </c>
      <c r="B67" s="75">
        <v>46035</v>
      </c>
      <c r="C67" s="73">
        <v>1</v>
      </c>
      <c r="D67" s="41" t="s">
        <v>423</v>
      </c>
      <c r="E67" s="25" t="s">
        <v>125</v>
      </c>
      <c r="F67" s="42">
        <v>83.904200000000003</v>
      </c>
      <c r="G67" s="74" t="s">
        <v>310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3">
        <v>2</v>
      </c>
      <c r="B68" s="75">
        <v>46035</v>
      </c>
      <c r="C68" s="73">
        <v>1</v>
      </c>
      <c r="D68" s="41" t="s">
        <v>423</v>
      </c>
      <c r="E68" s="25" t="s">
        <v>137</v>
      </c>
      <c r="F68" s="42">
        <v>89.452100000000002</v>
      </c>
      <c r="G68" s="74" t="s">
        <v>310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3">
        <v>2</v>
      </c>
      <c r="B69" s="75">
        <v>46035</v>
      </c>
      <c r="C69" s="73">
        <v>1</v>
      </c>
      <c r="D69" s="41" t="s">
        <v>423</v>
      </c>
      <c r="E69" s="25" t="s">
        <v>358</v>
      </c>
      <c r="F69" s="42">
        <v>88.094800000000006</v>
      </c>
      <c r="G69" s="74" t="s">
        <v>310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3">
        <v>2</v>
      </c>
      <c r="B70" s="75">
        <v>46035</v>
      </c>
      <c r="C70" s="73">
        <v>1</v>
      </c>
      <c r="D70" s="41" t="s">
        <v>423</v>
      </c>
      <c r="E70" s="25" t="s">
        <v>134</v>
      </c>
      <c r="F70" s="42">
        <v>90.219099999999997</v>
      </c>
      <c r="G70" s="74" t="s">
        <v>310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3">
        <v>2</v>
      </c>
      <c r="B71" s="75">
        <v>46035</v>
      </c>
      <c r="C71" s="73">
        <v>1</v>
      </c>
      <c r="D71" s="41" t="s">
        <v>423</v>
      </c>
      <c r="E71" s="25" t="s">
        <v>138</v>
      </c>
      <c r="F71" s="42">
        <v>97.184299999999993</v>
      </c>
      <c r="G71" s="74" t="s">
        <v>310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3">
        <v>2</v>
      </c>
      <c r="B72" s="75">
        <v>46035</v>
      </c>
      <c r="C72" s="73">
        <v>1</v>
      </c>
      <c r="D72" s="41" t="s">
        <v>423</v>
      </c>
      <c r="E72" s="25" t="s">
        <v>359</v>
      </c>
      <c r="F72" s="42">
        <v>98.590699999999998</v>
      </c>
      <c r="G72" s="74" t="s">
        <v>310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3">
        <v>2</v>
      </c>
      <c r="B73" s="75">
        <v>46035</v>
      </c>
      <c r="C73" s="73">
        <v>1</v>
      </c>
      <c r="D73" s="41" t="s">
        <v>423</v>
      </c>
      <c r="E73" s="25" t="s">
        <v>126</v>
      </c>
      <c r="F73" s="42">
        <v>107.8329</v>
      </c>
      <c r="G73" s="74" t="s">
        <v>310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3">
        <v>2</v>
      </c>
      <c r="B74" s="75">
        <v>46035</v>
      </c>
      <c r="C74" s="73">
        <v>1</v>
      </c>
      <c r="D74" s="41" t="s">
        <v>423</v>
      </c>
      <c r="E74" s="25" t="s">
        <v>127</v>
      </c>
      <c r="F74" s="42">
        <v>105.0561</v>
      </c>
      <c r="G74" s="74" t="s">
        <v>310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3">
        <v>2</v>
      </c>
      <c r="B75" s="75">
        <v>46035</v>
      </c>
      <c r="C75" s="73">
        <v>1</v>
      </c>
      <c r="D75" s="41" t="s">
        <v>423</v>
      </c>
      <c r="E75" s="25" t="s">
        <v>124</v>
      </c>
      <c r="F75" s="42">
        <v>111.7101</v>
      </c>
      <c r="G75" s="74" t="s">
        <v>310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3">
        <v>2</v>
      </c>
      <c r="B76" s="75">
        <v>46035</v>
      </c>
      <c r="C76" s="73">
        <v>1</v>
      </c>
      <c r="D76" s="41" t="s">
        <v>423</v>
      </c>
      <c r="E76" s="25" t="s">
        <v>361</v>
      </c>
      <c r="F76" s="42">
        <v>121.70650000000001</v>
      </c>
      <c r="G76" s="74" t="s">
        <v>310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3">
        <v>2</v>
      </c>
      <c r="B77" s="75">
        <v>46035</v>
      </c>
      <c r="C77" s="73">
        <v>1</v>
      </c>
      <c r="D77" s="41" t="s">
        <v>423</v>
      </c>
      <c r="E77" s="25" t="s">
        <v>139</v>
      </c>
      <c r="F77" s="42">
        <v>118.00109999999999</v>
      </c>
      <c r="G77" s="74" t="s">
        <v>310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3">
        <v>2</v>
      </c>
      <c r="B78" s="75">
        <v>46035</v>
      </c>
      <c r="C78" s="73">
        <v>1</v>
      </c>
      <c r="D78" s="41" t="s">
        <v>423</v>
      </c>
      <c r="E78" s="25" t="s">
        <v>118</v>
      </c>
      <c r="F78" s="42">
        <v>118.20820000000001</v>
      </c>
      <c r="G78" s="74" t="s">
        <v>310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3">
        <v>2</v>
      </c>
      <c r="B79" s="75">
        <v>46035</v>
      </c>
      <c r="C79" s="73">
        <v>1</v>
      </c>
      <c r="D79" s="41" t="s">
        <v>423</v>
      </c>
      <c r="E79" s="25" t="s">
        <v>362</v>
      </c>
      <c r="F79" s="42">
        <v>82.415700000000001</v>
      </c>
      <c r="G79" s="74" t="s">
        <v>310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3">
        <v>2</v>
      </c>
      <c r="B80" s="75">
        <v>46035</v>
      </c>
      <c r="C80" s="73">
        <v>1</v>
      </c>
      <c r="D80" s="41" t="s">
        <v>423</v>
      </c>
      <c r="E80" s="25" t="s">
        <v>364</v>
      </c>
      <c r="F80" s="42">
        <v>87</v>
      </c>
      <c r="G80" s="74" t="s">
        <v>310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3">
        <v>2</v>
      </c>
      <c r="B81" s="75">
        <v>46035</v>
      </c>
      <c r="C81" s="73">
        <v>1</v>
      </c>
      <c r="D81" s="41" t="s">
        <v>423</v>
      </c>
      <c r="E81" s="25" t="s">
        <v>135</v>
      </c>
      <c r="F81" s="42">
        <v>84.905600000000007</v>
      </c>
      <c r="G81" s="74" t="s">
        <v>310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3">
        <v>2</v>
      </c>
      <c r="B82" s="75">
        <v>46035</v>
      </c>
      <c r="C82" s="73">
        <v>1</v>
      </c>
      <c r="D82" s="41" t="s">
        <v>423</v>
      </c>
      <c r="E82" s="25" t="s">
        <v>128</v>
      </c>
      <c r="F82" s="42">
        <v>86.954800000000006</v>
      </c>
      <c r="G82" s="74" t="s">
        <v>310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3">
        <v>2</v>
      </c>
      <c r="B83" s="75">
        <v>46035</v>
      </c>
      <c r="C83" s="73">
        <v>1</v>
      </c>
      <c r="D83" s="41" t="s">
        <v>423</v>
      </c>
      <c r="E83" s="25" t="s">
        <v>122</v>
      </c>
      <c r="F83" s="42">
        <v>95.417699999999996</v>
      </c>
      <c r="G83" s="74" t="s">
        <v>310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3">
        <v>2</v>
      </c>
      <c r="B84" s="75">
        <v>46035</v>
      </c>
      <c r="C84" s="73">
        <v>1</v>
      </c>
      <c r="D84" s="41" t="s">
        <v>423</v>
      </c>
      <c r="E84" s="25" t="s">
        <v>144</v>
      </c>
      <c r="F84" s="42">
        <v>98.089500000000001</v>
      </c>
      <c r="G84" s="74" t="s">
        <v>310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3">
        <v>2</v>
      </c>
      <c r="B85" s="75">
        <v>46035</v>
      </c>
      <c r="C85" s="73">
        <v>1</v>
      </c>
      <c r="D85" s="41" t="s">
        <v>423</v>
      </c>
      <c r="E85" s="25" t="s">
        <v>365</v>
      </c>
      <c r="F85" s="42">
        <v>92.087299999999999</v>
      </c>
      <c r="G85" s="74" t="s">
        <v>310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3">
        <v>2</v>
      </c>
      <c r="B86" s="75">
        <v>46035</v>
      </c>
      <c r="C86" s="73">
        <v>1</v>
      </c>
      <c r="D86" s="41" t="s">
        <v>423</v>
      </c>
      <c r="E86" s="25" t="s">
        <v>132</v>
      </c>
      <c r="F86" s="42">
        <v>104.5586</v>
      </c>
      <c r="G86" s="74" t="s">
        <v>310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3">
        <v>2</v>
      </c>
      <c r="B87" s="75">
        <v>46035</v>
      </c>
      <c r="C87" s="73">
        <v>1</v>
      </c>
      <c r="D87" s="41" t="s">
        <v>423</v>
      </c>
      <c r="E87" s="25" t="s">
        <v>133</v>
      </c>
      <c r="F87" s="42">
        <v>103.9753</v>
      </c>
      <c r="G87" s="74" t="s">
        <v>310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3">
        <v>2</v>
      </c>
      <c r="B88" s="75">
        <v>46035</v>
      </c>
      <c r="C88" s="73">
        <v>1</v>
      </c>
      <c r="D88" s="41" t="s">
        <v>423</v>
      </c>
      <c r="E88" s="25" t="s">
        <v>366</v>
      </c>
      <c r="F88" s="42">
        <v>105.9211</v>
      </c>
      <c r="G88" s="74" t="s">
        <v>310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3">
        <v>2</v>
      </c>
      <c r="B89" s="75">
        <v>46035</v>
      </c>
      <c r="C89" s="73">
        <v>1</v>
      </c>
      <c r="D89" s="41" t="s">
        <v>423</v>
      </c>
      <c r="E89" s="25" t="s">
        <v>367</v>
      </c>
      <c r="F89" s="42">
        <v>111.01130000000001</v>
      </c>
      <c r="G89" s="74" t="s">
        <v>310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3">
        <v>2</v>
      </c>
      <c r="B90" s="75">
        <v>46035</v>
      </c>
      <c r="C90" s="73">
        <v>1</v>
      </c>
      <c r="D90" s="41" t="s">
        <v>423</v>
      </c>
      <c r="E90" s="25" t="s">
        <v>129</v>
      </c>
      <c r="F90" s="42">
        <v>112.0872</v>
      </c>
      <c r="G90" s="74" t="s">
        <v>310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3">
        <v>2</v>
      </c>
      <c r="B91" s="75">
        <v>46035</v>
      </c>
      <c r="C91" s="73">
        <v>1</v>
      </c>
      <c r="D91" s="41" t="s">
        <v>423</v>
      </c>
      <c r="E91" s="25" t="s">
        <v>131</v>
      </c>
      <c r="F91" s="42">
        <v>118.9678</v>
      </c>
      <c r="G91" s="74" t="s">
        <v>310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3">
        <v>2</v>
      </c>
      <c r="B92" s="75">
        <v>46035</v>
      </c>
      <c r="C92" s="73">
        <v>1</v>
      </c>
      <c r="D92" s="41" t="s">
        <v>423</v>
      </c>
      <c r="E92" s="25" t="s">
        <v>368</v>
      </c>
      <c r="F92" s="42">
        <v>83.290099999999995</v>
      </c>
      <c r="G92" s="74" t="s">
        <v>310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3">
        <v>2</v>
      </c>
      <c r="B93" s="75">
        <v>46035</v>
      </c>
      <c r="C93" s="73">
        <v>1</v>
      </c>
      <c r="D93" s="41" t="s">
        <v>423</v>
      </c>
      <c r="E93" s="25" t="s">
        <v>370</v>
      </c>
      <c r="F93" s="42">
        <v>83.855699999999999</v>
      </c>
      <c r="G93" s="74" t="s">
        <v>310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3">
        <v>2</v>
      </c>
      <c r="B94" s="75">
        <v>46035</v>
      </c>
      <c r="C94" s="73">
        <v>1</v>
      </c>
      <c r="D94" s="41" t="s">
        <v>423</v>
      </c>
      <c r="E94" s="25" t="s">
        <v>140</v>
      </c>
      <c r="F94" s="42">
        <v>87.951499999999996</v>
      </c>
      <c r="G94" s="74" t="s">
        <v>310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3">
        <v>2</v>
      </c>
      <c r="B95" s="75">
        <v>46035</v>
      </c>
      <c r="C95" s="73">
        <v>1</v>
      </c>
      <c r="D95" s="41" t="s">
        <v>423</v>
      </c>
      <c r="E95" s="25" t="s">
        <v>142</v>
      </c>
      <c r="F95" s="42">
        <v>87.902900000000002</v>
      </c>
      <c r="G95" s="74" t="s">
        <v>310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3">
        <v>2</v>
      </c>
      <c r="B96" s="75">
        <v>46035</v>
      </c>
      <c r="C96" s="73">
        <v>1</v>
      </c>
      <c r="D96" s="41" t="s">
        <v>423</v>
      </c>
      <c r="E96" s="25" t="s">
        <v>143</v>
      </c>
      <c r="F96" s="42">
        <v>97.480900000000005</v>
      </c>
      <c r="G96" s="74" t="s">
        <v>310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3">
        <v>2</v>
      </c>
      <c r="B97" s="75">
        <v>46035</v>
      </c>
      <c r="C97" s="73">
        <v>2</v>
      </c>
      <c r="D97" s="41" t="s">
        <v>424</v>
      </c>
      <c r="E97" s="25" t="s">
        <v>356</v>
      </c>
      <c r="F97" s="42">
        <v>196.76910000000001</v>
      </c>
      <c r="G97" s="74" t="s">
        <v>310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3">
        <v>2</v>
      </c>
      <c r="B98" s="75">
        <v>46035</v>
      </c>
      <c r="C98" s="73">
        <v>2</v>
      </c>
      <c r="D98" s="41" t="s">
        <v>424</v>
      </c>
      <c r="E98" s="25" t="s">
        <v>125</v>
      </c>
      <c r="F98" s="42">
        <v>211.00960000000001</v>
      </c>
      <c r="G98" s="74" t="s">
        <v>310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3">
        <v>2</v>
      </c>
      <c r="B99" s="75">
        <v>46035</v>
      </c>
      <c r="C99" s="73">
        <v>2</v>
      </c>
      <c r="D99" s="41" t="s">
        <v>424</v>
      </c>
      <c r="E99" s="25" t="s">
        <v>137</v>
      </c>
      <c r="F99" s="42">
        <v>214.17920000000001</v>
      </c>
      <c r="G99" s="74" t="s">
        <v>310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3">
        <v>2</v>
      </c>
      <c r="B100" s="75">
        <v>46035</v>
      </c>
      <c r="C100" s="73">
        <v>2</v>
      </c>
      <c r="D100" s="41" t="s">
        <v>424</v>
      </c>
      <c r="E100" s="25" t="s">
        <v>358</v>
      </c>
      <c r="F100" s="42">
        <v>212.4581</v>
      </c>
      <c r="G100" s="74" t="s">
        <v>310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3">
        <v>2</v>
      </c>
      <c r="B101" s="75">
        <v>46035</v>
      </c>
      <c r="C101" s="73">
        <v>2</v>
      </c>
      <c r="D101" s="41" t="s">
        <v>424</v>
      </c>
      <c r="E101" s="25" t="s">
        <v>134</v>
      </c>
      <c r="F101" s="42">
        <v>225.18639999999999</v>
      </c>
      <c r="G101" s="74" t="s">
        <v>310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3">
        <v>2</v>
      </c>
      <c r="B102" s="75">
        <v>46035</v>
      </c>
      <c r="C102" s="73">
        <v>2</v>
      </c>
      <c r="D102" s="41" t="s">
        <v>424</v>
      </c>
      <c r="E102" s="25" t="s">
        <v>138</v>
      </c>
      <c r="F102" s="42">
        <v>226.749</v>
      </c>
      <c r="G102" s="74" t="s">
        <v>310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3">
        <v>2</v>
      </c>
      <c r="B103" s="75">
        <v>46035</v>
      </c>
      <c r="C103" s="73">
        <v>2</v>
      </c>
      <c r="D103" s="41" t="s">
        <v>424</v>
      </c>
      <c r="E103" s="25" t="s">
        <v>359</v>
      </c>
      <c r="F103" s="42">
        <v>238.01419999999999</v>
      </c>
      <c r="G103" s="74" t="s">
        <v>310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3">
        <v>2</v>
      </c>
      <c r="B104" s="75">
        <v>46035</v>
      </c>
      <c r="C104" s="73">
        <v>2</v>
      </c>
      <c r="D104" s="41" t="s">
        <v>424</v>
      </c>
      <c r="E104" s="25" t="s">
        <v>126</v>
      </c>
      <c r="F104" s="42">
        <v>242.5095</v>
      </c>
      <c r="G104" s="74" t="s">
        <v>310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25">
      <c r="A105" s="73">
        <v>2</v>
      </c>
      <c r="B105" s="75">
        <v>46035</v>
      </c>
      <c r="C105" s="73">
        <v>2</v>
      </c>
      <c r="D105" s="41" t="s">
        <v>424</v>
      </c>
      <c r="E105" s="25" t="s">
        <v>127</v>
      </c>
      <c r="F105" s="42">
        <v>248.27340000000001</v>
      </c>
      <c r="G105" s="74" t="s">
        <v>310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25">
      <c r="A106" s="73">
        <v>2</v>
      </c>
      <c r="B106" s="75">
        <v>46035</v>
      </c>
      <c r="C106" s="73">
        <v>2</v>
      </c>
      <c r="D106" s="41" t="s">
        <v>424</v>
      </c>
      <c r="E106" s="25" t="s">
        <v>124</v>
      </c>
      <c r="F106" s="42">
        <v>252.39510000000001</v>
      </c>
      <c r="G106" s="74" t="s">
        <v>310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25">
      <c r="A107" s="73">
        <v>2</v>
      </c>
      <c r="B107" s="75">
        <v>46035</v>
      </c>
      <c r="C107" s="73">
        <v>2</v>
      </c>
      <c r="D107" s="41" t="s">
        <v>424</v>
      </c>
      <c r="E107" s="25" t="s">
        <v>361</v>
      </c>
      <c r="F107" s="42">
        <v>249.88849999999999</v>
      </c>
      <c r="G107" s="74" t="s">
        <v>310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25">
      <c r="A108" s="73">
        <v>2</v>
      </c>
      <c r="B108" s="75">
        <v>46035</v>
      </c>
      <c r="C108" s="73">
        <v>2</v>
      </c>
      <c r="D108" s="41" t="s">
        <v>424</v>
      </c>
      <c r="E108" s="25" t="s">
        <v>139</v>
      </c>
      <c r="F108" s="42">
        <v>258.73759999999999</v>
      </c>
      <c r="G108" s="74" t="s">
        <v>310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25">
      <c r="A109" s="73">
        <v>2</v>
      </c>
      <c r="B109" s="75">
        <v>46035</v>
      </c>
      <c r="C109" s="73">
        <v>2</v>
      </c>
      <c r="D109" s="41" t="s">
        <v>424</v>
      </c>
      <c r="E109" s="25" t="s">
        <v>118</v>
      </c>
      <c r="F109" s="42">
        <v>271.09519999999998</v>
      </c>
      <c r="G109" s="74" t="s">
        <v>310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25">
      <c r="A110" s="73">
        <v>2</v>
      </c>
      <c r="B110" s="75">
        <v>46035</v>
      </c>
      <c r="C110" s="73">
        <v>2</v>
      </c>
      <c r="D110" s="41" t="s">
        <v>424</v>
      </c>
      <c r="E110" s="25" t="s">
        <v>362</v>
      </c>
      <c r="F110" s="42">
        <v>275.98669999999998</v>
      </c>
      <c r="G110" s="74" t="s">
        <v>310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25">
      <c r="A111" s="73">
        <v>2</v>
      </c>
      <c r="B111" s="75">
        <v>46035</v>
      </c>
      <c r="C111" s="73">
        <v>2</v>
      </c>
      <c r="D111" s="41" t="s">
        <v>424</v>
      </c>
      <c r="E111" s="25" t="s">
        <v>364</v>
      </c>
      <c r="F111" s="42">
        <v>267.00209999999998</v>
      </c>
      <c r="G111" s="74" t="s">
        <v>310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25">
      <c r="A112" s="73">
        <v>2</v>
      </c>
      <c r="B112" s="75">
        <v>46035</v>
      </c>
      <c r="C112" s="73">
        <v>2</v>
      </c>
      <c r="D112" s="41" t="s">
        <v>424</v>
      </c>
      <c r="E112" s="25" t="s">
        <v>135</v>
      </c>
      <c r="F112" s="42">
        <v>278.0308</v>
      </c>
      <c r="G112" s="74" t="s">
        <v>310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25">
      <c r="A113" s="73">
        <v>2</v>
      </c>
      <c r="B113" s="75">
        <v>46035</v>
      </c>
      <c r="C113" s="73">
        <v>2</v>
      </c>
      <c r="D113" s="41" t="s">
        <v>424</v>
      </c>
      <c r="E113" s="25" t="s">
        <v>128</v>
      </c>
      <c r="F113" s="42">
        <v>281.74869999999999</v>
      </c>
      <c r="G113" s="74" t="s">
        <v>310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25">
      <c r="A114" s="73">
        <v>2</v>
      </c>
      <c r="B114" s="75">
        <v>46035</v>
      </c>
      <c r="C114" s="73">
        <v>2</v>
      </c>
      <c r="D114" s="41" t="s">
        <v>424</v>
      </c>
      <c r="E114" s="25" t="s">
        <v>122</v>
      </c>
      <c r="F114" s="42">
        <v>205.60849999999999</v>
      </c>
      <c r="G114" s="74" t="s">
        <v>310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25">
      <c r="A115" s="73">
        <v>2</v>
      </c>
      <c r="B115" s="75">
        <v>46035</v>
      </c>
      <c r="C115" s="73">
        <v>2</v>
      </c>
      <c r="D115" s="41" t="s">
        <v>424</v>
      </c>
      <c r="E115" s="25" t="s">
        <v>144</v>
      </c>
      <c r="F115" s="42">
        <v>197.96709999999999</v>
      </c>
      <c r="G115" s="74" t="s">
        <v>310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25">
      <c r="A116" s="73">
        <v>2</v>
      </c>
      <c r="B116" s="75">
        <v>46035</v>
      </c>
      <c r="C116" s="73">
        <v>2</v>
      </c>
      <c r="D116" s="41" t="s">
        <v>424</v>
      </c>
      <c r="E116" s="25" t="s">
        <v>365</v>
      </c>
      <c r="F116" s="42">
        <v>211.70099999999999</v>
      </c>
      <c r="G116" s="74" t="s">
        <v>310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25">
      <c r="A117" s="73">
        <v>2</v>
      </c>
      <c r="B117" s="75">
        <v>46035</v>
      </c>
      <c r="C117" s="73">
        <v>2</v>
      </c>
      <c r="D117" s="41" t="s">
        <v>424</v>
      </c>
      <c r="E117" s="25" t="s">
        <v>132</v>
      </c>
      <c r="F117" s="42">
        <v>224.93450000000001</v>
      </c>
      <c r="G117" s="74" t="s">
        <v>310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25">
      <c r="A118" s="73">
        <v>2</v>
      </c>
      <c r="B118" s="75">
        <v>46035</v>
      </c>
      <c r="C118" s="73">
        <v>2</v>
      </c>
      <c r="D118" s="41" t="s">
        <v>424</v>
      </c>
      <c r="E118" s="25" t="s">
        <v>133</v>
      </c>
      <c r="F118" s="42">
        <v>223.6147</v>
      </c>
      <c r="G118" s="74" t="s">
        <v>310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25">
      <c r="A119" s="73">
        <v>2</v>
      </c>
      <c r="B119" s="75">
        <v>46035</v>
      </c>
      <c r="C119" s="73">
        <v>2</v>
      </c>
      <c r="D119" s="41" t="s">
        <v>424</v>
      </c>
      <c r="E119" s="25" t="s">
        <v>366</v>
      </c>
      <c r="F119" s="42">
        <v>226.636</v>
      </c>
      <c r="G119" s="74" t="s">
        <v>310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25">
      <c r="A120" s="73">
        <v>2</v>
      </c>
      <c r="B120" s="75">
        <v>46035</v>
      </c>
      <c r="C120" s="73">
        <v>2</v>
      </c>
      <c r="D120" s="41" t="s">
        <v>424</v>
      </c>
      <c r="E120" s="25" t="s">
        <v>367</v>
      </c>
      <c r="F120" s="42">
        <v>231.40610000000001</v>
      </c>
      <c r="G120" s="74" t="s">
        <v>310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25">
      <c r="A121" s="73">
        <v>2</v>
      </c>
      <c r="B121" s="75">
        <v>46035</v>
      </c>
      <c r="C121" s="73">
        <v>2</v>
      </c>
      <c r="D121" s="41" t="s">
        <v>424</v>
      </c>
      <c r="E121" s="25" t="s">
        <v>129</v>
      </c>
      <c r="F121" s="42">
        <v>236.40819999999999</v>
      </c>
      <c r="G121" s="74" t="s">
        <v>310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25">
      <c r="A122" s="73">
        <v>2</v>
      </c>
      <c r="B122" s="75">
        <v>46035</v>
      </c>
      <c r="C122" s="73">
        <v>2</v>
      </c>
      <c r="D122" s="41" t="s">
        <v>424</v>
      </c>
      <c r="E122" s="25" t="s">
        <v>131</v>
      </c>
      <c r="F122" s="42">
        <v>233.4676</v>
      </c>
      <c r="G122" s="74" t="s">
        <v>310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25">
      <c r="A123" s="73">
        <v>2</v>
      </c>
      <c r="B123" s="75">
        <v>46035</v>
      </c>
      <c r="C123" s="73">
        <v>2</v>
      </c>
      <c r="D123" s="41" t="s">
        <v>424</v>
      </c>
      <c r="E123" s="25" t="s">
        <v>368</v>
      </c>
      <c r="F123" s="42">
        <v>254.07130000000001</v>
      </c>
      <c r="G123" s="74" t="s">
        <v>310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25">
      <c r="A124" s="73">
        <v>2</v>
      </c>
      <c r="B124" s="75">
        <v>46035</v>
      </c>
      <c r="C124" s="73">
        <v>2</v>
      </c>
      <c r="D124" s="41" t="s">
        <v>424</v>
      </c>
      <c r="E124" s="25" t="s">
        <v>370</v>
      </c>
      <c r="F124" s="42">
        <v>245.60149999999999</v>
      </c>
      <c r="G124" s="74" t="s">
        <v>310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25">
      <c r="A125" s="73">
        <v>2</v>
      </c>
      <c r="B125" s="75">
        <v>46035</v>
      </c>
      <c r="C125" s="73">
        <v>2</v>
      </c>
      <c r="D125" s="41" t="s">
        <v>424</v>
      </c>
      <c r="E125" s="25" t="s">
        <v>140</v>
      </c>
      <c r="F125" s="42">
        <v>252.5573</v>
      </c>
      <c r="G125" s="74" t="s">
        <v>310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25">
      <c r="A126" s="73">
        <v>2</v>
      </c>
      <c r="B126" s="75">
        <v>46035</v>
      </c>
      <c r="C126" s="73">
        <v>2</v>
      </c>
      <c r="D126" s="41" t="s">
        <v>424</v>
      </c>
      <c r="E126" s="25" t="s">
        <v>142</v>
      </c>
      <c r="F126" s="42">
        <v>250.7295</v>
      </c>
      <c r="G126" s="74" t="s">
        <v>310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25">
      <c r="A127" s="73">
        <v>2</v>
      </c>
      <c r="B127" s="75">
        <v>46035</v>
      </c>
      <c r="C127" s="73">
        <v>2</v>
      </c>
      <c r="D127" s="41" t="s">
        <v>424</v>
      </c>
      <c r="E127" s="25" t="s">
        <v>143</v>
      </c>
      <c r="F127" s="42">
        <v>265.92259999999999</v>
      </c>
      <c r="G127" s="74" t="s">
        <v>310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25">
      <c r="A128" s="73">
        <v>3</v>
      </c>
      <c r="B128" s="75">
        <v>46042</v>
      </c>
      <c r="C128" s="73">
        <v>1</v>
      </c>
      <c r="D128" s="41" t="s">
        <v>423</v>
      </c>
      <c r="E128" s="25" t="s">
        <v>356</v>
      </c>
      <c r="F128" s="42">
        <v>82.371399999999994</v>
      </c>
      <c r="G128" s="74" t="s">
        <v>310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3">
        <v>3</v>
      </c>
      <c r="B129" s="75">
        <v>46042</v>
      </c>
      <c r="C129" s="73">
        <v>1</v>
      </c>
      <c r="D129" s="41" t="s">
        <v>423</v>
      </c>
      <c r="E129" s="25" t="s">
        <v>125</v>
      </c>
      <c r="F129" s="42">
        <v>83.659899999999993</v>
      </c>
      <c r="G129" s="74" t="s">
        <v>310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3">
        <v>3</v>
      </c>
      <c r="B130" s="75">
        <v>46042</v>
      </c>
      <c r="C130" s="73">
        <v>1</v>
      </c>
      <c r="D130" s="41" t="s">
        <v>423</v>
      </c>
      <c r="E130" s="25" t="s">
        <v>137</v>
      </c>
      <c r="F130" s="42">
        <v>92.590800000000002</v>
      </c>
      <c r="G130" s="74" t="s">
        <v>310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3">
        <v>3</v>
      </c>
      <c r="B131" s="75">
        <v>46042</v>
      </c>
      <c r="C131" s="73">
        <v>1</v>
      </c>
      <c r="D131" s="41" t="s">
        <v>423</v>
      </c>
      <c r="E131" s="25" t="s">
        <v>358</v>
      </c>
      <c r="F131" s="42">
        <v>91.680800000000005</v>
      </c>
      <c r="G131" s="74" t="s">
        <v>310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3">
        <v>3</v>
      </c>
      <c r="B132" s="75">
        <v>46042</v>
      </c>
      <c r="C132" s="73">
        <v>1</v>
      </c>
      <c r="D132" s="41" t="s">
        <v>423</v>
      </c>
      <c r="E132" s="25" t="s">
        <v>134</v>
      </c>
      <c r="F132" s="42">
        <v>97.680599999999998</v>
      </c>
      <c r="G132" s="74" t="s">
        <v>310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3">
        <v>3</v>
      </c>
      <c r="B133" s="75">
        <v>46042</v>
      </c>
      <c r="C133" s="73">
        <v>1</v>
      </c>
      <c r="D133" s="41" t="s">
        <v>423</v>
      </c>
      <c r="E133" s="25" t="s">
        <v>138</v>
      </c>
      <c r="F133" s="42">
        <v>97.832499999999996</v>
      </c>
      <c r="G133" s="74" t="s">
        <v>310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3">
        <v>3</v>
      </c>
      <c r="B134" s="75">
        <v>46042</v>
      </c>
      <c r="C134" s="73">
        <v>1</v>
      </c>
      <c r="D134" s="41" t="s">
        <v>423</v>
      </c>
      <c r="E134" s="25" t="s">
        <v>359</v>
      </c>
      <c r="F134" s="42">
        <v>100.0296</v>
      </c>
      <c r="G134" s="74" t="s">
        <v>310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3">
        <v>3</v>
      </c>
      <c r="B135" s="75">
        <v>46042</v>
      </c>
      <c r="C135" s="73">
        <v>1</v>
      </c>
      <c r="D135" s="41" t="s">
        <v>423</v>
      </c>
      <c r="E135" s="25" t="s">
        <v>126</v>
      </c>
      <c r="F135" s="42">
        <v>105.34050000000001</v>
      </c>
      <c r="G135" s="74" t="s">
        <v>310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3">
        <v>3</v>
      </c>
      <c r="B136" s="75">
        <v>46042</v>
      </c>
      <c r="C136" s="73">
        <v>1</v>
      </c>
      <c r="D136" s="41" t="s">
        <v>423</v>
      </c>
      <c r="E136" s="25" t="s">
        <v>127</v>
      </c>
      <c r="F136" s="42">
        <v>108.9311</v>
      </c>
      <c r="G136" s="74" t="s">
        <v>310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3">
        <v>3</v>
      </c>
      <c r="B137" s="75">
        <v>46042</v>
      </c>
      <c r="C137" s="73">
        <v>1</v>
      </c>
      <c r="D137" s="41" t="s">
        <v>423</v>
      </c>
      <c r="E137" s="25" t="s">
        <v>124</v>
      </c>
      <c r="F137" s="42">
        <v>112.0731</v>
      </c>
      <c r="G137" s="74" t="s">
        <v>310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3">
        <v>3</v>
      </c>
      <c r="B138" s="75">
        <v>46042</v>
      </c>
      <c r="C138" s="73">
        <v>1</v>
      </c>
      <c r="D138" s="41" t="s">
        <v>423</v>
      </c>
      <c r="E138" s="25" t="s">
        <v>361</v>
      </c>
      <c r="F138" s="42">
        <v>106.5522</v>
      </c>
      <c r="G138" s="74" t="s">
        <v>310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3">
        <v>3</v>
      </c>
      <c r="B139" s="75">
        <v>46042</v>
      </c>
      <c r="C139" s="73">
        <v>1</v>
      </c>
      <c r="D139" s="41" t="s">
        <v>423</v>
      </c>
      <c r="E139" s="25" t="s">
        <v>139</v>
      </c>
      <c r="F139" s="42">
        <v>116.1712</v>
      </c>
      <c r="G139" s="74" t="s">
        <v>310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3">
        <v>3</v>
      </c>
      <c r="B140" s="75">
        <v>46042</v>
      </c>
      <c r="C140" s="73">
        <v>1</v>
      </c>
      <c r="D140" s="41" t="s">
        <v>423</v>
      </c>
      <c r="E140" s="25" t="s">
        <v>118</v>
      </c>
      <c r="F140" s="42">
        <v>116.7882</v>
      </c>
      <c r="G140" s="74" t="s">
        <v>310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3">
        <v>3</v>
      </c>
      <c r="B141" s="75">
        <v>46042</v>
      </c>
      <c r="C141" s="73">
        <v>1</v>
      </c>
      <c r="D141" s="41" t="s">
        <v>423</v>
      </c>
      <c r="E141" s="25" t="s">
        <v>362</v>
      </c>
      <c r="F141" s="42">
        <v>84.559200000000004</v>
      </c>
      <c r="G141" s="74" t="s">
        <v>310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3">
        <v>3</v>
      </c>
      <c r="B142" s="75">
        <v>46042</v>
      </c>
      <c r="C142" s="73">
        <v>1</v>
      </c>
      <c r="D142" s="41" t="s">
        <v>423</v>
      </c>
      <c r="E142" s="25" t="s">
        <v>364</v>
      </c>
      <c r="F142" s="42">
        <v>84.810699999999997</v>
      </c>
      <c r="G142" s="74" t="s">
        <v>310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3">
        <v>3</v>
      </c>
      <c r="B143" s="75">
        <v>46042</v>
      </c>
      <c r="C143" s="73">
        <v>1</v>
      </c>
      <c r="D143" s="41" t="s">
        <v>423</v>
      </c>
      <c r="E143" s="25" t="s">
        <v>135</v>
      </c>
      <c r="F143" s="42">
        <v>83.34</v>
      </c>
      <c r="G143" s="74" t="s">
        <v>310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3">
        <v>3</v>
      </c>
      <c r="B144" s="75">
        <v>46042</v>
      </c>
      <c r="C144" s="73">
        <v>1</v>
      </c>
      <c r="D144" s="41" t="s">
        <v>423</v>
      </c>
      <c r="E144" s="25" t="s">
        <v>128</v>
      </c>
      <c r="F144" s="42">
        <v>99.754900000000006</v>
      </c>
      <c r="G144" s="74" t="s">
        <v>310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3">
        <v>3</v>
      </c>
      <c r="B145" s="75">
        <v>46042</v>
      </c>
      <c r="C145" s="73">
        <v>1</v>
      </c>
      <c r="D145" s="41" t="s">
        <v>423</v>
      </c>
      <c r="E145" s="25" t="s">
        <v>122</v>
      </c>
      <c r="F145" s="42">
        <v>89.462500000000006</v>
      </c>
      <c r="G145" s="74" t="s">
        <v>310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3">
        <v>3</v>
      </c>
      <c r="B146" s="75">
        <v>46042</v>
      </c>
      <c r="C146" s="73">
        <v>1</v>
      </c>
      <c r="D146" s="41" t="s">
        <v>423</v>
      </c>
      <c r="E146" s="25" t="s">
        <v>144</v>
      </c>
      <c r="F146" s="42">
        <v>98.496300000000005</v>
      </c>
      <c r="G146" s="74" t="s">
        <v>310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3">
        <v>3</v>
      </c>
      <c r="B147" s="75">
        <v>46042</v>
      </c>
      <c r="C147" s="73">
        <v>1</v>
      </c>
      <c r="D147" s="41" t="s">
        <v>423</v>
      </c>
      <c r="E147" s="25" t="s">
        <v>365</v>
      </c>
      <c r="F147" s="42">
        <v>93.966700000000003</v>
      </c>
      <c r="G147" s="74" t="s">
        <v>310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3">
        <v>3</v>
      </c>
      <c r="B148" s="75">
        <v>46042</v>
      </c>
      <c r="C148" s="73">
        <v>1</v>
      </c>
      <c r="D148" s="41" t="s">
        <v>423</v>
      </c>
      <c r="E148" s="25" t="s">
        <v>132</v>
      </c>
      <c r="F148" s="42">
        <v>101.398</v>
      </c>
      <c r="G148" s="74" t="s">
        <v>310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3">
        <v>3</v>
      </c>
      <c r="B149" s="75">
        <v>46042</v>
      </c>
      <c r="C149" s="73">
        <v>1</v>
      </c>
      <c r="D149" s="41" t="s">
        <v>423</v>
      </c>
      <c r="E149" s="25" t="s">
        <v>133</v>
      </c>
      <c r="F149" s="42">
        <v>105.5</v>
      </c>
      <c r="G149" s="74" t="s">
        <v>310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3">
        <v>3</v>
      </c>
      <c r="B150" s="75">
        <v>46042</v>
      </c>
      <c r="C150" s="73">
        <v>1</v>
      </c>
      <c r="D150" s="41" t="s">
        <v>423</v>
      </c>
      <c r="E150" s="25" t="s">
        <v>366</v>
      </c>
      <c r="F150" s="42">
        <v>111.0521</v>
      </c>
      <c r="G150" s="74" t="s">
        <v>310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3">
        <v>3</v>
      </c>
      <c r="B151" s="75">
        <v>46042</v>
      </c>
      <c r="C151" s="73">
        <v>1</v>
      </c>
      <c r="D151" s="41" t="s">
        <v>423</v>
      </c>
      <c r="E151" s="25" t="s">
        <v>367</v>
      </c>
      <c r="F151" s="42">
        <v>116.6053</v>
      </c>
      <c r="G151" s="74" t="s">
        <v>310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3">
        <v>3</v>
      </c>
      <c r="B152" s="75">
        <v>46042</v>
      </c>
      <c r="C152" s="73">
        <v>1</v>
      </c>
      <c r="D152" s="41" t="s">
        <v>423</v>
      </c>
      <c r="E152" s="25" t="s">
        <v>129</v>
      </c>
      <c r="F152" s="42">
        <v>114.54940000000001</v>
      </c>
      <c r="G152" s="74" t="s">
        <v>310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3">
        <v>3</v>
      </c>
      <c r="B153" s="75">
        <v>46042</v>
      </c>
      <c r="C153" s="73">
        <v>1</v>
      </c>
      <c r="D153" s="41" t="s">
        <v>423</v>
      </c>
      <c r="E153" s="25" t="s">
        <v>131</v>
      </c>
      <c r="F153" s="42">
        <v>120.8843</v>
      </c>
      <c r="G153" s="74" t="s">
        <v>310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3">
        <v>3</v>
      </c>
      <c r="B154" s="75">
        <v>46042</v>
      </c>
      <c r="C154" s="73">
        <v>1</v>
      </c>
      <c r="D154" s="41" t="s">
        <v>423</v>
      </c>
      <c r="E154" s="25" t="s">
        <v>368</v>
      </c>
      <c r="F154" s="42">
        <v>81.7012</v>
      </c>
      <c r="G154" s="74" t="s">
        <v>310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3">
        <v>3</v>
      </c>
      <c r="B155" s="75">
        <v>46042</v>
      </c>
      <c r="C155" s="73">
        <v>1</v>
      </c>
      <c r="D155" s="41" t="s">
        <v>423</v>
      </c>
      <c r="E155" s="25" t="s">
        <v>370</v>
      </c>
      <c r="F155" s="42">
        <v>80.478800000000007</v>
      </c>
      <c r="G155" s="74" t="s">
        <v>310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3">
        <v>3</v>
      </c>
      <c r="B156" s="75">
        <v>46042</v>
      </c>
      <c r="C156" s="73">
        <v>1</v>
      </c>
      <c r="D156" s="41" t="s">
        <v>423</v>
      </c>
      <c r="E156" s="25" t="s">
        <v>140</v>
      </c>
      <c r="F156" s="42">
        <v>93.176699999999997</v>
      </c>
      <c r="G156" s="74" t="s">
        <v>310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3">
        <v>3</v>
      </c>
      <c r="B157" s="75">
        <v>46042</v>
      </c>
      <c r="C157" s="73">
        <v>1</v>
      </c>
      <c r="D157" s="41" t="s">
        <v>423</v>
      </c>
      <c r="E157" s="25" t="s">
        <v>142</v>
      </c>
      <c r="F157" s="42">
        <v>89.4893</v>
      </c>
      <c r="G157" s="74" t="s">
        <v>310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3">
        <v>3</v>
      </c>
      <c r="B158" s="75">
        <v>46042</v>
      </c>
      <c r="C158" s="73">
        <v>1</v>
      </c>
      <c r="D158" s="41" t="s">
        <v>423</v>
      </c>
      <c r="E158" s="25" t="s">
        <v>143</v>
      </c>
      <c r="F158" s="42">
        <v>89.678600000000003</v>
      </c>
      <c r="G158" s="74" t="s">
        <v>310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3">
        <v>3</v>
      </c>
      <c r="B159" s="75">
        <v>46042</v>
      </c>
      <c r="C159" s="73">
        <v>2</v>
      </c>
      <c r="D159" s="41" t="s">
        <v>424</v>
      </c>
      <c r="E159" s="25" t="s">
        <v>356</v>
      </c>
      <c r="F159" s="42">
        <v>210.6952</v>
      </c>
      <c r="G159" s="74" t="s">
        <v>310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25">
      <c r="A160" s="73">
        <v>3</v>
      </c>
      <c r="B160" s="75">
        <v>46042</v>
      </c>
      <c r="C160" s="73">
        <v>2</v>
      </c>
      <c r="D160" s="41" t="s">
        <v>424</v>
      </c>
      <c r="E160" s="25" t="s">
        <v>125</v>
      </c>
      <c r="F160" s="42">
        <v>205.0171</v>
      </c>
      <c r="G160" s="74" t="s">
        <v>310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25">
      <c r="A161" s="73">
        <v>3</v>
      </c>
      <c r="B161" s="75">
        <v>46042</v>
      </c>
      <c r="C161" s="73">
        <v>2</v>
      </c>
      <c r="D161" s="41" t="s">
        <v>424</v>
      </c>
      <c r="E161" s="25" t="s">
        <v>137</v>
      </c>
      <c r="F161" s="42">
        <v>222.73480000000001</v>
      </c>
      <c r="G161" s="74" t="s">
        <v>310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25">
      <c r="A162" s="73">
        <v>3</v>
      </c>
      <c r="B162" s="75">
        <v>46042</v>
      </c>
      <c r="C162" s="73">
        <v>2</v>
      </c>
      <c r="D162" s="41" t="s">
        <v>424</v>
      </c>
      <c r="E162" s="25" t="s">
        <v>358</v>
      </c>
      <c r="F162" s="42">
        <v>222.72300000000001</v>
      </c>
      <c r="G162" s="74" t="s">
        <v>310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25">
      <c r="A163" s="73">
        <v>3</v>
      </c>
      <c r="B163" s="75">
        <v>46042</v>
      </c>
      <c r="C163" s="73">
        <v>2</v>
      </c>
      <c r="D163" s="41" t="s">
        <v>424</v>
      </c>
      <c r="E163" s="25" t="s">
        <v>134</v>
      </c>
      <c r="F163" s="42">
        <v>220.46090000000001</v>
      </c>
      <c r="G163" s="74" t="s">
        <v>310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25">
      <c r="A164" s="73">
        <v>3</v>
      </c>
      <c r="B164" s="75">
        <v>46042</v>
      </c>
      <c r="C164" s="73">
        <v>2</v>
      </c>
      <c r="D164" s="41" t="s">
        <v>424</v>
      </c>
      <c r="E164" s="25" t="s">
        <v>138</v>
      </c>
      <c r="F164" s="42">
        <v>230.09129999999999</v>
      </c>
      <c r="G164" s="74" t="s">
        <v>310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25">
      <c r="A165" s="73">
        <v>3</v>
      </c>
      <c r="B165" s="75">
        <v>46042</v>
      </c>
      <c r="C165" s="73">
        <v>2</v>
      </c>
      <c r="D165" s="41" t="s">
        <v>424</v>
      </c>
      <c r="E165" s="25" t="s">
        <v>359</v>
      </c>
      <c r="F165" s="42">
        <v>228.94739999999999</v>
      </c>
      <c r="G165" s="74" t="s">
        <v>310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25">
      <c r="A166" s="73">
        <v>3</v>
      </c>
      <c r="B166" s="75">
        <v>46042</v>
      </c>
      <c r="C166" s="73">
        <v>2</v>
      </c>
      <c r="D166" s="41" t="s">
        <v>424</v>
      </c>
      <c r="E166" s="25" t="s">
        <v>126</v>
      </c>
      <c r="F166" s="42">
        <v>245.16749999999999</v>
      </c>
      <c r="G166" s="74" t="s">
        <v>310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25">
      <c r="A167" s="73">
        <v>3</v>
      </c>
      <c r="B167" s="75">
        <v>46042</v>
      </c>
      <c r="C167" s="73">
        <v>2</v>
      </c>
      <c r="D167" s="41" t="s">
        <v>424</v>
      </c>
      <c r="E167" s="25" t="s">
        <v>127</v>
      </c>
      <c r="F167" s="42">
        <v>242.69130000000001</v>
      </c>
      <c r="G167" s="74" t="s">
        <v>310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25">
      <c r="A168" s="73">
        <v>3</v>
      </c>
      <c r="B168" s="75">
        <v>46042</v>
      </c>
      <c r="C168" s="73">
        <v>2</v>
      </c>
      <c r="D168" s="41" t="s">
        <v>424</v>
      </c>
      <c r="E168" s="25" t="s">
        <v>124</v>
      </c>
      <c r="F168" s="42">
        <v>258.96120000000002</v>
      </c>
      <c r="G168" s="74" t="s">
        <v>310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25">
      <c r="A169" s="73">
        <v>3</v>
      </c>
      <c r="B169" s="75">
        <v>46042</v>
      </c>
      <c r="C169" s="73">
        <v>2</v>
      </c>
      <c r="D169" s="41" t="s">
        <v>424</v>
      </c>
      <c r="E169" s="25" t="s">
        <v>361</v>
      </c>
      <c r="F169" s="42">
        <v>245.91329999999999</v>
      </c>
      <c r="G169" s="74" t="s">
        <v>310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25">
      <c r="A170" s="73">
        <v>3</v>
      </c>
      <c r="B170" s="75">
        <v>46042</v>
      </c>
      <c r="C170" s="73">
        <v>2</v>
      </c>
      <c r="D170" s="41" t="s">
        <v>424</v>
      </c>
      <c r="E170" s="25" t="s">
        <v>139</v>
      </c>
      <c r="F170" s="42">
        <v>264.34980000000002</v>
      </c>
      <c r="G170" s="74" t="s">
        <v>310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25">
      <c r="A171" s="73">
        <v>3</v>
      </c>
      <c r="B171" s="75">
        <v>46042</v>
      </c>
      <c r="C171" s="73">
        <v>2</v>
      </c>
      <c r="D171" s="41" t="s">
        <v>424</v>
      </c>
      <c r="E171" s="25" t="s">
        <v>118</v>
      </c>
      <c r="F171" s="42">
        <v>268.31819999999999</v>
      </c>
      <c r="G171" s="74" t="s">
        <v>310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25">
      <c r="A172" s="73">
        <v>3</v>
      </c>
      <c r="B172" s="75">
        <v>46042</v>
      </c>
      <c r="C172" s="73">
        <v>2</v>
      </c>
      <c r="D172" s="41" t="s">
        <v>424</v>
      </c>
      <c r="E172" s="25" t="s">
        <v>362</v>
      </c>
      <c r="F172" s="42">
        <v>267.1293</v>
      </c>
      <c r="G172" s="74" t="s">
        <v>310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25">
      <c r="A173" s="73">
        <v>3</v>
      </c>
      <c r="B173" s="75">
        <v>46042</v>
      </c>
      <c r="C173" s="73">
        <v>2</v>
      </c>
      <c r="D173" s="41" t="s">
        <v>424</v>
      </c>
      <c r="E173" s="25" t="s">
        <v>364</v>
      </c>
      <c r="F173" s="42">
        <v>283.3245</v>
      </c>
      <c r="G173" s="74" t="s">
        <v>310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25">
      <c r="A174" s="73">
        <v>3</v>
      </c>
      <c r="B174" s="75">
        <v>46042</v>
      </c>
      <c r="C174" s="73">
        <v>2</v>
      </c>
      <c r="D174" s="41" t="s">
        <v>424</v>
      </c>
      <c r="E174" s="25" t="s">
        <v>135</v>
      </c>
      <c r="F174" s="42">
        <v>275.11720000000003</v>
      </c>
      <c r="G174" s="74" t="s">
        <v>310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25">
      <c r="A175" s="73">
        <v>3</v>
      </c>
      <c r="B175" s="75">
        <v>46042</v>
      </c>
      <c r="C175" s="73">
        <v>2</v>
      </c>
      <c r="D175" s="41" t="s">
        <v>424</v>
      </c>
      <c r="E175" s="25" t="s">
        <v>128</v>
      </c>
      <c r="F175" s="42">
        <v>272.71109999999999</v>
      </c>
      <c r="G175" s="74" t="s">
        <v>310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25">
      <c r="A176" s="73">
        <v>3</v>
      </c>
      <c r="B176" s="75">
        <v>46042</v>
      </c>
      <c r="C176" s="73">
        <v>2</v>
      </c>
      <c r="D176" s="41" t="s">
        <v>424</v>
      </c>
      <c r="E176" s="25" t="s">
        <v>122</v>
      </c>
      <c r="F176" s="42">
        <v>190.88570000000001</v>
      </c>
      <c r="G176" s="74" t="s">
        <v>310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25">
      <c r="A177" s="73">
        <v>3</v>
      </c>
      <c r="B177" s="75">
        <v>46042</v>
      </c>
      <c r="C177" s="73">
        <v>2</v>
      </c>
      <c r="D177" s="41" t="s">
        <v>424</v>
      </c>
      <c r="E177" s="25" t="s">
        <v>144</v>
      </c>
      <c r="F177" s="42">
        <v>213.1404</v>
      </c>
      <c r="G177" s="74" t="s">
        <v>310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25">
      <c r="A178" s="73">
        <v>3</v>
      </c>
      <c r="B178" s="75">
        <v>46042</v>
      </c>
      <c r="C178" s="73">
        <v>2</v>
      </c>
      <c r="D178" s="41" t="s">
        <v>424</v>
      </c>
      <c r="E178" s="25" t="s">
        <v>365</v>
      </c>
      <c r="F178" s="42">
        <v>218.16630000000001</v>
      </c>
      <c r="G178" s="74" t="s">
        <v>310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25">
      <c r="A179" s="73">
        <v>3</v>
      </c>
      <c r="B179" s="75">
        <v>46042</v>
      </c>
      <c r="C179" s="73">
        <v>2</v>
      </c>
      <c r="D179" s="41" t="s">
        <v>424</v>
      </c>
      <c r="E179" s="25" t="s">
        <v>132</v>
      </c>
      <c r="F179" s="42">
        <v>211.51669999999999</v>
      </c>
      <c r="G179" s="74" t="s">
        <v>310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3</v>
      </c>
      <c r="B180" s="75">
        <v>46042</v>
      </c>
      <c r="C180" s="73">
        <v>2</v>
      </c>
      <c r="D180" s="41" t="s">
        <v>424</v>
      </c>
      <c r="E180" s="25" t="s">
        <v>133</v>
      </c>
      <c r="F180" s="42">
        <v>222.3048</v>
      </c>
      <c r="G180" s="74" t="s">
        <v>310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46042</v>
      </c>
      <c r="C181" s="73">
        <v>2</v>
      </c>
      <c r="D181" s="41" t="s">
        <v>424</v>
      </c>
      <c r="E181" s="25" t="s">
        <v>366</v>
      </c>
      <c r="F181" s="42">
        <v>215.40809999999999</v>
      </c>
      <c r="G181" s="74" t="s">
        <v>310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3</v>
      </c>
      <c r="B182" s="75">
        <v>46042</v>
      </c>
      <c r="C182" s="73">
        <v>2</v>
      </c>
      <c r="D182" s="41" t="s">
        <v>424</v>
      </c>
      <c r="E182" s="25" t="s">
        <v>367</v>
      </c>
      <c r="F182" s="42">
        <v>228.81549999999999</v>
      </c>
      <c r="G182" s="74" t="s">
        <v>310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3</v>
      </c>
      <c r="B183" s="75">
        <v>46042</v>
      </c>
      <c r="C183" s="73">
        <v>2</v>
      </c>
      <c r="D183" s="41" t="s">
        <v>424</v>
      </c>
      <c r="E183" s="25" t="s">
        <v>129</v>
      </c>
      <c r="F183" s="42">
        <v>230.94</v>
      </c>
      <c r="G183" s="74" t="s">
        <v>310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3</v>
      </c>
      <c r="B184" s="75">
        <v>46042</v>
      </c>
      <c r="C184" s="73">
        <v>2</v>
      </c>
      <c r="D184" s="41" t="s">
        <v>424</v>
      </c>
      <c r="E184" s="25" t="s">
        <v>131</v>
      </c>
      <c r="F184" s="42">
        <v>250.25739999999999</v>
      </c>
      <c r="G184" s="74" t="s">
        <v>310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3</v>
      </c>
      <c r="B185" s="75">
        <v>46042</v>
      </c>
      <c r="C185" s="73">
        <v>2</v>
      </c>
      <c r="D185" s="41" t="s">
        <v>424</v>
      </c>
      <c r="E185" s="25" t="s">
        <v>368</v>
      </c>
      <c r="F185" s="42">
        <v>235.90119999999999</v>
      </c>
      <c r="G185" s="74" t="s">
        <v>310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3</v>
      </c>
      <c r="B186" s="75">
        <v>46042</v>
      </c>
      <c r="C186" s="73">
        <v>2</v>
      </c>
      <c r="D186" s="41" t="s">
        <v>424</v>
      </c>
      <c r="E186" s="25" t="s">
        <v>370</v>
      </c>
      <c r="F186" s="42">
        <v>248.75989999999999</v>
      </c>
      <c r="G186" s="74" t="s">
        <v>310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3</v>
      </c>
      <c r="B187" s="75">
        <v>46042</v>
      </c>
      <c r="C187" s="73">
        <v>2</v>
      </c>
      <c r="D187" s="41" t="s">
        <v>424</v>
      </c>
      <c r="E187" s="25" t="s">
        <v>140</v>
      </c>
      <c r="F187" s="42">
        <v>251.05969999999999</v>
      </c>
      <c r="G187" s="74" t="s">
        <v>310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3</v>
      </c>
      <c r="B188" s="75">
        <v>46042</v>
      </c>
      <c r="C188" s="73">
        <v>2</v>
      </c>
      <c r="D188" s="41" t="s">
        <v>424</v>
      </c>
      <c r="E188" s="25" t="s">
        <v>142</v>
      </c>
      <c r="F188" s="42">
        <v>258.19040000000001</v>
      </c>
      <c r="G188" s="74" t="s">
        <v>310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3</v>
      </c>
      <c r="B189" s="75">
        <v>46042</v>
      </c>
      <c r="C189" s="73">
        <v>2</v>
      </c>
      <c r="D189" s="41" t="s">
        <v>424</v>
      </c>
      <c r="E189" s="25" t="s">
        <v>143</v>
      </c>
      <c r="F189" s="42">
        <v>270.64409999999998</v>
      </c>
      <c r="G189" s="74" t="s">
        <v>310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4</v>
      </c>
      <c r="B190" s="75">
        <v>46049</v>
      </c>
      <c r="C190" s="73">
        <v>1</v>
      </c>
      <c r="D190" s="41" t="s">
        <v>423</v>
      </c>
      <c r="E190" s="25" t="s">
        <v>356</v>
      </c>
      <c r="F190" s="42">
        <v>80.732600000000005</v>
      </c>
      <c r="G190" s="74" t="s">
        <v>310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3">
        <v>4</v>
      </c>
      <c r="B191" s="75">
        <v>46049</v>
      </c>
      <c r="C191" s="73">
        <v>1</v>
      </c>
      <c r="D191" s="41" t="s">
        <v>423</v>
      </c>
      <c r="E191" s="25" t="s">
        <v>125</v>
      </c>
      <c r="F191" s="42">
        <v>85.6755</v>
      </c>
      <c r="G191" s="74" t="s">
        <v>310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3">
        <v>4</v>
      </c>
      <c r="B192" s="75">
        <v>46049</v>
      </c>
      <c r="C192" s="73">
        <v>1</v>
      </c>
      <c r="D192" s="41" t="s">
        <v>423</v>
      </c>
      <c r="E192" s="25" t="s">
        <v>137</v>
      </c>
      <c r="F192" s="42">
        <v>91.662000000000006</v>
      </c>
      <c r="G192" s="74" t="s">
        <v>310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3">
        <v>4</v>
      </c>
      <c r="B193" s="75">
        <v>46049</v>
      </c>
      <c r="C193" s="73">
        <v>1</v>
      </c>
      <c r="D193" s="41" t="s">
        <v>423</v>
      </c>
      <c r="E193" s="25" t="s">
        <v>358</v>
      </c>
      <c r="F193" s="42">
        <v>90.218400000000003</v>
      </c>
      <c r="G193" s="74" t="s">
        <v>310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3">
        <v>4</v>
      </c>
      <c r="B194" s="75">
        <v>46049</v>
      </c>
      <c r="C194" s="73">
        <v>1</v>
      </c>
      <c r="D194" s="41" t="s">
        <v>423</v>
      </c>
      <c r="E194" s="25" t="s">
        <v>134</v>
      </c>
      <c r="F194" s="42">
        <v>100.7</v>
      </c>
      <c r="G194" s="74" t="s">
        <v>310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3">
        <v>4</v>
      </c>
      <c r="B195" s="75">
        <v>46049</v>
      </c>
      <c r="C195" s="73">
        <v>1</v>
      </c>
      <c r="D195" s="41" t="s">
        <v>423</v>
      </c>
      <c r="E195" s="25" t="s">
        <v>138</v>
      </c>
      <c r="F195" s="42">
        <v>98.615399999999994</v>
      </c>
      <c r="G195" s="74" t="s">
        <v>310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3">
        <v>4</v>
      </c>
      <c r="B196" s="75">
        <v>46049</v>
      </c>
      <c r="C196" s="73">
        <v>1</v>
      </c>
      <c r="D196" s="41" t="s">
        <v>423</v>
      </c>
      <c r="E196" s="25" t="s">
        <v>359</v>
      </c>
      <c r="F196" s="42">
        <v>97.897599999999997</v>
      </c>
      <c r="G196" s="74" t="s">
        <v>310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3">
        <v>4</v>
      </c>
      <c r="B197" s="75">
        <v>46049</v>
      </c>
      <c r="C197" s="73">
        <v>1</v>
      </c>
      <c r="D197" s="41" t="s">
        <v>423</v>
      </c>
      <c r="E197" s="25" t="s">
        <v>126</v>
      </c>
      <c r="F197" s="42">
        <v>99.575599999999994</v>
      </c>
      <c r="G197" s="74" t="s">
        <v>310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3">
        <v>4</v>
      </c>
      <c r="B198" s="75">
        <v>46049</v>
      </c>
      <c r="C198" s="73">
        <v>1</v>
      </c>
      <c r="D198" s="41" t="s">
        <v>423</v>
      </c>
      <c r="E198" s="25" t="s">
        <v>127</v>
      </c>
      <c r="F198" s="42">
        <v>105.9923</v>
      </c>
      <c r="G198" s="74" t="s">
        <v>310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3">
        <v>4</v>
      </c>
      <c r="B199" s="75">
        <v>46049</v>
      </c>
      <c r="C199" s="73">
        <v>1</v>
      </c>
      <c r="D199" s="41" t="s">
        <v>423</v>
      </c>
      <c r="E199" s="25" t="s">
        <v>124</v>
      </c>
      <c r="F199" s="42">
        <v>112.98009999999999</v>
      </c>
      <c r="G199" s="74" t="s">
        <v>310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3">
        <v>4</v>
      </c>
      <c r="B200" s="75">
        <v>46049</v>
      </c>
      <c r="C200" s="73">
        <v>1</v>
      </c>
      <c r="D200" s="41" t="s">
        <v>423</v>
      </c>
      <c r="E200" s="25" t="s">
        <v>361</v>
      </c>
      <c r="F200" s="42">
        <v>115.98860000000001</v>
      </c>
      <c r="G200" s="74" t="s">
        <v>310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3">
        <v>4</v>
      </c>
      <c r="B201" s="75">
        <v>46049</v>
      </c>
      <c r="C201" s="73">
        <v>1</v>
      </c>
      <c r="D201" s="41" t="s">
        <v>423</v>
      </c>
      <c r="E201" s="25" t="s">
        <v>139</v>
      </c>
      <c r="F201" s="42">
        <v>114.8918</v>
      </c>
      <c r="G201" s="74" t="s">
        <v>310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3">
        <v>4</v>
      </c>
      <c r="B202" s="75">
        <v>46049</v>
      </c>
      <c r="C202" s="73">
        <v>1</v>
      </c>
      <c r="D202" s="41" t="s">
        <v>423</v>
      </c>
      <c r="E202" s="25" t="s">
        <v>118</v>
      </c>
      <c r="F202" s="42">
        <v>114.7912</v>
      </c>
      <c r="G202" s="74" t="s">
        <v>310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3">
        <v>4</v>
      </c>
      <c r="B203" s="75">
        <v>46049</v>
      </c>
      <c r="C203" s="73">
        <v>1</v>
      </c>
      <c r="D203" s="41" t="s">
        <v>423</v>
      </c>
      <c r="E203" s="25" t="s">
        <v>362</v>
      </c>
      <c r="F203" s="42">
        <v>82.893299999999996</v>
      </c>
      <c r="G203" s="74" t="s">
        <v>310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3">
        <v>4</v>
      </c>
      <c r="B204" s="75">
        <v>46049</v>
      </c>
      <c r="C204" s="73">
        <v>1</v>
      </c>
      <c r="D204" s="41" t="s">
        <v>423</v>
      </c>
      <c r="E204" s="25" t="s">
        <v>364</v>
      </c>
      <c r="F204" s="42">
        <v>85.770200000000003</v>
      </c>
      <c r="G204" s="74" t="s">
        <v>310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3">
        <v>4</v>
      </c>
      <c r="B205" s="75">
        <v>46049</v>
      </c>
      <c r="C205" s="73">
        <v>1</v>
      </c>
      <c r="D205" s="41" t="s">
        <v>423</v>
      </c>
      <c r="E205" s="25" t="s">
        <v>135</v>
      </c>
      <c r="F205" s="42">
        <v>82.950699999999998</v>
      </c>
      <c r="G205" s="74" t="s">
        <v>310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3">
        <v>4</v>
      </c>
      <c r="B206" s="75">
        <v>46049</v>
      </c>
      <c r="C206" s="73">
        <v>1</v>
      </c>
      <c r="D206" s="41" t="s">
        <v>423</v>
      </c>
      <c r="E206" s="25" t="s">
        <v>128</v>
      </c>
      <c r="F206" s="42">
        <v>91.788300000000007</v>
      </c>
      <c r="G206" s="74" t="s">
        <v>310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46049</v>
      </c>
      <c r="C207" s="73">
        <v>1</v>
      </c>
      <c r="D207" s="41" t="s">
        <v>423</v>
      </c>
      <c r="E207" s="25" t="s">
        <v>122</v>
      </c>
      <c r="F207" s="42">
        <v>93.324700000000007</v>
      </c>
      <c r="G207" s="74" t="s">
        <v>310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3">
        <v>4</v>
      </c>
      <c r="B208" s="75">
        <v>46049</v>
      </c>
      <c r="C208" s="73">
        <v>1</v>
      </c>
      <c r="D208" s="41" t="s">
        <v>423</v>
      </c>
      <c r="E208" s="25" t="s">
        <v>144</v>
      </c>
      <c r="F208" s="42">
        <v>99.069599999999994</v>
      </c>
      <c r="G208" s="74" t="s">
        <v>310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3">
        <v>4</v>
      </c>
      <c r="B209" s="75">
        <v>46049</v>
      </c>
      <c r="C209" s="73">
        <v>1</v>
      </c>
      <c r="D209" s="41" t="s">
        <v>423</v>
      </c>
      <c r="E209" s="25" t="s">
        <v>365</v>
      </c>
      <c r="F209" s="42">
        <v>95.9011</v>
      </c>
      <c r="G209" s="74" t="s">
        <v>310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3">
        <v>4</v>
      </c>
      <c r="B210" s="75">
        <v>46049</v>
      </c>
      <c r="C210" s="73">
        <v>1</v>
      </c>
      <c r="D210" s="41" t="s">
        <v>423</v>
      </c>
      <c r="E210" s="25" t="s">
        <v>132</v>
      </c>
      <c r="F210" s="42">
        <v>105.7723</v>
      </c>
      <c r="G210" s="74" t="s">
        <v>310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3">
        <v>4</v>
      </c>
      <c r="B211" s="75">
        <v>46049</v>
      </c>
      <c r="C211" s="73">
        <v>1</v>
      </c>
      <c r="D211" s="41" t="s">
        <v>423</v>
      </c>
      <c r="E211" s="25" t="s">
        <v>133</v>
      </c>
      <c r="F211" s="42">
        <v>111.41459999999999</v>
      </c>
      <c r="G211" s="74" t="s">
        <v>310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3">
        <v>4</v>
      </c>
      <c r="B212" s="75">
        <v>46049</v>
      </c>
      <c r="C212" s="73">
        <v>1</v>
      </c>
      <c r="D212" s="41" t="s">
        <v>423</v>
      </c>
      <c r="E212" s="25" t="s">
        <v>366</v>
      </c>
      <c r="F212" s="42">
        <v>109.2526</v>
      </c>
      <c r="G212" s="74" t="s">
        <v>310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3">
        <v>4</v>
      </c>
      <c r="B213" s="75">
        <v>46049</v>
      </c>
      <c r="C213" s="73">
        <v>1</v>
      </c>
      <c r="D213" s="41" t="s">
        <v>423</v>
      </c>
      <c r="E213" s="25" t="s">
        <v>367</v>
      </c>
      <c r="F213" s="42">
        <v>113.0448</v>
      </c>
      <c r="G213" s="74" t="s">
        <v>310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3">
        <v>4</v>
      </c>
      <c r="B214" s="75">
        <v>46049</v>
      </c>
      <c r="C214" s="73">
        <v>1</v>
      </c>
      <c r="D214" s="41" t="s">
        <v>423</v>
      </c>
      <c r="E214" s="25" t="s">
        <v>129</v>
      </c>
      <c r="F214" s="42">
        <v>116.5556</v>
      </c>
      <c r="G214" s="74" t="s">
        <v>310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3">
        <v>4</v>
      </c>
      <c r="B215" s="75">
        <v>46049</v>
      </c>
      <c r="C215" s="73">
        <v>1</v>
      </c>
      <c r="D215" s="41" t="s">
        <v>423</v>
      </c>
      <c r="E215" s="25" t="s">
        <v>131</v>
      </c>
      <c r="F215" s="42">
        <v>117.7129</v>
      </c>
      <c r="G215" s="74" t="s">
        <v>310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3">
        <v>4</v>
      </c>
      <c r="B216" s="75">
        <v>46049</v>
      </c>
      <c r="C216" s="73">
        <v>1</v>
      </c>
      <c r="D216" s="41" t="s">
        <v>423</v>
      </c>
      <c r="E216" s="25" t="s">
        <v>368</v>
      </c>
      <c r="F216" s="42">
        <v>84.154200000000003</v>
      </c>
      <c r="G216" s="74" t="s">
        <v>310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3">
        <v>4</v>
      </c>
      <c r="B217" s="75">
        <v>46049</v>
      </c>
      <c r="C217" s="73">
        <v>1</v>
      </c>
      <c r="D217" s="41" t="s">
        <v>423</v>
      </c>
      <c r="E217" s="25" t="s">
        <v>370</v>
      </c>
      <c r="F217" s="42">
        <v>82.882400000000004</v>
      </c>
      <c r="G217" s="74" t="s">
        <v>310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3">
        <v>4</v>
      </c>
      <c r="B218" s="75">
        <v>46049</v>
      </c>
      <c r="C218" s="73">
        <v>1</v>
      </c>
      <c r="D218" s="41" t="s">
        <v>423</v>
      </c>
      <c r="E218" s="25" t="s">
        <v>140</v>
      </c>
      <c r="F218" s="42">
        <v>85.897300000000001</v>
      </c>
      <c r="G218" s="74" t="s">
        <v>310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3">
        <v>4</v>
      </c>
      <c r="B219" s="75">
        <v>46049</v>
      </c>
      <c r="C219" s="73">
        <v>1</v>
      </c>
      <c r="D219" s="41" t="s">
        <v>423</v>
      </c>
      <c r="E219" s="25" t="s">
        <v>142</v>
      </c>
      <c r="F219" s="42">
        <v>86.609700000000004</v>
      </c>
      <c r="G219" s="74" t="s">
        <v>310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3">
        <v>4</v>
      </c>
      <c r="B220" s="75">
        <v>46049</v>
      </c>
      <c r="C220" s="73">
        <v>1</v>
      </c>
      <c r="D220" s="41" t="s">
        <v>423</v>
      </c>
      <c r="E220" s="25" t="s">
        <v>143</v>
      </c>
      <c r="F220" s="42">
        <v>87.137299999999996</v>
      </c>
      <c r="G220" s="74" t="s">
        <v>310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3">
        <v>4</v>
      </c>
      <c r="B221" s="75">
        <v>46049</v>
      </c>
      <c r="C221" s="73">
        <v>2</v>
      </c>
      <c r="D221" s="41" t="s">
        <v>424</v>
      </c>
      <c r="E221" s="25" t="s">
        <v>356</v>
      </c>
      <c r="F221" s="42">
        <v>202.01009999999999</v>
      </c>
      <c r="G221" s="74" t="s">
        <v>310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4</v>
      </c>
      <c r="B222" s="75">
        <v>46049</v>
      </c>
      <c r="C222" s="73">
        <v>2</v>
      </c>
      <c r="D222" s="41" t="s">
        <v>424</v>
      </c>
      <c r="E222" s="25" t="s">
        <v>125</v>
      </c>
      <c r="F222" s="42">
        <v>207.06729999999999</v>
      </c>
      <c r="G222" s="74" t="s">
        <v>310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4</v>
      </c>
      <c r="B223" s="75">
        <v>46049</v>
      </c>
      <c r="C223" s="73">
        <v>2</v>
      </c>
      <c r="D223" s="41" t="s">
        <v>424</v>
      </c>
      <c r="E223" s="25" t="s">
        <v>137</v>
      </c>
      <c r="F223" s="42">
        <v>204.92</v>
      </c>
      <c r="G223" s="74" t="s">
        <v>310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4</v>
      </c>
      <c r="B224" s="75">
        <v>46049</v>
      </c>
      <c r="C224" s="73">
        <v>2</v>
      </c>
      <c r="D224" s="41" t="s">
        <v>424</v>
      </c>
      <c r="E224" s="25" t="s">
        <v>358</v>
      </c>
      <c r="F224" s="42">
        <v>225.74019999999999</v>
      </c>
      <c r="G224" s="74" t="s">
        <v>310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4</v>
      </c>
      <c r="B225" s="75">
        <v>46049</v>
      </c>
      <c r="C225" s="73">
        <v>2</v>
      </c>
      <c r="D225" s="41" t="s">
        <v>424</v>
      </c>
      <c r="E225" s="25" t="s">
        <v>134</v>
      </c>
      <c r="F225" s="42">
        <v>217.3776</v>
      </c>
      <c r="G225" s="74" t="s">
        <v>310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4</v>
      </c>
      <c r="B226" s="75">
        <v>46049</v>
      </c>
      <c r="C226" s="73">
        <v>2</v>
      </c>
      <c r="D226" s="41" t="s">
        <v>424</v>
      </c>
      <c r="E226" s="25" t="s">
        <v>138</v>
      </c>
      <c r="F226" s="42">
        <v>245.76660000000001</v>
      </c>
      <c r="G226" s="74" t="s">
        <v>310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4</v>
      </c>
      <c r="B227" s="75">
        <v>46049</v>
      </c>
      <c r="C227" s="73">
        <v>2</v>
      </c>
      <c r="D227" s="41" t="s">
        <v>424</v>
      </c>
      <c r="E227" s="25" t="s">
        <v>359</v>
      </c>
      <c r="F227" s="42">
        <v>236.44030000000001</v>
      </c>
      <c r="G227" s="74" t="s">
        <v>310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4</v>
      </c>
      <c r="B228" s="75">
        <v>46049</v>
      </c>
      <c r="C228" s="73">
        <v>2</v>
      </c>
      <c r="D228" s="41" t="s">
        <v>424</v>
      </c>
      <c r="E228" s="25" t="s">
        <v>126</v>
      </c>
      <c r="F228" s="42">
        <v>239.89179999999999</v>
      </c>
      <c r="G228" s="74" t="s">
        <v>310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4</v>
      </c>
      <c r="B229" s="75">
        <v>46049</v>
      </c>
      <c r="C229" s="73">
        <v>2</v>
      </c>
      <c r="D229" s="41" t="s">
        <v>424</v>
      </c>
      <c r="E229" s="25" t="s">
        <v>127</v>
      </c>
      <c r="F229" s="42">
        <v>248.5386</v>
      </c>
      <c r="G229" s="74" t="s">
        <v>310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3">
        <v>4</v>
      </c>
      <c r="B230" s="75">
        <v>46049</v>
      </c>
      <c r="C230" s="73">
        <v>2</v>
      </c>
      <c r="D230" s="41" t="s">
        <v>424</v>
      </c>
      <c r="E230" s="25" t="s">
        <v>124</v>
      </c>
      <c r="F230" s="42">
        <v>254.54580000000001</v>
      </c>
      <c r="G230" s="74" t="s">
        <v>310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3">
        <v>4</v>
      </c>
      <c r="B231" s="75">
        <v>46049</v>
      </c>
      <c r="C231" s="73">
        <v>2</v>
      </c>
      <c r="D231" s="41" t="s">
        <v>424</v>
      </c>
      <c r="E231" s="25" t="s">
        <v>361</v>
      </c>
      <c r="F231" s="42">
        <v>257.22949999999997</v>
      </c>
      <c r="G231" s="74" t="s">
        <v>310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46049</v>
      </c>
      <c r="C232" s="73">
        <v>2</v>
      </c>
      <c r="D232" s="41" t="s">
        <v>424</v>
      </c>
      <c r="E232" s="25" t="s">
        <v>139</v>
      </c>
      <c r="F232" s="42">
        <v>262.34440000000001</v>
      </c>
      <c r="G232" s="74" t="s">
        <v>310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3">
        <v>4</v>
      </c>
      <c r="B233" s="75">
        <v>46049</v>
      </c>
      <c r="C233" s="73">
        <v>2</v>
      </c>
      <c r="D233" s="41" t="s">
        <v>424</v>
      </c>
      <c r="E233" s="25" t="s">
        <v>118</v>
      </c>
      <c r="F233" s="42">
        <v>274.47890000000001</v>
      </c>
      <c r="G233" s="74" t="s">
        <v>310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3">
        <v>4</v>
      </c>
      <c r="B234" s="75">
        <v>46049</v>
      </c>
      <c r="C234" s="73">
        <v>2</v>
      </c>
      <c r="D234" s="41" t="s">
        <v>424</v>
      </c>
      <c r="E234" s="25" t="s">
        <v>362</v>
      </c>
      <c r="F234" s="42">
        <v>270.5258</v>
      </c>
      <c r="G234" s="74" t="s">
        <v>310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3">
        <v>4</v>
      </c>
      <c r="B235" s="75">
        <v>46049</v>
      </c>
      <c r="C235" s="73">
        <v>2</v>
      </c>
      <c r="D235" s="41" t="s">
        <v>424</v>
      </c>
      <c r="E235" s="25" t="s">
        <v>364</v>
      </c>
      <c r="F235" s="42">
        <v>278.29829999999998</v>
      </c>
      <c r="G235" s="74" t="s">
        <v>310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3">
        <v>4</v>
      </c>
      <c r="B236" s="75">
        <v>46049</v>
      </c>
      <c r="C236" s="73">
        <v>2</v>
      </c>
      <c r="D236" s="41" t="s">
        <v>424</v>
      </c>
      <c r="E236" s="25" t="s">
        <v>135</v>
      </c>
      <c r="F236" s="42">
        <v>280.27100000000002</v>
      </c>
      <c r="G236" s="74" t="s">
        <v>310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3">
        <v>4</v>
      </c>
      <c r="B237" s="75">
        <v>46049</v>
      </c>
      <c r="C237" s="73">
        <v>2</v>
      </c>
      <c r="D237" s="41" t="s">
        <v>424</v>
      </c>
      <c r="E237" s="25" t="s">
        <v>128</v>
      </c>
      <c r="F237" s="42">
        <v>284.22390000000001</v>
      </c>
      <c r="G237" s="74" t="s">
        <v>310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3">
        <v>4</v>
      </c>
      <c r="B238" s="75">
        <v>46049</v>
      </c>
      <c r="C238" s="73">
        <v>2</v>
      </c>
      <c r="D238" s="41" t="s">
        <v>424</v>
      </c>
      <c r="E238" s="25" t="s">
        <v>122</v>
      </c>
      <c r="F238" s="42">
        <v>187.09200000000001</v>
      </c>
      <c r="G238" s="74" t="s">
        <v>310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3">
        <v>4</v>
      </c>
      <c r="B239" s="75">
        <v>46049</v>
      </c>
      <c r="C239" s="73">
        <v>2</v>
      </c>
      <c r="D239" s="41" t="s">
        <v>424</v>
      </c>
      <c r="E239" s="25" t="s">
        <v>144</v>
      </c>
      <c r="F239" s="42">
        <v>200.99260000000001</v>
      </c>
      <c r="G239" s="74" t="s">
        <v>310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3">
        <v>4</v>
      </c>
      <c r="B240" s="75">
        <v>46049</v>
      </c>
      <c r="C240" s="73">
        <v>2</v>
      </c>
      <c r="D240" s="41" t="s">
        <v>424</v>
      </c>
      <c r="E240" s="25" t="s">
        <v>365</v>
      </c>
      <c r="F240" s="42">
        <v>207.94399999999999</v>
      </c>
      <c r="G240" s="74" t="s">
        <v>310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3">
        <v>4</v>
      </c>
      <c r="B241" s="75">
        <v>46049</v>
      </c>
      <c r="C241" s="73">
        <v>2</v>
      </c>
      <c r="D241" s="41" t="s">
        <v>424</v>
      </c>
      <c r="E241" s="25" t="s">
        <v>132</v>
      </c>
      <c r="F241" s="42">
        <v>219.99010000000001</v>
      </c>
      <c r="G241" s="74" t="s">
        <v>310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3">
        <v>4</v>
      </c>
      <c r="B242" s="75">
        <v>46049</v>
      </c>
      <c r="C242" s="73">
        <v>2</v>
      </c>
      <c r="D242" s="41" t="s">
        <v>424</v>
      </c>
      <c r="E242" s="25" t="s">
        <v>133</v>
      </c>
      <c r="F242" s="42">
        <v>211.9641</v>
      </c>
      <c r="G242" s="74" t="s">
        <v>310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3">
        <v>4</v>
      </c>
      <c r="B243" s="75">
        <v>46049</v>
      </c>
      <c r="C243" s="73">
        <v>2</v>
      </c>
      <c r="D243" s="41" t="s">
        <v>424</v>
      </c>
      <c r="E243" s="25" t="s">
        <v>366</v>
      </c>
      <c r="F243" s="42">
        <v>226.45869999999999</v>
      </c>
      <c r="G243" s="74" t="s">
        <v>310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3">
        <v>4</v>
      </c>
      <c r="B244" s="75">
        <v>46049</v>
      </c>
      <c r="C244" s="73">
        <v>2</v>
      </c>
      <c r="D244" s="41" t="s">
        <v>424</v>
      </c>
      <c r="E244" s="25" t="s">
        <v>367</v>
      </c>
      <c r="F244" s="42">
        <v>225.67439999999999</v>
      </c>
      <c r="G244" s="74" t="s">
        <v>310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3">
        <v>4</v>
      </c>
      <c r="B245" s="75">
        <v>46049</v>
      </c>
      <c r="C245" s="73">
        <v>2</v>
      </c>
      <c r="D245" s="41" t="s">
        <v>424</v>
      </c>
      <c r="E245" s="25" t="s">
        <v>129</v>
      </c>
      <c r="F245" s="42">
        <v>238.94409999999999</v>
      </c>
      <c r="G245" s="74" t="s">
        <v>310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3">
        <v>4</v>
      </c>
      <c r="B246" s="75">
        <v>46049</v>
      </c>
      <c r="C246" s="73">
        <v>2</v>
      </c>
      <c r="D246" s="41" t="s">
        <v>424</v>
      </c>
      <c r="E246" s="25" t="s">
        <v>131</v>
      </c>
      <c r="F246" s="42">
        <v>236.40029999999999</v>
      </c>
      <c r="G246" s="74" t="s">
        <v>310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3">
        <v>4</v>
      </c>
      <c r="B247" s="75">
        <v>46049</v>
      </c>
      <c r="C247" s="73">
        <v>2</v>
      </c>
      <c r="D247" s="41" t="s">
        <v>424</v>
      </c>
      <c r="E247" s="25" t="s">
        <v>368</v>
      </c>
      <c r="F247" s="42">
        <v>251.5924</v>
      </c>
      <c r="G247" s="74" t="s">
        <v>310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3">
        <v>4</v>
      </c>
      <c r="B248" s="75">
        <v>46049</v>
      </c>
      <c r="C248" s="73">
        <v>2</v>
      </c>
      <c r="D248" s="41" t="s">
        <v>424</v>
      </c>
      <c r="E248" s="25" t="s">
        <v>370</v>
      </c>
      <c r="F248" s="42">
        <v>254.18360000000001</v>
      </c>
      <c r="G248" s="74" t="s">
        <v>310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3">
        <v>4</v>
      </c>
      <c r="B249" s="75">
        <v>46049</v>
      </c>
      <c r="C249" s="73">
        <v>2</v>
      </c>
      <c r="D249" s="41" t="s">
        <v>424</v>
      </c>
      <c r="E249" s="25" t="s">
        <v>140</v>
      </c>
      <c r="F249" s="42">
        <v>256.34219999999999</v>
      </c>
      <c r="G249" s="74" t="s">
        <v>310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3">
        <v>4</v>
      </c>
      <c r="B250" s="75">
        <v>46049</v>
      </c>
      <c r="C250" s="73">
        <v>2</v>
      </c>
      <c r="D250" s="41" t="s">
        <v>424</v>
      </c>
      <c r="E250" s="25" t="s">
        <v>142</v>
      </c>
      <c r="F250" s="42">
        <v>254.55099999999999</v>
      </c>
      <c r="G250" s="74" t="s">
        <v>310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3">
        <v>4</v>
      </c>
      <c r="B251" s="75">
        <v>46049</v>
      </c>
      <c r="C251" s="73">
        <v>2</v>
      </c>
      <c r="D251" s="41" t="s">
        <v>424</v>
      </c>
      <c r="E251" s="25" t="s">
        <v>143</v>
      </c>
      <c r="F251" s="42">
        <v>263.9314</v>
      </c>
      <c r="G251" s="74" t="s">
        <v>310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3">
        <v>5</v>
      </c>
      <c r="B252" s="75">
        <v>46056</v>
      </c>
      <c r="C252" s="73">
        <v>1</v>
      </c>
      <c r="D252" s="41" t="s">
        <v>423</v>
      </c>
      <c r="E252" s="25" t="s">
        <v>356</v>
      </c>
      <c r="F252" s="42">
        <v>77.885099999999994</v>
      </c>
      <c r="G252" s="74" t="s">
        <v>310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3">
        <v>5</v>
      </c>
      <c r="B253" s="75">
        <v>46056</v>
      </c>
      <c r="C253" s="73">
        <v>1</v>
      </c>
      <c r="D253" s="41" t="s">
        <v>423</v>
      </c>
      <c r="E253" s="25" t="s">
        <v>125</v>
      </c>
      <c r="F253" s="42">
        <v>85.1691</v>
      </c>
      <c r="G253" s="74" t="s">
        <v>310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5</v>
      </c>
      <c r="B254" s="75">
        <v>46056</v>
      </c>
      <c r="C254" s="73">
        <v>1</v>
      </c>
      <c r="D254" s="41" t="s">
        <v>423</v>
      </c>
      <c r="E254" s="25" t="s">
        <v>137</v>
      </c>
      <c r="F254" s="42">
        <v>90.533000000000001</v>
      </c>
      <c r="G254" s="74" t="s">
        <v>310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3">
        <v>5</v>
      </c>
      <c r="B255" s="75">
        <v>46056</v>
      </c>
      <c r="C255" s="73">
        <v>1</v>
      </c>
      <c r="D255" s="41" t="s">
        <v>423</v>
      </c>
      <c r="E255" s="25" t="s">
        <v>358</v>
      </c>
      <c r="F255" s="42">
        <v>90.217600000000004</v>
      </c>
      <c r="G255" s="74" t="s">
        <v>310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3">
        <v>5</v>
      </c>
      <c r="B256" s="75">
        <v>46056</v>
      </c>
      <c r="C256" s="73">
        <v>1</v>
      </c>
      <c r="D256" s="41" t="s">
        <v>423</v>
      </c>
      <c r="E256" s="25" t="s">
        <v>134</v>
      </c>
      <c r="F256" s="42">
        <v>98.3048</v>
      </c>
      <c r="G256" s="74" t="s">
        <v>310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3">
        <v>5</v>
      </c>
      <c r="B257" s="75">
        <v>46056</v>
      </c>
      <c r="C257" s="73">
        <v>1</v>
      </c>
      <c r="D257" s="41" t="s">
        <v>423</v>
      </c>
      <c r="E257" s="25" t="s">
        <v>138</v>
      </c>
      <c r="F257" s="42">
        <v>97.608900000000006</v>
      </c>
      <c r="G257" s="74" t="s">
        <v>310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46056</v>
      </c>
      <c r="C258" s="73">
        <v>1</v>
      </c>
      <c r="D258" s="41" t="s">
        <v>423</v>
      </c>
      <c r="E258" s="25" t="s">
        <v>359</v>
      </c>
      <c r="F258" s="42">
        <v>104.3952</v>
      </c>
      <c r="G258" s="74" t="s">
        <v>310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3">
        <v>5</v>
      </c>
      <c r="B259" s="75">
        <v>46056</v>
      </c>
      <c r="C259" s="73">
        <v>1</v>
      </c>
      <c r="D259" s="41" t="s">
        <v>423</v>
      </c>
      <c r="E259" s="25" t="s">
        <v>126</v>
      </c>
      <c r="F259" s="42">
        <v>100.8548</v>
      </c>
      <c r="G259" s="74" t="s">
        <v>310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3">
        <v>5</v>
      </c>
      <c r="B260" s="75">
        <v>46056</v>
      </c>
      <c r="C260" s="73">
        <v>1</v>
      </c>
      <c r="D260" s="41" t="s">
        <v>423</v>
      </c>
      <c r="E260" s="25" t="s">
        <v>127</v>
      </c>
      <c r="F260" s="42">
        <v>108.87569999999999</v>
      </c>
      <c r="G260" s="74" t="s">
        <v>310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3">
        <v>5</v>
      </c>
      <c r="B261" s="75">
        <v>46056</v>
      </c>
      <c r="C261" s="73">
        <v>1</v>
      </c>
      <c r="D261" s="41" t="s">
        <v>423</v>
      </c>
      <c r="E261" s="25" t="s">
        <v>124</v>
      </c>
      <c r="F261" s="42">
        <v>112.529</v>
      </c>
      <c r="G261" s="74" t="s">
        <v>310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3">
        <v>5</v>
      </c>
      <c r="B262" s="75">
        <v>46056</v>
      </c>
      <c r="C262" s="73">
        <v>1</v>
      </c>
      <c r="D262" s="41" t="s">
        <v>423</v>
      </c>
      <c r="E262" s="25" t="s">
        <v>361</v>
      </c>
      <c r="F262" s="42">
        <v>116.9191</v>
      </c>
      <c r="G262" s="74" t="s">
        <v>310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3">
        <v>5</v>
      </c>
      <c r="B263" s="75">
        <v>46056</v>
      </c>
      <c r="C263" s="73">
        <v>1</v>
      </c>
      <c r="D263" s="41" t="s">
        <v>423</v>
      </c>
      <c r="E263" s="25" t="s">
        <v>139</v>
      </c>
      <c r="F263" s="42">
        <v>111.0108</v>
      </c>
      <c r="G263" s="74" t="s">
        <v>310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3">
        <v>5</v>
      </c>
      <c r="B264" s="75">
        <v>46056</v>
      </c>
      <c r="C264" s="73">
        <v>1</v>
      </c>
      <c r="D264" s="41" t="s">
        <v>423</v>
      </c>
      <c r="E264" s="25" t="s">
        <v>118</v>
      </c>
      <c r="F264" s="42">
        <v>115.9598</v>
      </c>
      <c r="G264" s="74" t="s">
        <v>310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3">
        <v>5</v>
      </c>
      <c r="B265" s="75">
        <v>46056</v>
      </c>
      <c r="C265" s="73">
        <v>1</v>
      </c>
      <c r="D265" s="41" t="s">
        <v>423</v>
      </c>
      <c r="E265" s="25" t="s">
        <v>362</v>
      </c>
      <c r="F265" s="42">
        <v>91.766800000000003</v>
      </c>
      <c r="G265" s="74" t="s">
        <v>310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3">
        <v>5</v>
      </c>
      <c r="B266" s="75">
        <v>46056</v>
      </c>
      <c r="C266" s="73">
        <v>1</v>
      </c>
      <c r="D266" s="41" t="s">
        <v>423</v>
      </c>
      <c r="E266" s="25" t="s">
        <v>364</v>
      </c>
      <c r="F266" s="42">
        <v>84.945400000000006</v>
      </c>
      <c r="G266" s="74" t="s">
        <v>310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3">
        <v>5</v>
      </c>
      <c r="B267" s="75">
        <v>46056</v>
      </c>
      <c r="C267" s="73">
        <v>1</v>
      </c>
      <c r="D267" s="41" t="s">
        <v>423</v>
      </c>
      <c r="E267" s="25" t="s">
        <v>135</v>
      </c>
      <c r="F267" s="42">
        <v>86.453699999999998</v>
      </c>
      <c r="G267" s="74" t="s">
        <v>310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3">
        <v>5</v>
      </c>
      <c r="B268" s="75">
        <v>46056</v>
      </c>
      <c r="C268" s="73">
        <v>1</v>
      </c>
      <c r="D268" s="41" t="s">
        <v>423</v>
      </c>
      <c r="E268" s="25" t="s">
        <v>128</v>
      </c>
      <c r="F268" s="42">
        <v>90.970200000000006</v>
      </c>
      <c r="G268" s="74" t="s">
        <v>310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3">
        <v>5</v>
      </c>
      <c r="B269" s="75">
        <v>46056</v>
      </c>
      <c r="C269" s="73">
        <v>1</v>
      </c>
      <c r="D269" s="41" t="s">
        <v>423</v>
      </c>
      <c r="E269" s="25" t="s">
        <v>122</v>
      </c>
      <c r="F269" s="42">
        <v>95.52</v>
      </c>
      <c r="G269" s="74" t="s">
        <v>310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3">
        <v>5</v>
      </c>
      <c r="B270" s="75">
        <v>46056</v>
      </c>
      <c r="C270" s="73">
        <v>1</v>
      </c>
      <c r="D270" s="41" t="s">
        <v>423</v>
      </c>
      <c r="E270" s="25" t="s">
        <v>144</v>
      </c>
      <c r="F270" s="42">
        <v>106.8567</v>
      </c>
      <c r="G270" s="74" t="s">
        <v>310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3">
        <v>5</v>
      </c>
      <c r="B271" s="75">
        <v>46056</v>
      </c>
      <c r="C271" s="73">
        <v>1</v>
      </c>
      <c r="D271" s="41" t="s">
        <v>423</v>
      </c>
      <c r="E271" s="25" t="s">
        <v>365</v>
      </c>
      <c r="F271" s="42">
        <v>101.2662</v>
      </c>
      <c r="G271" s="74" t="s">
        <v>310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3">
        <v>5</v>
      </c>
      <c r="B272" s="75">
        <v>46056</v>
      </c>
      <c r="C272" s="73">
        <v>1</v>
      </c>
      <c r="D272" s="41" t="s">
        <v>423</v>
      </c>
      <c r="E272" s="25" t="s">
        <v>132</v>
      </c>
      <c r="F272" s="42">
        <v>102.6426</v>
      </c>
      <c r="G272" s="74" t="s">
        <v>310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3">
        <v>5</v>
      </c>
      <c r="B273" s="75">
        <v>46056</v>
      </c>
      <c r="C273" s="73">
        <v>1</v>
      </c>
      <c r="D273" s="41" t="s">
        <v>423</v>
      </c>
      <c r="E273" s="25" t="s">
        <v>133</v>
      </c>
      <c r="F273" s="42">
        <v>104.4855</v>
      </c>
      <c r="G273" s="74" t="s">
        <v>310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3">
        <v>5</v>
      </c>
      <c r="B274" s="75">
        <v>46056</v>
      </c>
      <c r="C274" s="73">
        <v>1</v>
      </c>
      <c r="D274" s="41" t="s">
        <v>423</v>
      </c>
      <c r="E274" s="25" t="s">
        <v>366</v>
      </c>
      <c r="F274" s="42">
        <v>105.4158</v>
      </c>
      <c r="G274" s="74" t="s">
        <v>310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3">
        <v>5</v>
      </c>
      <c r="B275" s="75">
        <v>46056</v>
      </c>
      <c r="C275" s="73">
        <v>1</v>
      </c>
      <c r="D275" s="41" t="s">
        <v>423</v>
      </c>
      <c r="E275" s="25" t="s">
        <v>367</v>
      </c>
      <c r="F275" s="42">
        <v>110.9115</v>
      </c>
      <c r="G275" s="74" t="s">
        <v>310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3">
        <v>5</v>
      </c>
      <c r="B276" s="75">
        <v>46056</v>
      </c>
      <c r="C276" s="73">
        <v>1</v>
      </c>
      <c r="D276" s="41" t="s">
        <v>423</v>
      </c>
      <c r="E276" s="25" t="s">
        <v>129</v>
      </c>
      <c r="F276" s="42">
        <v>114.81180000000001</v>
      </c>
      <c r="G276" s="74" t="s">
        <v>310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3">
        <v>5</v>
      </c>
      <c r="B277" s="75">
        <v>46056</v>
      </c>
      <c r="C277" s="73">
        <v>1</v>
      </c>
      <c r="D277" s="41" t="s">
        <v>423</v>
      </c>
      <c r="E277" s="25" t="s">
        <v>131</v>
      </c>
      <c r="F277" s="42">
        <v>110.26519999999999</v>
      </c>
      <c r="G277" s="74" t="s">
        <v>310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3">
        <v>5</v>
      </c>
      <c r="B278" s="75">
        <v>46056</v>
      </c>
      <c r="C278" s="73">
        <v>1</v>
      </c>
      <c r="D278" s="41" t="s">
        <v>423</v>
      </c>
      <c r="E278" s="25" t="s">
        <v>368</v>
      </c>
      <c r="F278" s="42">
        <v>80.0184</v>
      </c>
      <c r="G278" s="74" t="s">
        <v>310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3">
        <v>5</v>
      </c>
      <c r="B279" s="75">
        <v>46056</v>
      </c>
      <c r="C279" s="73">
        <v>1</v>
      </c>
      <c r="D279" s="41" t="s">
        <v>423</v>
      </c>
      <c r="E279" s="25" t="s">
        <v>370</v>
      </c>
      <c r="F279" s="42">
        <v>83.952799999999996</v>
      </c>
      <c r="G279" s="74" t="s">
        <v>310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3">
        <v>5</v>
      </c>
      <c r="B280" s="75">
        <v>46056</v>
      </c>
      <c r="C280" s="73">
        <v>1</v>
      </c>
      <c r="D280" s="41" t="s">
        <v>423</v>
      </c>
      <c r="E280" s="25" t="s">
        <v>140</v>
      </c>
      <c r="F280" s="42">
        <v>91.353999999999999</v>
      </c>
      <c r="G280" s="74" t="s">
        <v>310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3">
        <v>5</v>
      </c>
      <c r="B281" s="75">
        <v>46056</v>
      </c>
      <c r="C281" s="73">
        <v>1</v>
      </c>
      <c r="D281" s="41" t="s">
        <v>423</v>
      </c>
      <c r="E281" s="25" t="s">
        <v>142</v>
      </c>
      <c r="F281" s="42">
        <v>86.987099999999998</v>
      </c>
      <c r="G281" s="74" t="s">
        <v>310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3">
        <v>5</v>
      </c>
      <c r="B282" s="75">
        <v>46056</v>
      </c>
      <c r="C282" s="73">
        <v>1</v>
      </c>
      <c r="D282" s="41" t="s">
        <v>423</v>
      </c>
      <c r="E282" s="25" t="s">
        <v>143</v>
      </c>
      <c r="F282" s="42">
        <v>92.934700000000007</v>
      </c>
      <c r="G282" s="74" t="s">
        <v>310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46056</v>
      </c>
      <c r="C283" s="73">
        <v>2</v>
      </c>
      <c r="D283" s="41" t="s">
        <v>424</v>
      </c>
      <c r="E283" s="25" t="s">
        <v>356</v>
      </c>
      <c r="F283" s="42">
        <v>202.11</v>
      </c>
      <c r="G283" s="74" t="s">
        <v>310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5</v>
      </c>
      <c r="B284" s="75">
        <v>46056</v>
      </c>
      <c r="C284" s="73">
        <v>2</v>
      </c>
      <c r="D284" s="41" t="s">
        <v>424</v>
      </c>
      <c r="E284" s="25" t="s">
        <v>125</v>
      </c>
      <c r="F284" s="42">
        <v>203.40780000000001</v>
      </c>
      <c r="G284" s="74" t="s">
        <v>310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5</v>
      </c>
      <c r="B285" s="75">
        <v>46056</v>
      </c>
      <c r="C285" s="73">
        <v>2</v>
      </c>
      <c r="D285" s="41" t="s">
        <v>424</v>
      </c>
      <c r="E285" s="25" t="s">
        <v>137</v>
      </c>
      <c r="F285" s="42">
        <v>214.08279999999999</v>
      </c>
      <c r="G285" s="74" t="s">
        <v>310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5</v>
      </c>
      <c r="B286" s="75">
        <v>46056</v>
      </c>
      <c r="C286" s="73">
        <v>2</v>
      </c>
      <c r="D286" s="41" t="s">
        <v>424</v>
      </c>
      <c r="E286" s="25" t="s">
        <v>358</v>
      </c>
      <c r="F286" s="42">
        <v>213.6377</v>
      </c>
      <c r="G286" s="74" t="s">
        <v>310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5</v>
      </c>
      <c r="B287" s="75">
        <v>46056</v>
      </c>
      <c r="C287" s="73">
        <v>2</v>
      </c>
      <c r="D287" s="41" t="s">
        <v>424</v>
      </c>
      <c r="E287" s="25" t="s">
        <v>134</v>
      </c>
      <c r="F287" s="42">
        <v>219.66030000000001</v>
      </c>
      <c r="G287" s="74" t="s">
        <v>310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5</v>
      </c>
      <c r="B288" s="75">
        <v>46056</v>
      </c>
      <c r="C288" s="73">
        <v>2</v>
      </c>
      <c r="D288" s="41" t="s">
        <v>424</v>
      </c>
      <c r="E288" s="25" t="s">
        <v>138</v>
      </c>
      <c r="F288" s="42">
        <v>221.6464</v>
      </c>
      <c r="G288" s="74" t="s">
        <v>310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5</v>
      </c>
      <c r="B289" s="75">
        <v>46056</v>
      </c>
      <c r="C289" s="73">
        <v>2</v>
      </c>
      <c r="D289" s="41" t="s">
        <v>424</v>
      </c>
      <c r="E289" s="25" t="s">
        <v>359</v>
      </c>
      <c r="F289" s="42">
        <v>243.0197</v>
      </c>
      <c r="G289" s="74" t="s">
        <v>310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5</v>
      </c>
      <c r="B290" s="75">
        <v>46056</v>
      </c>
      <c r="C290" s="73">
        <v>2</v>
      </c>
      <c r="D290" s="41" t="s">
        <v>424</v>
      </c>
      <c r="E290" s="25" t="s">
        <v>126</v>
      </c>
      <c r="F290" s="42">
        <v>235.12989999999999</v>
      </c>
      <c r="G290" s="74" t="s">
        <v>310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5</v>
      </c>
      <c r="B291" s="75">
        <v>46056</v>
      </c>
      <c r="C291" s="73">
        <v>2</v>
      </c>
      <c r="D291" s="41" t="s">
        <v>424</v>
      </c>
      <c r="E291" s="25" t="s">
        <v>127</v>
      </c>
      <c r="F291" s="42">
        <v>238.85550000000001</v>
      </c>
      <c r="G291" s="74" t="s">
        <v>310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5</v>
      </c>
      <c r="B292" s="75">
        <v>46056</v>
      </c>
      <c r="C292" s="73">
        <v>2</v>
      </c>
      <c r="D292" s="41" t="s">
        <v>424</v>
      </c>
      <c r="E292" s="25" t="s">
        <v>124</v>
      </c>
      <c r="F292" s="42">
        <v>247.40469999999999</v>
      </c>
      <c r="G292" s="74" t="s">
        <v>310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5</v>
      </c>
      <c r="B293" s="75">
        <v>46056</v>
      </c>
      <c r="C293" s="73">
        <v>2</v>
      </c>
      <c r="D293" s="41" t="s">
        <v>424</v>
      </c>
      <c r="E293" s="25" t="s">
        <v>361</v>
      </c>
      <c r="F293" s="42">
        <v>254.16560000000001</v>
      </c>
      <c r="G293" s="74" t="s">
        <v>310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5</v>
      </c>
      <c r="B294" s="75">
        <v>46056</v>
      </c>
      <c r="C294" s="73">
        <v>2</v>
      </c>
      <c r="D294" s="41" t="s">
        <v>424</v>
      </c>
      <c r="E294" s="25" t="s">
        <v>139</v>
      </c>
      <c r="F294" s="42">
        <v>255.43680000000001</v>
      </c>
      <c r="G294" s="74" t="s">
        <v>310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5</v>
      </c>
      <c r="B295" s="75">
        <v>46056</v>
      </c>
      <c r="C295" s="73">
        <v>2</v>
      </c>
      <c r="D295" s="41" t="s">
        <v>424</v>
      </c>
      <c r="E295" s="25" t="s">
        <v>118</v>
      </c>
      <c r="F295" s="42">
        <v>267.14350000000002</v>
      </c>
      <c r="G295" s="74" t="s">
        <v>310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5</v>
      </c>
      <c r="B296" s="75">
        <v>46056</v>
      </c>
      <c r="C296" s="73">
        <v>2</v>
      </c>
      <c r="D296" s="41" t="s">
        <v>424</v>
      </c>
      <c r="E296" s="25" t="s">
        <v>362</v>
      </c>
      <c r="F296" s="42">
        <v>261.88740000000001</v>
      </c>
      <c r="G296" s="74" t="s">
        <v>310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5</v>
      </c>
      <c r="B297" s="75">
        <v>46056</v>
      </c>
      <c r="C297" s="73">
        <v>2</v>
      </c>
      <c r="D297" s="41" t="s">
        <v>424</v>
      </c>
      <c r="E297" s="25" t="s">
        <v>364</v>
      </c>
      <c r="F297" s="42">
        <v>285.5249</v>
      </c>
      <c r="G297" s="74" t="s">
        <v>310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5</v>
      </c>
      <c r="B298" s="75">
        <v>46056</v>
      </c>
      <c r="C298" s="73">
        <v>2</v>
      </c>
      <c r="D298" s="41" t="s">
        <v>424</v>
      </c>
      <c r="E298" s="25" t="s">
        <v>135</v>
      </c>
      <c r="F298" s="42">
        <v>283.04349999999999</v>
      </c>
      <c r="G298" s="74" t="s">
        <v>310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5</v>
      </c>
      <c r="B299" s="75">
        <v>46056</v>
      </c>
      <c r="C299" s="73">
        <v>2</v>
      </c>
      <c r="D299" s="41" t="s">
        <v>424</v>
      </c>
      <c r="E299" s="25" t="s">
        <v>128</v>
      </c>
      <c r="F299" s="42">
        <v>282.82569999999998</v>
      </c>
      <c r="G299" s="74" t="s">
        <v>310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5</v>
      </c>
      <c r="B300" s="75">
        <v>46056</v>
      </c>
      <c r="C300" s="73">
        <v>2</v>
      </c>
      <c r="D300" s="41" t="s">
        <v>424</v>
      </c>
      <c r="E300" s="25" t="s">
        <v>122</v>
      </c>
      <c r="F300" s="42">
        <v>201.52260000000001</v>
      </c>
      <c r="G300" s="74" t="s">
        <v>310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5</v>
      </c>
      <c r="B301" s="75">
        <v>46056</v>
      </c>
      <c r="C301" s="73">
        <v>2</v>
      </c>
      <c r="D301" s="41" t="s">
        <v>424</v>
      </c>
      <c r="E301" s="25" t="s">
        <v>144</v>
      </c>
      <c r="F301" s="42">
        <v>212.19720000000001</v>
      </c>
      <c r="G301" s="74" t="s">
        <v>310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5</v>
      </c>
      <c r="B302" s="75">
        <v>46056</v>
      </c>
      <c r="C302" s="73">
        <v>2</v>
      </c>
      <c r="D302" s="41" t="s">
        <v>424</v>
      </c>
      <c r="E302" s="25" t="s">
        <v>365</v>
      </c>
      <c r="F302" s="42">
        <v>210.7011</v>
      </c>
      <c r="G302" s="74" t="s">
        <v>310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5</v>
      </c>
      <c r="B303" s="75">
        <v>46056</v>
      </c>
      <c r="C303" s="73">
        <v>2</v>
      </c>
      <c r="D303" s="41" t="s">
        <v>424</v>
      </c>
      <c r="E303" s="25" t="s">
        <v>132</v>
      </c>
      <c r="F303" s="42">
        <v>214.13050000000001</v>
      </c>
      <c r="G303" s="74" t="s">
        <v>310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5</v>
      </c>
      <c r="B304" s="75">
        <v>46056</v>
      </c>
      <c r="C304" s="73">
        <v>2</v>
      </c>
      <c r="D304" s="41" t="s">
        <v>424</v>
      </c>
      <c r="E304" s="25" t="s">
        <v>133</v>
      </c>
      <c r="F304" s="42">
        <v>217.2354</v>
      </c>
      <c r="G304" s="74" t="s">
        <v>310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25">
      <c r="A305" s="73">
        <v>5</v>
      </c>
      <c r="B305" s="75">
        <v>46056</v>
      </c>
      <c r="C305" s="73">
        <v>2</v>
      </c>
      <c r="D305" s="41" t="s">
        <v>424</v>
      </c>
      <c r="E305" s="25" t="s">
        <v>366</v>
      </c>
      <c r="F305" s="42">
        <v>225.49520000000001</v>
      </c>
      <c r="G305" s="74" t="s">
        <v>310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25">
      <c r="A306" s="73">
        <v>5</v>
      </c>
      <c r="B306" s="75">
        <v>46056</v>
      </c>
      <c r="C306" s="73">
        <v>2</v>
      </c>
      <c r="D306" s="41" t="s">
        <v>424</v>
      </c>
      <c r="E306" s="25" t="s">
        <v>367</v>
      </c>
      <c r="F306" s="42">
        <v>225.4273</v>
      </c>
      <c r="G306" s="74" t="s">
        <v>310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25">
      <c r="A307" s="73">
        <v>5</v>
      </c>
      <c r="B307" s="75">
        <v>46056</v>
      </c>
      <c r="C307" s="73">
        <v>2</v>
      </c>
      <c r="D307" s="41" t="s">
        <v>424</v>
      </c>
      <c r="E307" s="25" t="s">
        <v>129</v>
      </c>
      <c r="F307" s="42">
        <v>236.09020000000001</v>
      </c>
      <c r="G307" s="74" t="s">
        <v>310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46056</v>
      </c>
      <c r="C308" s="73">
        <v>2</v>
      </c>
      <c r="D308" s="41" t="s">
        <v>424</v>
      </c>
      <c r="E308" s="25" t="s">
        <v>131</v>
      </c>
      <c r="F308" s="42">
        <v>237.089</v>
      </c>
      <c r="G308" s="74" t="s">
        <v>310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25">
      <c r="A309" s="73">
        <v>5</v>
      </c>
      <c r="B309" s="75">
        <v>46056</v>
      </c>
      <c r="C309" s="73">
        <v>2</v>
      </c>
      <c r="D309" s="41" t="s">
        <v>424</v>
      </c>
      <c r="E309" s="25" t="s">
        <v>368</v>
      </c>
      <c r="F309" s="42">
        <v>239.60339999999999</v>
      </c>
      <c r="G309" s="74" t="s">
        <v>310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25">
      <c r="A310" s="73">
        <v>5</v>
      </c>
      <c r="B310" s="75">
        <v>46056</v>
      </c>
      <c r="C310" s="73">
        <v>2</v>
      </c>
      <c r="D310" s="41" t="s">
        <v>424</v>
      </c>
      <c r="E310" s="25" t="s">
        <v>370</v>
      </c>
      <c r="F310" s="42">
        <v>245.04060000000001</v>
      </c>
      <c r="G310" s="74" t="s">
        <v>310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25">
      <c r="A311" s="73">
        <v>5</v>
      </c>
      <c r="B311" s="75">
        <v>46056</v>
      </c>
      <c r="C311" s="73">
        <v>2</v>
      </c>
      <c r="D311" s="41" t="s">
        <v>424</v>
      </c>
      <c r="E311" s="25" t="s">
        <v>140</v>
      </c>
      <c r="F311" s="42">
        <v>264.05709999999999</v>
      </c>
      <c r="G311" s="74" t="s">
        <v>310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25">
      <c r="A312" s="73">
        <v>5</v>
      </c>
      <c r="B312" s="75">
        <v>46056</v>
      </c>
      <c r="C312" s="73">
        <v>2</v>
      </c>
      <c r="D312" s="41" t="s">
        <v>424</v>
      </c>
      <c r="E312" s="25" t="s">
        <v>142</v>
      </c>
      <c r="F312" s="42">
        <v>252.04150000000001</v>
      </c>
      <c r="G312" s="74" t="s">
        <v>310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25">
      <c r="A313" s="73">
        <v>5</v>
      </c>
      <c r="B313" s="75">
        <v>46056</v>
      </c>
      <c r="C313" s="73">
        <v>2</v>
      </c>
      <c r="D313" s="41" t="s">
        <v>424</v>
      </c>
      <c r="E313" s="25" t="s">
        <v>143</v>
      </c>
      <c r="F313" s="42">
        <v>268.26029999999997</v>
      </c>
      <c r="G313" s="74" t="s">
        <v>310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25">
      <c r="A314" s="73">
        <v>6</v>
      </c>
      <c r="B314" s="75">
        <v>46063</v>
      </c>
      <c r="C314" s="73">
        <v>1</v>
      </c>
      <c r="D314" s="41" t="s">
        <v>423</v>
      </c>
      <c r="E314" s="25" t="s">
        <v>356</v>
      </c>
      <c r="F314" s="42">
        <v>80.033000000000001</v>
      </c>
      <c r="G314" s="74" t="s">
        <v>310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3">
        <v>6</v>
      </c>
      <c r="B315" s="75">
        <v>46063</v>
      </c>
      <c r="C315" s="73">
        <v>1</v>
      </c>
      <c r="D315" s="41" t="s">
        <v>423</v>
      </c>
      <c r="E315" s="25" t="s">
        <v>125</v>
      </c>
      <c r="F315" s="42">
        <v>84.249300000000005</v>
      </c>
      <c r="G315" s="74" t="s">
        <v>310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6</v>
      </c>
      <c r="B316" s="75">
        <v>46063</v>
      </c>
      <c r="C316" s="73">
        <v>1</v>
      </c>
      <c r="D316" s="41" t="s">
        <v>423</v>
      </c>
      <c r="E316" s="25" t="s">
        <v>137</v>
      </c>
      <c r="F316" s="42">
        <v>90.144199999999998</v>
      </c>
      <c r="G316" s="74" t="s">
        <v>310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6</v>
      </c>
      <c r="B317" s="75">
        <v>46063</v>
      </c>
      <c r="C317" s="73">
        <v>1</v>
      </c>
      <c r="D317" s="41" t="s">
        <v>423</v>
      </c>
      <c r="E317" s="25" t="s">
        <v>358</v>
      </c>
      <c r="F317" s="42">
        <v>87.059799999999996</v>
      </c>
      <c r="G317" s="74" t="s">
        <v>310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6</v>
      </c>
      <c r="B318" s="75">
        <v>46063</v>
      </c>
      <c r="C318" s="73">
        <v>1</v>
      </c>
      <c r="D318" s="41" t="s">
        <v>423</v>
      </c>
      <c r="E318" s="25" t="s">
        <v>134</v>
      </c>
      <c r="F318" s="42">
        <v>95.368899999999996</v>
      </c>
      <c r="G318" s="74" t="s">
        <v>310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6</v>
      </c>
      <c r="B319" s="75">
        <v>46063</v>
      </c>
      <c r="C319" s="73">
        <v>1</v>
      </c>
      <c r="D319" s="41" t="s">
        <v>423</v>
      </c>
      <c r="E319" s="25" t="s">
        <v>138</v>
      </c>
      <c r="F319" s="42">
        <v>97.206800000000001</v>
      </c>
      <c r="G319" s="74" t="s">
        <v>310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6</v>
      </c>
      <c r="B320" s="75">
        <v>46063</v>
      </c>
      <c r="C320" s="73">
        <v>1</v>
      </c>
      <c r="D320" s="41" t="s">
        <v>423</v>
      </c>
      <c r="E320" s="25" t="s">
        <v>359</v>
      </c>
      <c r="F320" s="42">
        <v>101.2753</v>
      </c>
      <c r="G320" s="74" t="s">
        <v>310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6</v>
      </c>
      <c r="B321" s="75">
        <v>46063</v>
      </c>
      <c r="C321" s="73">
        <v>1</v>
      </c>
      <c r="D321" s="41" t="s">
        <v>423</v>
      </c>
      <c r="E321" s="25" t="s">
        <v>126</v>
      </c>
      <c r="F321" s="42">
        <v>106.5592</v>
      </c>
      <c r="G321" s="74" t="s">
        <v>310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6</v>
      </c>
      <c r="B322" s="75">
        <v>46063</v>
      </c>
      <c r="C322" s="73">
        <v>1</v>
      </c>
      <c r="D322" s="41" t="s">
        <v>423</v>
      </c>
      <c r="E322" s="25" t="s">
        <v>127</v>
      </c>
      <c r="F322" s="42">
        <v>106.1896</v>
      </c>
      <c r="G322" s="74" t="s">
        <v>310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6</v>
      </c>
      <c r="B323" s="75">
        <v>46063</v>
      </c>
      <c r="C323" s="73">
        <v>1</v>
      </c>
      <c r="D323" s="41" t="s">
        <v>423</v>
      </c>
      <c r="E323" s="25" t="s">
        <v>124</v>
      </c>
      <c r="F323" s="42">
        <v>112.72750000000001</v>
      </c>
      <c r="G323" s="74" t="s">
        <v>310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6</v>
      </c>
      <c r="B324" s="75">
        <v>46063</v>
      </c>
      <c r="C324" s="73">
        <v>1</v>
      </c>
      <c r="D324" s="41" t="s">
        <v>423</v>
      </c>
      <c r="E324" s="25" t="s">
        <v>361</v>
      </c>
      <c r="F324" s="42">
        <v>113.6801</v>
      </c>
      <c r="G324" s="74" t="s">
        <v>310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6</v>
      </c>
      <c r="B325" s="75">
        <v>46063</v>
      </c>
      <c r="C325" s="73">
        <v>1</v>
      </c>
      <c r="D325" s="41" t="s">
        <v>423</v>
      </c>
      <c r="E325" s="25" t="s">
        <v>139</v>
      </c>
      <c r="F325" s="42">
        <v>116.023</v>
      </c>
      <c r="G325" s="74" t="s">
        <v>310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6</v>
      </c>
      <c r="B326" s="75">
        <v>46063</v>
      </c>
      <c r="C326" s="73">
        <v>1</v>
      </c>
      <c r="D326" s="41" t="s">
        <v>423</v>
      </c>
      <c r="E326" s="25" t="s">
        <v>118</v>
      </c>
      <c r="F326" s="42">
        <v>115.8396</v>
      </c>
      <c r="G326" s="74" t="s">
        <v>310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6</v>
      </c>
      <c r="B327" s="75">
        <v>46063</v>
      </c>
      <c r="C327" s="73">
        <v>1</v>
      </c>
      <c r="D327" s="41" t="s">
        <v>423</v>
      </c>
      <c r="E327" s="25" t="s">
        <v>362</v>
      </c>
      <c r="F327" s="42">
        <v>75.726299999999995</v>
      </c>
      <c r="G327" s="74" t="s">
        <v>310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6</v>
      </c>
      <c r="B328" s="75">
        <v>46063</v>
      </c>
      <c r="C328" s="73">
        <v>1</v>
      </c>
      <c r="D328" s="41" t="s">
        <v>423</v>
      </c>
      <c r="E328" s="25" t="s">
        <v>364</v>
      </c>
      <c r="F328" s="42">
        <v>83.295000000000002</v>
      </c>
      <c r="G328" s="74" t="s">
        <v>310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6</v>
      </c>
      <c r="B329" s="75">
        <v>46063</v>
      </c>
      <c r="C329" s="73">
        <v>1</v>
      </c>
      <c r="D329" s="41" t="s">
        <v>423</v>
      </c>
      <c r="E329" s="25" t="s">
        <v>135</v>
      </c>
      <c r="F329" s="42">
        <v>85.853800000000007</v>
      </c>
      <c r="G329" s="74" t="s">
        <v>310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3">
        <v>6</v>
      </c>
      <c r="B330" s="75">
        <v>46063</v>
      </c>
      <c r="C330" s="73">
        <v>1</v>
      </c>
      <c r="D330" s="41" t="s">
        <v>423</v>
      </c>
      <c r="E330" s="25" t="s">
        <v>128</v>
      </c>
      <c r="F330" s="42">
        <v>85.8964</v>
      </c>
      <c r="G330" s="74" t="s">
        <v>310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3">
        <v>6</v>
      </c>
      <c r="B331" s="75">
        <v>46063</v>
      </c>
      <c r="C331" s="73">
        <v>1</v>
      </c>
      <c r="D331" s="41" t="s">
        <v>423</v>
      </c>
      <c r="E331" s="25" t="s">
        <v>122</v>
      </c>
      <c r="F331" s="42">
        <v>91.6935</v>
      </c>
      <c r="G331" s="74" t="s">
        <v>310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3">
        <v>6</v>
      </c>
      <c r="B332" s="75">
        <v>46063</v>
      </c>
      <c r="C332" s="73">
        <v>1</v>
      </c>
      <c r="D332" s="41" t="s">
        <v>423</v>
      </c>
      <c r="E332" s="25" t="s">
        <v>144</v>
      </c>
      <c r="F332" s="42">
        <v>94.522900000000007</v>
      </c>
      <c r="G332" s="74" t="s">
        <v>310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3">
        <v>6</v>
      </c>
      <c r="B333" s="75">
        <v>46063</v>
      </c>
      <c r="C333" s="73">
        <v>1</v>
      </c>
      <c r="D333" s="41" t="s">
        <v>423</v>
      </c>
      <c r="E333" s="25" t="s">
        <v>365</v>
      </c>
      <c r="F333" s="42">
        <v>100.1005</v>
      </c>
      <c r="G333" s="74" t="s">
        <v>310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46063</v>
      </c>
      <c r="C334" s="73">
        <v>1</v>
      </c>
      <c r="D334" s="41" t="s">
        <v>423</v>
      </c>
      <c r="E334" s="25" t="s">
        <v>132</v>
      </c>
      <c r="F334" s="42">
        <v>100.2094</v>
      </c>
      <c r="G334" s="74" t="s">
        <v>310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3">
        <v>6</v>
      </c>
      <c r="B335" s="75">
        <v>46063</v>
      </c>
      <c r="C335" s="73">
        <v>1</v>
      </c>
      <c r="D335" s="41" t="s">
        <v>423</v>
      </c>
      <c r="E335" s="25" t="s">
        <v>133</v>
      </c>
      <c r="F335" s="42">
        <v>111.545</v>
      </c>
      <c r="G335" s="74" t="s">
        <v>310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3">
        <v>6</v>
      </c>
      <c r="B336" s="75">
        <v>46063</v>
      </c>
      <c r="C336" s="73">
        <v>1</v>
      </c>
      <c r="D336" s="41" t="s">
        <v>423</v>
      </c>
      <c r="E336" s="25" t="s">
        <v>366</v>
      </c>
      <c r="F336" s="42">
        <v>112.238</v>
      </c>
      <c r="G336" s="74" t="s">
        <v>310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3">
        <v>6</v>
      </c>
      <c r="B337" s="75">
        <v>46063</v>
      </c>
      <c r="C337" s="73">
        <v>1</v>
      </c>
      <c r="D337" s="41" t="s">
        <v>423</v>
      </c>
      <c r="E337" s="25" t="s">
        <v>367</v>
      </c>
      <c r="F337" s="42">
        <v>112.9308</v>
      </c>
      <c r="G337" s="74" t="s">
        <v>310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3">
        <v>6</v>
      </c>
      <c r="B338" s="75">
        <v>46063</v>
      </c>
      <c r="C338" s="73">
        <v>1</v>
      </c>
      <c r="D338" s="41" t="s">
        <v>423</v>
      </c>
      <c r="E338" s="25" t="s">
        <v>129</v>
      </c>
      <c r="F338" s="42">
        <v>115.2413</v>
      </c>
      <c r="G338" s="74" t="s">
        <v>310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3">
        <v>6</v>
      </c>
      <c r="B339" s="75">
        <v>46063</v>
      </c>
      <c r="C339" s="73">
        <v>1</v>
      </c>
      <c r="D339" s="41" t="s">
        <v>423</v>
      </c>
      <c r="E339" s="25" t="s">
        <v>131</v>
      </c>
      <c r="F339" s="42">
        <v>118.33499999999999</v>
      </c>
      <c r="G339" s="74" t="s">
        <v>310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3">
        <v>6</v>
      </c>
      <c r="B340" s="75">
        <v>46063</v>
      </c>
      <c r="C340" s="73">
        <v>1</v>
      </c>
      <c r="D340" s="41" t="s">
        <v>423</v>
      </c>
      <c r="E340" s="25" t="s">
        <v>368</v>
      </c>
      <c r="F340" s="42">
        <v>81.672499999999999</v>
      </c>
      <c r="G340" s="74" t="s">
        <v>310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3">
        <v>6</v>
      </c>
      <c r="B341" s="75">
        <v>46063</v>
      </c>
      <c r="C341" s="73">
        <v>1</v>
      </c>
      <c r="D341" s="41" t="s">
        <v>423</v>
      </c>
      <c r="E341" s="25" t="s">
        <v>370</v>
      </c>
      <c r="F341" s="42">
        <v>84.852999999999994</v>
      </c>
      <c r="G341" s="74" t="s">
        <v>310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3">
        <v>6</v>
      </c>
      <c r="B342" s="75">
        <v>46063</v>
      </c>
      <c r="C342" s="73">
        <v>1</v>
      </c>
      <c r="D342" s="41" t="s">
        <v>423</v>
      </c>
      <c r="E342" s="25" t="s">
        <v>140</v>
      </c>
      <c r="F342" s="42">
        <v>81.465100000000007</v>
      </c>
      <c r="G342" s="74" t="s">
        <v>310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25">
      <c r="A343" s="73">
        <v>6</v>
      </c>
      <c r="B343" s="75">
        <v>46063</v>
      </c>
      <c r="C343" s="73">
        <v>1</v>
      </c>
      <c r="D343" s="41" t="s">
        <v>423</v>
      </c>
      <c r="E343" s="25" t="s">
        <v>142</v>
      </c>
      <c r="F343" s="42">
        <v>89.728300000000004</v>
      </c>
      <c r="G343" s="74" t="s">
        <v>310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3">
        <v>6</v>
      </c>
      <c r="B344" s="75">
        <v>46063</v>
      </c>
      <c r="C344" s="73">
        <v>1</v>
      </c>
      <c r="D344" s="41" t="s">
        <v>423</v>
      </c>
      <c r="E344" s="25" t="s">
        <v>143</v>
      </c>
      <c r="F344" s="42">
        <v>94.572699999999998</v>
      </c>
      <c r="G344" s="74" t="s">
        <v>310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3">
        <v>6</v>
      </c>
      <c r="B345" s="75">
        <v>46063</v>
      </c>
      <c r="C345" s="73">
        <v>2</v>
      </c>
      <c r="D345" s="41" t="s">
        <v>424</v>
      </c>
      <c r="E345" s="25" t="s">
        <v>356</v>
      </c>
      <c r="F345" s="42">
        <v>200.78110000000001</v>
      </c>
      <c r="G345" s="74" t="s">
        <v>310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6</v>
      </c>
      <c r="B346" s="75">
        <v>46063</v>
      </c>
      <c r="C346" s="73">
        <v>2</v>
      </c>
      <c r="D346" s="41" t="s">
        <v>424</v>
      </c>
      <c r="E346" s="25" t="s">
        <v>125</v>
      </c>
      <c r="F346" s="42">
        <v>198.80520000000001</v>
      </c>
      <c r="G346" s="74" t="s">
        <v>310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6</v>
      </c>
      <c r="B347" s="75">
        <v>46063</v>
      </c>
      <c r="C347" s="73">
        <v>2</v>
      </c>
      <c r="D347" s="41" t="s">
        <v>424</v>
      </c>
      <c r="E347" s="25" t="s">
        <v>137</v>
      </c>
      <c r="F347" s="42">
        <v>200.6885</v>
      </c>
      <c r="G347" s="74" t="s">
        <v>310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6</v>
      </c>
      <c r="B348" s="75">
        <v>46063</v>
      </c>
      <c r="C348" s="73">
        <v>2</v>
      </c>
      <c r="D348" s="41" t="s">
        <v>424</v>
      </c>
      <c r="E348" s="25" t="s">
        <v>358</v>
      </c>
      <c r="F348" s="42">
        <v>221.07730000000001</v>
      </c>
      <c r="G348" s="74" t="s">
        <v>310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6</v>
      </c>
      <c r="B349" s="75">
        <v>46063</v>
      </c>
      <c r="C349" s="73">
        <v>2</v>
      </c>
      <c r="D349" s="41" t="s">
        <v>424</v>
      </c>
      <c r="E349" s="25" t="s">
        <v>134</v>
      </c>
      <c r="F349" s="42">
        <v>228.4537</v>
      </c>
      <c r="G349" s="74" t="s">
        <v>310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6</v>
      </c>
      <c r="B350" s="75">
        <v>46063</v>
      </c>
      <c r="C350" s="73">
        <v>2</v>
      </c>
      <c r="D350" s="41" t="s">
        <v>424</v>
      </c>
      <c r="E350" s="25" t="s">
        <v>138</v>
      </c>
      <c r="F350" s="42">
        <v>231.21180000000001</v>
      </c>
      <c r="G350" s="74" t="s">
        <v>310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6</v>
      </c>
      <c r="B351" s="75">
        <v>46063</v>
      </c>
      <c r="C351" s="73">
        <v>2</v>
      </c>
      <c r="D351" s="41" t="s">
        <v>424</v>
      </c>
      <c r="E351" s="25" t="s">
        <v>359</v>
      </c>
      <c r="F351" s="42">
        <v>243.2731</v>
      </c>
      <c r="G351" s="74" t="s">
        <v>310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6</v>
      </c>
      <c r="B352" s="75">
        <v>46063</v>
      </c>
      <c r="C352" s="73">
        <v>2</v>
      </c>
      <c r="D352" s="41" t="s">
        <v>424</v>
      </c>
      <c r="E352" s="25" t="s">
        <v>126</v>
      </c>
      <c r="F352" s="42">
        <v>248.9434</v>
      </c>
      <c r="G352" s="74" t="s">
        <v>310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6</v>
      </c>
      <c r="B353" s="75">
        <v>46063</v>
      </c>
      <c r="C353" s="73">
        <v>2</v>
      </c>
      <c r="D353" s="41" t="s">
        <v>424</v>
      </c>
      <c r="E353" s="25" t="s">
        <v>127</v>
      </c>
      <c r="F353" s="42">
        <v>239.197</v>
      </c>
      <c r="G353" s="74" t="s">
        <v>310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6</v>
      </c>
      <c r="B354" s="75">
        <v>46063</v>
      </c>
      <c r="C354" s="73">
        <v>2</v>
      </c>
      <c r="D354" s="41" t="s">
        <v>424</v>
      </c>
      <c r="E354" s="25" t="s">
        <v>124</v>
      </c>
      <c r="F354" s="42">
        <v>251.43430000000001</v>
      </c>
      <c r="G354" s="74" t="s">
        <v>310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6</v>
      </c>
      <c r="B355" s="75">
        <v>46063</v>
      </c>
      <c r="C355" s="73">
        <v>2</v>
      </c>
      <c r="D355" s="41" t="s">
        <v>424</v>
      </c>
      <c r="E355" s="25" t="s">
        <v>361</v>
      </c>
      <c r="F355" s="42">
        <v>245.95519999999999</v>
      </c>
      <c r="G355" s="74" t="s">
        <v>310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6</v>
      </c>
      <c r="B356" s="75">
        <v>46063</v>
      </c>
      <c r="C356" s="73">
        <v>2</v>
      </c>
      <c r="D356" s="41" t="s">
        <v>424</v>
      </c>
      <c r="E356" s="25" t="s">
        <v>139</v>
      </c>
      <c r="F356" s="42">
        <v>261.49880000000002</v>
      </c>
      <c r="G356" s="74" t="s">
        <v>310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6</v>
      </c>
      <c r="B357" s="75">
        <v>46063</v>
      </c>
      <c r="C357" s="73">
        <v>2</v>
      </c>
      <c r="D357" s="41" t="s">
        <v>424</v>
      </c>
      <c r="E357" s="25" t="s">
        <v>118</v>
      </c>
      <c r="F357" s="42">
        <v>258.7208</v>
      </c>
      <c r="G357" s="74" t="s">
        <v>310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6</v>
      </c>
      <c r="B358" s="75">
        <v>46063</v>
      </c>
      <c r="C358" s="73">
        <v>2</v>
      </c>
      <c r="D358" s="41" t="s">
        <v>424</v>
      </c>
      <c r="E358" s="25" t="s">
        <v>362</v>
      </c>
      <c r="F358" s="42">
        <v>257.78140000000002</v>
      </c>
      <c r="G358" s="74" t="s">
        <v>310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46063</v>
      </c>
      <c r="C359" s="73">
        <v>2</v>
      </c>
      <c r="D359" s="41" t="s">
        <v>424</v>
      </c>
      <c r="E359" s="25" t="s">
        <v>364</v>
      </c>
      <c r="F359" s="42">
        <v>285.06810000000002</v>
      </c>
      <c r="G359" s="74" t="s">
        <v>310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6</v>
      </c>
      <c r="B360" s="75">
        <v>46063</v>
      </c>
      <c r="C360" s="73">
        <v>2</v>
      </c>
      <c r="D360" s="41" t="s">
        <v>424</v>
      </c>
      <c r="E360" s="25" t="s">
        <v>135</v>
      </c>
      <c r="F360" s="42">
        <v>281.0136</v>
      </c>
      <c r="G360" s="74" t="s">
        <v>310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6</v>
      </c>
      <c r="B361" s="75">
        <v>46063</v>
      </c>
      <c r="C361" s="73">
        <v>2</v>
      </c>
      <c r="D361" s="41" t="s">
        <v>424</v>
      </c>
      <c r="E361" s="25" t="s">
        <v>128</v>
      </c>
      <c r="F361" s="42">
        <v>283.15440000000001</v>
      </c>
      <c r="G361" s="74" t="s">
        <v>310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6</v>
      </c>
      <c r="B362" s="75">
        <v>46063</v>
      </c>
      <c r="C362" s="73">
        <v>2</v>
      </c>
      <c r="D362" s="41" t="s">
        <v>424</v>
      </c>
      <c r="E362" s="25" t="s">
        <v>122</v>
      </c>
      <c r="F362" s="42">
        <v>196.37049999999999</v>
      </c>
      <c r="G362" s="74" t="s">
        <v>310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6</v>
      </c>
      <c r="B363" s="75">
        <v>46063</v>
      </c>
      <c r="C363" s="73">
        <v>2</v>
      </c>
      <c r="D363" s="41" t="s">
        <v>424</v>
      </c>
      <c r="E363" s="25" t="s">
        <v>144</v>
      </c>
      <c r="F363" s="42">
        <v>205.34970000000001</v>
      </c>
      <c r="G363" s="74" t="s">
        <v>310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6</v>
      </c>
      <c r="B364" s="75">
        <v>46063</v>
      </c>
      <c r="C364" s="73">
        <v>2</v>
      </c>
      <c r="D364" s="41" t="s">
        <v>424</v>
      </c>
      <c r="E364" s="25" t="s">
        <v>365</v>
      </c>
      <c r="F364" s="42">
        <v>211.72919999999999</v>
      </c>
      <c r="G364" s="74" t="s">
        <v>310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6</v>
      </c>
      <c r="B365" s="75">
        <v>46063</v>
      </c>
      <c r="C365" s="73">
        <v>2</v>
      </c>
      <c r="D365" s="41" t="s">
        <v>424</v>
      </c>
      <c r="E365" s="25" t="s">
        <v>132</v>
      </c>
      <c r="F365" s="42">
        <v>209.27789999999999</v>
      </c>
      <c r="G365" s="74" t="s">
        <v>310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6</v>
      </c>
      <c r="B366" s="75">
        <v>46063</v>
      </c>
      <c r="C366" s="73">
        <v>2</v>
      </c>
      <c r="D366" s="41" t="s">
        <v>424</v>
      </c>
      <c r="E366" s="25" t="s">
        <v>133</v>
      </c>
      <c r="F366" s="42">
        <v>218.87710000000001</v>
      </c>
      <c r="G366" s="74" t="s">
        <v>310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6</v>
      </c>
      <c r="B367" s="75">
        <v>46063</v>
      </c>
      <c r="C367" s="73">
        <v>2</v>
      </c>
      <c r="D367" s="41" t="s">
        <v>424</v>
      </c>
      <c r="E367" s="25" t="s">
        <v>366</v>
      </c>
      <c r="F367" s="42">
        <v>226.446</v>
      </c>
      <c r="G367" s="74" t="s">
        <v>310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6</v>
      </c>
      <c r="B368" s="75">
        <v>46063</v>
      </c>
      <c r="C368" s="73">
        <v>2</v>
      </c>
      <c r="D368" s="41" t="s">
        <v>424</v>
      </c>
      <c r="E368" s="25" t="s">
        <v>367</v>
      </c>
      <c r="F368" s="42">
        <v>230.26840000000001</v>
      </c>
      <c r="G368" s="74" t="s">
        <v>310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6</v>
      </c>
      <c r="B369" s="75">
        <v>46063</v>
      </c>
      <c r="C369" s="73">
        <v>2</v>
      </c>
      <c r="D369" s="41" t="s">
        <v>424</v>
      </c>
      <c r="E369" s="25" t="s">
        <v>129</v>
      </c>
      <c r="F369" s="42">
        <v>239.44499999999999</v>
      </c>
      <c r="G369" s="74" t="s">
        <v>310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6</v>
      </c>
      <c r="B370" s="75">
        <v>46063</v>
      </c>
      <c r="C370" s="73">
        <v>2</v>
      </c>
      <c r="D370" s="41" t="s">
        <v>424</v>
      </c>
      <c r="E370" s="25" t="s">
        <v>131</v>
      </c>
      <c r="F370" s="42">
        <v>232.93029999999999</v>
      </c>
      <c r="G370" s="74" t="s">
        <v>310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6</v>
      </c>
      <c r="B371" s="75">
        <v>46063</v>
      </c>
      <c r="C371" s="73">
        <v>2</v>
      </c>
      <c r="D371" s="41" t="s">
        <v>424</v>
      </c>
      <c r="E371" s="25" t="s">
        <v>368</v>
      </c>
      <c r="F371" s="42">
        <v>250.49610000000001</v>
      </c>
      <c r="G371" s="74" t="s">
        <v>310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6</v>
      </c>
      <c r="B372" s="75">
        <v>46063</v>
      </c>
      <c r="C372" s="73">
        <v>2</v>
      </c>
      <c r="D372" s="41" t="s">
        <v>424</v>
      </c>
      <c r="E372" s="25" t="s">
        <v>370</v>
      </c>
      <c r="F372" s="42">
        <v>247.03360000000001</v>
      </c>
      <c r="G372" s="74" t="s">
        <v>310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6</v>
      </c>
      <c r="B373" s="75">
        <v>46063</v>
      </c>
      <c r="C373" s="73">
        <v>2</v>
      </c>
      <c r="D373" s="41" t="s">
        <v>424</v>
      </c>
      <c r="E373" s="25" t="s">
        <v>140</v>
      </c>
      <c r="F373" s="42">
        <v>252.3503</v>
      </c>
      <c r="G373" s="74" t="s">
        <v>310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6</v>
      </c>
      <c r="B374" s="75">
        <v>46063</v>
      </c>
      <c r="C374" s="73">
        <v>2</v>
      </c>
      <c r="D374" s="41" t="s">
        <v>424</v>
      </c>
      <c r="E374" s="25" t="s">
        <v>142</v>
      </c>
      <c r="F374" s="42">
        <v>258.10590000000002</v>
      </c>
      <c r="G374" s="74" t="s">
        <v>310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6</v>
      </c>
      <c r="B375" s="75">
        <v>46063</v>
      </c>
      <c r="C375" s="73">
        <v>2</v>
      </c>
      <c r="D375" s="41" t="s">
        <v>424</v>
      </c>
      <c r="E375" s="25" t="s">
        <v>143</v>
      </c>
      <c r="F375" s="42">
        <v>255.84989999999999</v>
      </c>
      <c r="G375" s="74" t="s">
        <v>310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7</v>
      </c>
      <c r="B376" s="75">
        <v>46070</v>
      </c>
      <c r="C376" s="73">
        <v>1</v>
      </c>
      <c r="D376" s="41" t="s">
        <v>423</v>
      </c>
      <c r="E376" s="25" t="s">
        <v>356</v>
      </c>
      <c r="F376" s="42">
        <v>81.797499999999999</v>
      </c>
      <c r="G376" s="74" t="s">
        <v>310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25">
      <c r="A377" s="73">
        <v>7</v>
      </c>
      <c r="B377" s="75">
        <v>46070</v>
      </c>
      <c r="C377" s="73">
        <v>1</v>
      </c>
      <c r="D377" s="41" t="s">
        <v>423</v>
      </c>
      <c r="E377" s="25" t="s">
        <v>125</v>
      </c>
      <c r="F377" s="42">
        <v>78.623699999999999</v>
      </c>
      <c r="G377" s="74" t="s">
        <v>310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3">
        <v>7</v>
      </c>
      <c r="B378" s="75">
        <v>46070</v>
      </c>
      <c r="C378" s="73">
        <v>1</v>
      </c>
      <c r="D378" s="41" t="s">
        <v>423</v>
      </c>
      <c r="E378" s="25" t="s">
        <v>137</v>
      </c>
      <c r="F378" s="42">
        <v>90.101500000000001</v>
      </c>
      <c r="G378" s="74" t="s">
        <v>310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3">
        <v>7</v>
      </c>
      <c r="B379" s="75">
        <v>46070</v>
      </c>
      <c r="C379" s="73">
        <v>1</v>
      </c>
      <c r="D379" s="41" t="s">
        <v>423</v>
      </c>
      <c r="E379" s="25" t="s">
        <v>358</v>
      </c>
      <c r="F379" s="42">
        <v>88.468199999999996</v>
      </c>
      <c r="G379" s="74" t="s">
        <v>310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7</v>
      </c>
      <c r="B380" s="75">
        <v>46070</v>
      </c>
      <c r="C380" s="73">
        <v>1</v>
      </c>
      <c r="D380" s="41" t="s">
        <v>423</v>
      </c>
      <c r="E380" s="25" t="s">
        <v>134</v>
      </c>
      <c r="F380" s="42">
        <v>92.485600000000005</v>
      </c>
      <c r="G380" s="74" t="s">
        <v>310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7</v>
      </c>
      <c r="B381" s="75">
        <v>46070</v>
      </c>
      <c r="C381" s="73">
        <v>1</v>
      </c>
      <c r="D381" s="41" t="s">
        <v>423</v>
      </c>
      <c r="E381" s="25" t="s">
        <v>138</v>
      </c>
      <c r="F381" s="42">
        <v>97.963700000000003</v>
      </c>
      <c r="G381" s="74" t="s">
        <v>310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7</v>
      </c>
      <c r="B382" s="75">
        <v>46070</v>
      </c>
      <c r="C382" s="73">
        <v>1</v>
      </c>
      <c r="D382" s="41" t="s">
        <v>423</v>
      </c>
      <c r="E382" s="25" t="s">
        <v>359</v>
      </c>
      <c r="F382" s="42">
        <v>102.91889999999999</v>
      </c>
      <c r="G382" s="74" t="s">
        <v>310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7</v>
      </c>
      <c r="B383" s="75">
        <v>46070</v>
      </c>
      <c r="C383" s="73">
        <v>1</v>
      </c>
      <c r="D383" s="41" t="s">
        <v>423</v>
      </c>
      <c r="E383" s="25" t="s">
        <v>126</v>
      </c>
      <c r="F383" s="42">
        <v>104.2107</v>
      </c>
      <c r="G383" s="74" t="s">
        <v>310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7</v>
      </c>
      <c r="B384" s="75">
        <v>46070</v>
      </c>
      <c r="C384" s="73">
        <v>1</v>
      </c>
      <c r="D384" s="41" t="s">
        <v>423</v>
      </c>
      <c r="E384" s="25" t="s">
        <v>127</v>
      </c>
      <c r="F384" s="42">
        <v>106.3759</v>
      </c>
      <c r="G384" s="74" t="s">
        <v>310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46070</v>
      </c>
      <c r="C385" s="73">
        <v>1</v>
      </c>
      <c r="D385" s="41" t="s">
        <v>423</v>
      </c>
      <c r="E385" s="25" t="s">
        <v>124</v>
      </c>
      <c r="F385" s="42">
        <v>115.01309999999999</v>
      </c>
      <c r="G385" s="74" t="s">
        <v>310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7</v>
      </c>
      <c r="B386" s="75">
        <v>46070</v>
      </c>
      <c r="C386" s="73">
        <v>1</v>
      </c>
      <c r="D386" s="41" t="s">
        <v>423</v>
      </c>
      <c r="E386" s="25" t="s">
        <v>361</v>
      </c>
      <c r="F386" s="42">
        <v>110.5654</v>
      </c>
      <c r="G386" s="74" t="s">
        <v>310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7</v>
      </c>
      <c r="B387" s="75">
        <v>46070</v>
      </c>
      <c r="C387" s="73">
        <v>1</v>
      </c>
      <c r="D387" s="41" t="s">
        <v>423</v>
      </c>
      <c r="E387" s="25" t="s">
        <v>139</v>
      </c>
      <c r="F387" s="42">
        <v>115.5997</v>
      </c>
      <c r="G387" s="74" t="s">
        <v>310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7</v>
      </c>
      <c r="B388" s="75">
        <v>46070</v>
      </c>
      <c r="C388" s="73">
        <v>1</v>
      </c>
      <c r="D388" s="41" t="s">
        <v>423</v>
      </c>
      <c r="E388" s="25" t="s">
        <v>118</v>
      </c>
      <c r="F388" s="42">
        <v>122.8784</v>
      </c>
      <c r="G388" s="74" t="s">
        <v>310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7</v>
      </c>
      <c r="B389" s="75">
        <v>46070</v>
      </c>
      <c r="C389" s="73">
        <v>1</v>
      </c>
      <c r="D389" s="41" t="s">
        <v>423</v>
      </c>
      <c r="E389" s="25" t="s">
        <v>362</v>
      </c>
      <c r="F389" s="42">
        <v>74.903700000000001</v>
      </c>
      <c r="G389" s="74" t="s">
        <v>310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7</v>
      </c>
      <c r="B390" s="75">
        <v>46070</v>
      </c>
      <c r="C390" s="73">
        <v>1</v>
      </c>
      <c r="D390" s="41" t="s">
        <v>423</v>
      </c>
      <c r="E390" s="25" t="s">
        <v>364</v>
      </c>
      <c r="F390" s="42">
        <v>80.349000000000004</v>
      </c>
      <c r="G390" s="74" t="s">
        <v>310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7</v>
      </c>
      <c r="B391" s="75">
        <v>46070</v>
      </c>
      <c r="C391" s="73">
        <v>1</v>
      </c>
      <c r="D391" s="41" t="s">
        <v>423</v>
      </c>
      <c r="E391" s="25" t="s">
        <v>135</v>
      </c>
      <c r="F391" s="42">
        <v>91.245099999999994</v>
      </c>
      <c r="G391" s="74" t="s">
        <v>310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7</v>
      </c>
      <c r="B392" s="75">
        <v>46070</v>
      </c>
      <c r="C392" s="73">
        <v>1</v>
      </c>
      <c r="D392" s="41" t="s">
        <v>423</v>
      </c>
      <c r="E392" s="25" t="s">
        <v>128</v>
      </c>
      <c r="F392" s="42">
        <v>92.561099999999996</v>
      </c>
      <c r="G392" s="74" t="s">
        <v>310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7</v>
      </c>
      <c r="B393" s="75">
        <v>46070</v>
      </c>
      <c r="C393" s="73">
        <v>1</v>
      </c>
      <c r="D393" s="41" t="s">
        <v>423</v>
      </c>
      <c r="E393" s="25" t="s">
        <v>122</v>
      </c>
      <c r="F393" s="42">
        <v>93.136099999999999</v>
      </c>
      <c r="G393" s="74" t="s">
        <v>310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7</v>
      </c>
      <c r="B394" s="75">
        <v>46070</v>
      </c>
      <c r="C394" s="73">
        <v>1</v>
      </c>
      <c r="D394" s="41" t="s">
        <v>423</v>
      </c>
      <c r="E394" s="25" t="s">
        <v>144</v>
      </c>
      <c r="F394" s="42">
        <v>94.427000000000007</v>
      </c>
      <c r="G394" s="74" t="s">
        <v>310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7</v>
      </c>
      <c r="B395" s="75">
        <v>46070</v>
      </c>
      <c r="C395" s="73">
        <v>1</v>
      </c>
      <c r="D395" s="41" t="s">
        <v>423</v>
      </c>
      <c r="E395" s="25" t="s">
        <v>365</v>
      </c>
      <c r="F395" s="42">
        <v>99.102800000000002</v>
      </c>
      <c r="G395" s="74" t="s">
        <v>310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7</v>
      </c>
      <c r="B396" s="75">
        <v>46070</v>
      </c>
      <c r="C396" s="73">
        <v>1</v>
      </c>
      <c r="D396" s="41" t="s">
        <v>423</v>
      </c>
      <c r="E396" s="25" t="s">
        <v>132</v>
      </c>
      <c r="F396" s="42">
        <v>102.5197</v>
      </c>
      <c r="G396" s="74" t="s">
        <v>310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7</v>
      </c>
      <c r="B397" s="75">
        <v>46070</v>
      </c>
      <c r="C397" s="73">
        <v>1</v>
      </c>
      <c r="D397" s="41" t="s">
        <v>423</v>
      </c>
      <c r="E397" s="25" t="s">
        <v>133</v>
      </c>
      <c r="F397" s="42">
        <v>105.7024</v>
      </c>
      <c r="G397" s="74" t="s">
        <v>310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7</v>
      </c>
      <c r="B398" s="75">
        <v>46070</v>
      </c>
      <c r="C398" s="73">
        <v>1</v>
      </c>
      <c r="D398" s="41" t="s">
        <v>423</v>
      </c>
      <c r="E398" s="25" t="s">
        <v>366</v>
      </c>
      <c r="F398" s="42">
        <v>113.5911</v>
      </c>
      <c r="G398" s="74" t="s">
        <v>310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7</v>
      </c>
      <c r="B399" s="75">
        <v>46070</v>
      </c>
      <c r="C399" s="73">
        <v>1</v>
      </c>
      <c r="D399" s="41" t="s">
        <v>423</v>
      </c>
      <c r="E399" s="25" t="s">
        <v>367</v>
      </c>
      <c r="F399" s="42">
        <v>109.694</v>
      </c>
      <c r="G399" s="74" t="s">
        <v>310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7</v>
      </c>
      <c r="B400" s="75">
        <v>46070</v>
      </c>
      <c r="C400" s="73">
        <v>1</v>
      </c>
      <c r="D400" s="41" t="s">
        <v>423</v>
      </c>
      <c r="E400" s="25" t="s">
        <v>129</v>
      </c>
      <c r="F400" s="42">
        <v>113.6186</v>
      </c>
      <c r="G400" s="74" t="s">
        <v>310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7</v>
      </c>
      <c r="B401" s="75">
        <v>46070</v>
      </c>
      <c r="C401" s="73">
        <v>1</v>
      </c>
      <c r="D401" s="41" t="s">
        <v>423</v>
      </c>
      <c r="E401" s="25" t="s">
        <v>131</v>
      </c>
      <c r="F401" s="42">
        <v>112.468</v>
      </c>
      <c r="G401" s="74" t="s">
        <v>310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7</v>
      </c>
      <c r="B402" s="75">
        <v>46070</v>
      </c>
      <c r="C402" s="73">
        <v>1</v>
      </c>
      <c r="D402" s="41" t="s">
        <v>423</v>
      </c>
      <c r="E402" s="25" t="s">
        <v>368</v>
      </c>
      <c r="F402" s="42">
        <v>80.3202</v>
      </c>
      <c r="G402" s="74" t="s">
        <v>310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7</v>
      </c>
      <c r="B403" s="75">
        <v>46070</v>
      </c>
      <c r="C403" s="73">
        <v>1</v>
      </c>
      <c r="D403" s="41" t="s">
        <v>423</v>
      </c>
      <c r="E403" s="25" t="s">
        <v>370</v>
      </c>
      <c r="F403" s="42">
        <v>82.425600000000003</v>
      </c>
      <c r="G403" s="74" t="s">
        <v>310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7</v>
      </c>
      <c r="B404" s="75">
        <v>46070</v>
      </c>
      <c r="C404" s="73">
        <v>1</v>
      </c>
      <c r="D404" s="41" t="s">
        <v>423</v>
      </c>
      <c r="E404" s="25" t="s">
        <v>140</v>
      </c>
      <c r="F404" s="42">
        <v>86.7804</v>
      </c>
      <c r="G404" s="74" t="s">
        <v>310</v>
      </c>
      <c r="H404" s="80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3">
        <v>7</v>
      </c>
      <c r="B405" s="75">
        <v>46070</v>
      </c>
      <c r="C405" s="73">
        <v>1</v>
      </c>
      <c r="D405" s="41" t="s">
        <v>423</v>
      </c>
      <c r="E405" s="25" t="s">
        <v>142</v>
      </c>
      <c r="F405" s="42">
        <v>92.469899999999996</v>
      </c>
      <c r="G405" s="74" t="s">
        <v>310</v>
      </c>
      <c r="H405" s="80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3">
        <v>7</v>
      </c>
      <c r="B406" s="75">
        <v>46070</v>
      </c>
      <c r="C406" s="73">
        <v>1</v>
      </c>
      <c r="D406" s="41" t="s">
        <v>423</v>
      </c>
      <c r="E406" s="25" t="s">
        <v>143</v>
      </c>
      <c r="F406" s="42">
        <v>93.084900000000005</v>
      </c>
      <c r="G406" s="74" t="s">
        <v>310</v>
      </c>
      <c r="H406" s="80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3">
        <v>7</v>
      </c>
      <c r="B407" s="75">
        <v>46070</v>
      </c>
      <c r="C407" s="73">
        <v>2</v>
      </c>
      <c r="D407" s="41" t="s">
        <v>424</v>
      </c>
      <c r="E407" s="25" t="s">
        <v>356</v>
      </c>
      <c r="F407" s="42">
        <v>212.48689999999999</v>
      </c>
      <c r="G407" s="74" t="s">
        <v>310</v>
      </c>
      <c r="H407" s="80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7</v>
      </c>
      <c r="B408" s="75">
        <v>46070</v>
      </c>
      <c r="C408" s="73">
        <v>2</v>
      </c>
      <c r="D408" s="41" t="s">
        <v>424</v>
      </c>
      <c r="E408" s="25" t="s">
        <v>125</v>
      </c>
      <c r="F408" s="42">
        <v>203.2116</v>
      </c>
      <c r="G408" s="74" t="s">
        <v>310</v>
      </c>
      <c r="H408" s="80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7</v>
      </c>
      <c r="B409" s="75">
        <v>46070</v>
      </c>
      <c r="C409" s="73">
        <v>2</v>
      </c>
      <c r="D409" s="41" t="s">
        <v>424</v>
      </c>
      <c r="E409" s="25" t="s">
        <v>137</v>
      </c>
      <c r="F409" s="42">
        <v>210.7287</v>
      </c>
      <c r="G409" s="74" t="s">
        <v>310</v>
      </c>
      <c r="H409" s="80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46070</v>
      </c>
      <c r="C410" s="73">
        <v>2</v>
      </c>
      <c r="D410" s="41" t="s">
        <v>424</v>
      </c>
      <c r="E410" s="25" t="s">
        <v>358</v>
      </c>
      <c r="F410" s="42">
        <v>221.73740000000001</v>
      </c>
      <c r="G410" s="74" t="s">
        <v>310</v>
      </c>
      <c r="H410" s="80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7</v>
      </c>
      <c r="B411" s="75">
        <v>46070</v>
      </c>
      <c r="C411" s="73">
        <v>2</v>
      </c>
      <c r="D411" s="41" t="s">
        <v>424</v>
      </c>
      <c r="E411" s="25" t="s">
        <v>134</v>
      </c>
      <c r="F411" s="42">
        <v>219.69730000000001</v>
      </c>
      <c r="G411" s="74" t="s">
        <v>310</v>
      </c>
      <c r="H411" s="80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7</v>
      </c>
      <c r="B412" s="75">
        <v>46070</v>
      </c>
      <c r="C412" s="73">
        <v>2</v>
      </c>
      <c r="D412" s="41" t="s">
        <v>424</v>
      </c>
      <c r="E412" s="25" t="s">
        <v>138</v>
      </c>
      <c r="F412" s="42">
        <v>242.96950000000001</v>
      </c>
      <c r="G412" s="74" t="s">
        <v>310</v>
      </c>
      <c r="H412" s="80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7</v>
      </c>
      <c r="B413" s="75">
        <v>46070</v>
      </c>
      <c r="C413" s="73">
        <v>2</v>
      </c>
      <c r="D413" s="41" t="s">
        <v>424</v>
      </c>
      <c r="E413" s="25" t="s">
        <v>359</v>
      </c>
      <c r="F413" s="42">
        <v>219.56960000000001</v>
      </c>
      <c r="G413" s="74" t="s">
        <v>310</v>
      </c>
      <c r="H413" s="80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7</v>
      </c>
      <c r="B414" s="75">
        <v>46070</v>
      </c>
      <c r="C414" s="73">
        <v>2</v>
      </c>
      <c r="D414" s="41" t="s">
        <v>424</v>
      </c>
      <c r="E414" s="25" t="s">
        <v>126</v>
      </c>
      <c r="F414" s="42">
        <v>240.5292</v>
      </c>
      <c r="G414" s="74" t="s">
        <v>310</v>
      </c>
      <c r="H414" s="80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7</v>
      </c>
      <c r="B415" s="75">
        <v>46070</v>
      </c>
      <c r="C415" s="73">
        <v>2</v>
      </c>
      <c r="D415" s="41" t="s">
        <v>424</v>
      </c>
      <c r="E415" s="25" t="s">
        <v>127</v>
      </c>
      <c r="F415" s="42">
        <v>242.6816</v>
      </c>
      <c r="G415" s="74" t="s">
        <v>310</v>
      </c>
      <c r="H415" s="80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7</v>
      </c>
      <c r="B416" s="75">
        <v>46070</v>
      </c>
      <c r="C416" s="73">
        <v>2</v>
      </c>
      <c r="D416" s="41" t="s">
        <v>424</v>
      </c>
      <c r="E416" s="25" t="s">
        <v>124</v>
      </c>
      <c r="F416" s="42">
        <v>242.0787</v>
      </c>
      <c r="G416" s="74" t="s">
        <v>310</v>
      </c>
      <c r="H416" s="80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7</v>
      </c>
      <c r="B417" s="75">
        <v>46070</v>
      </c>
      <c r="C417" s="73">
        <v>2</v>
      </c>
      <c r="D417" s="41" t="s">
        <v>424</v>
      </c>
      <c r="E417" s="25" t="s">
        <v>361</v>
      </c>
      <c r="F417" s="42">
        <v>252.15620000000001</v>
      </c>
      <c r="G417" s="74" t="s">
        <v>310</v>
      </c>
      <c r="H417" s="80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7</v>
      </c>
      <c r="B418" s="75">
        <v>46070</v>
      </c>
      <c r="C418" s="73">
        <v>2</v>
      </c>
      <c r="D418" s="41" t="s">
        <v>424</v>
      </c>
      <c r="E418" s="25" t="s">
        <v>139</v>
      </c>
      <c r="F418" s="42">
        <v>263.69959999999998</v>
      </c>
      <c r="G418" s="74" t="s">
        <v>310</v>
      </c>
      <c r="H418" s="80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7</v>
      </c>
      <c r="B419" s="75">
        <v>46070</v>
      </c>
      <c r="C419" s="73">
        <v>2</v>
      </c>
      <c r="D419" s="41" t="s">
        <v>424</v>
      </c>
      <c r="E419" s="25" t="s">
        <v>118</v>
      </c>
      <c r="F419" s="42">
        <v>261.69729999999998</v>
      </c>
      <c r="G419" s="74" t="s">
        <v>310</v>
      </c>
      <c r="H419" s="80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7</v>
      </c>
      <c r="B420" s="75">
        <v>46070</v>
      </c>
      <c r="C420" s="73">
        <v>2</v>
      </c>
      <c r="D420" s="41" t="s">
        <v>424</v>
      </c>
      <c r="E420" s="25" t="s">
        <v>362</v>
      </c>
      <c r="F420" s="42">
        <v>260.18400000000003</v>
      </c>
      <c r="G420" s="74" t="s">
        <v>310</v>
      </c>
      <c r="H420" s="80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7</v>
      </c>
      <c r="B421" s="75">
        <v>46070</v>
      </c>
      <c r="C421" s="73">
        <v>2</v>
      </c>
      <c r="D421" s="41" t="s">
        <v>424</v>
      </c>
      <c r="E421" s="25" t="s">
        <v>364</v>
      </c>
      <c r="F421" s="42">
        <v>282.71789999999999</v>
      </c>
      <c r="G421" s="74" t="s">
        <v>310</v>
      </c>
      <c r="H421" s="80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7</v>
      </c>
      <c r="B422" s="75">
        <v>46070</v>
      </c>
      <c r="C422" s="73">
        <v>2</v>
      </c>
      <c r="D422" s="41" t="s">
        <v>424</v>
      </c>
      <c r="E422" s="25" t="s">
        <v>135</v>
      </c>
      <c r="F422" s="42">
        <v>273.36680000000001</v>
      </c>
      <c r="G422" s="74" t="s">
        <v>310</v>
      </c>
      <c r="H422" s="80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7</v>
      </c>
      <c r="B423" s="75">
        <v>46070</v>
      </c>
      <c r="C423" s="73">
        <v>2</v>
      </c>
      <c r="D423" s="41" t="s">
        <v>424</v>
      </c>
      <c r="E423" s="25" t="s">
        <v>128</v>
      </c>
      <c r="F423" s="42">
        <v>293.5985</v>
      </c>
      <c r="G423" s="74" t="s">
        <v>310</v>
      </c>
      <c r="H423" s="80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7</v>
      </c>
      <c r="B424" s="75">
        <v>46070</v>
      </c>
      <c r="C424" s="73">
        <v>2</v>
      </c>
      <c r="D424" s="41" t="s">
        <v>424</v>
      </c>
      <c r="E424" s="25" t="s">
        <v>122</v>
      </c>
      <c r="F424" s="42">
        <v>200.24850000000001</v>
      </c>
      <c r="G424" s="74" t="s">
        <v>310</v>
      </c>
      <c r="H424" s="80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7</v>
      </c>
      <c r="B425" s="75">
        <v>46070</v>
      </c>
      <c r="C425" s="73">
        <v>2</v>
      </c>
      <c r="D425" s="41" t="s">
        <v>424</v>
      </c>
      <c r="E425" s="25" t="s">
        <v>144</v>
      </c>
      <c r="F425" s="42">
        <v>206.9889</v>
      </c>
      <c r="G425" s="74" t="s">
        <v>310</v>
      </c>
      <c r="H425" s="80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7</v>
      </c>
      <c r="B426" s="75">
        <v>46070</v>
      </c>
      <c r="C426" s="73">
        <v>2</v>
      </c>
      <c r="D426" s="41" t="s">
        <v>424</v>
      </c>
      <c r="E426" s="25" t="s">
        <v>365</v>
      </c>
      <c r="F426" s="42">
        <v>216.1045</v>
      </c>
      <c r="G426" s="74" t="s">
        <v>310</v>
      </c>
      <c r="H426" s="80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7</v>
      </c>
      <c r="B427" s="75">
        <v>46070</v>
      </c>
      <c r="C427" s="73">
        <v>2</v>
      </c>
      <c r="D427" s="41" t="s">
        <v>424</v>
      </c>
      <c r="E427" s="25" t="s">
        <v>132</v>
      </c>
      <c r="F427" s="42">
        <v>214.24379999999999</v>
      </c>
      <c r="G427" s="74" t="s">
        <v>310</v>
      </c>
      <c r="H427" s="80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7</v>
      </c>
      <c r="B428" s="75">
        <v>46070</v>
      </c>
      <c r="C428" s="73">
        <v>2</v>
      </c>
      <c r="D428" s="41" t="s">
        <v>424</v>
      </c>
      <c r="E428" s="25" t="s">
        <v>133</v>
      </c>
      <c r="F428" s="42">
        <v>223.4444</v>
      </c>
      <c r="G428" s="74" t="s">
        <v>310</v>
      </c>
      <c r="H428" s="80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7</v>
      </c>
      <c r="B429" s="75">
        <v>46070</v>
      </c>
      <c r="C429" s="73">
        <v>2</v>
      </c>
      <c r="D429" s="41" t="s">
        <v>424</v>
      </c>
      <c r="E429" s="25" t="s">
        <v>366</v>
      </c>
      <c r="F429" s="42">
        <v>214.5849</v>
      </c>
      <c r="G429" s="74" t="s">
        <v>310</v>
      </c>
      <c r="H429" s="80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7</v>
      </c>
      <c r="B430" s="75">
        <v>46070</v>
      </c>
      <c r="C430" s="73">
        <v>2</v>
      </c>
      <c r="D430" s="41" t="s">
        <v>424</v>
      </c>
      <c r="E430" s="25" t="s">
        <v>367</v>
      </c>
      <c r="F430" s="42">
        <v>232.01750000000001</v>
      </c>
      <c r="G430" s="74" t="s">
        <v>310</v>
      </c>
      <c r="H430" s="80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7</v>
      </c>
      <c r="B431" s="75">
        <v>46070</v>
      </c>
      <c r="C431" s="73">
        <v>2</v>
      </c>
      <c r="D431" s="41" t="s">
        <v>424</v>
      </c>
      <c r="E431" s="25" t="s">
        <v>129</v>
      </c>
      <c r="F431" s="42">
        <v>238.49430000000001</v>
      </c>
      <c r="G431" s="74" t="s">
        <v>310</v>
      </c>
      <c r="H431" s="80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7</v>
      </c>
      <c r="B432" s="75">
        <v>46070</v>
      </c>
      <c r="C432" s="73">
        <v>2</v>
      </c>
      <c r="D432" s="41" t="s">
        <v>424</v>
      </c>
      <c r="E432" s="25" t="s">
        <v>131</v>
      </c>
      <c r="F432" s="42">
        <v>240.18260000000001</v>
      </c>
      <c r="G432" s="74" t="s">
        <v>310</v>
      </c>
      <c r="H432" s="80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7</v>
      </c>
      <c r="B433" s="75">
        <v>46070</v>
      </c>
      <c r="C433" s="73">
        <v>2</v>
      </c>
      <c r="D433" s="41" t="s">
        <v>424</v>
      </c>
      <c r="E433" s="25" t="s">
        <v>368</v>
      </c>
      <c r="F433" s="42">
        <v>233.1123</v>
      </c>
      <c r="G433" s="74" t="s">
        <v>310</v>
      </c>
      <c r="H433" s="80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7</v>
      </c>
      <c r="B434" s="75">
        <v>46070</v>
      </c>
      <c r="C434" s="73">
        <v>2</v>
      </c>
      <c r="D434" s="41" t="s">
        <v>424</v>
      </c>
      <c r="E434" s="25" t="s">
        <v>370</v>
      </c>
      <c r="F434" s="42">
        <v>246.3313</v>
      </c>
      <c r="G434" s="74" t="s">
        <v>310</v>
      </c>
      <c r="H434" s="80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46070</v>
      </c>
      <c r="C435" s="73">
        <v>2</v>
      </c>
      <c r="D435" s="41" t="s">
        <v>424</v>
      </c>
      <c r="E435" s="25" t="s">
        <v>140</v>
      </c>
      <c r="F435" s="42">
        <v>255.78469999999999</v>
      </c>
      <c r="G435" s="74" t="s">
        <v>310</v>
      </c>
      <c r="H435" s="80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7</v>
      </c>
      <c r="B436" s="75">
        <v>46070</v>
      </c>
      <c r="C436" s="73">
        <v>2</v>
      </c>
      <c r="D436" s="41" t="s">
        <v>424</v>
      </c>
      <c r="E436" s="25" t="s">
        <v>142</v>
      </c>
      <c r="F436" s="42">
        <v>260.56560000000002</v>
      </c>
      <c r="G436" s="74" t="s">
        <v>310</v>
      </c>
      <c r="H436" s="80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7</v>
      </c>
      <c r="B437" s="75">
        <v>46070</v>
      </c>
      <c r="C437" s="73">
        <v>2</v>
      </c>
      <c r="D437" s="41" t="s">
        <v>424</v>
      </c>
      <c r="E437" s="25" t="s">
        <v>143</v>
      </c>
      <c r="F437" s="42">
        <v>255.72929999999999</v>
      </c>
      <c r="G437" s="74" t="s">
        <v>310</v>
      </c>
      <c r="H437" s="80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8</v>
      </c>
      <c r="B438" s="75">
        <v>46077</v>
      </c>
      <c r="C438" s="73">
        <v>1</v>
      </c>
      <c r="D438" s="41" t="s">
        <v>423</v>
      </c>
      <c r="E438" s="25" t="s">
        <v>356</v>
      </c>
      <c r="F438" s="42">
        <v>83.778499999999994</v>
      </c>
      <c r="G438" s="74" t="s">
        <v>310</v>
      </c>
      <c r="H438" s="80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25">
      <c r="A439" s="73">
        <v>8</v>
      </c>
      <c r="B439" s="75">
        <v>46077</v>
      </c>
      <c r="C439" s="73">
        <v>1</v>
      </c>
      <c r="D439" s="41" t="s">
        <v>423</v>
      </c>
      <c r="E439" s="25" t="s">
        <v>125</v>
      </c>
      <c r="F439" s="42">
        <v>86.573800000000006</v>
      </c>
      <c r="G439" s="74" t="s">
        <v>310</v>
      </c>
      <c r="H439" s="80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3">
        <v>8</v>
      </c>
      <c r="B440" s="75">
        <v>46077</v>
      </c>
      <c r="C440" s="73">
        <v>1</v>
      </c>
      <c r="D440" s="41" t="s">
        <v>423</v>
      </c>
      <c r="E440" s="25" t="s">
        <v>137</v>
      </c>
      <c r="F440" s="42">
        <v>89.975700000000003</v>
      </c>
      <c r="G440" s="74" t="s">
        <v>310</v>
      </c>
      <c r="H440" s="80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3">
        <v>8</v>
      </c>
      <c r="B441" s="75">
        <v>46077</v>
      </c>
      <c r="C441" s="73">
        <v>1</v>
      </c>
      <c r="D441" s="41" t="s">
        <v>423</v>
      </c>
      <c r="E441" s="25" t="s">
        <v>358</v>
      </c>
      <c r="F441" s="42">
        <v>95.460300000000004</v>
      </c>
      <c r="G441" s="74" t="s">
        <v>310</v>
      </c>
      <c r="H441" s="80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3">
        <v>8</v>
      </c>
      <c r="B442" s="75">
        <v>46077</v>
      </c>
      <c r="C442" s="73">
        <v>1</v>
      </c>
      <c r="D442" s="41" t="s">
        <v>423</v>
      </c>
      <c r="E442" s="25" t="s">
        <v>134</v>
      </c>
      <c r="F442" s="42">
        <v>99.06</v>
      </c>
      <c r="G442" s="74" t="s">
        <v>310</v>
      </c>
      <c r="H442" s="80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3">
        <v>8</v>
      </c>
      <c r="B443" s="75">
        <v>46077</v>
      </c>
      <c r="C443" s="73">
        <v>1</v>
      </c>
      <c r="D443" s="41" t="s">
        <v>423</v>
      </c>
      <c r="E443" s="25" t="s">
        <v>138</v>
      </c>
      <c r="F443" s="42">
        <v>95.927300000000002</v>
      </c>
      <c r="G443" s="74" t="s">
        <v>310</v>
      </c>
      <c r="H443" s="80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3">
        <v>8</v>
      </c>
      <c r="B444" s="75">
        <v>46077</v>
      </c>
      <c r="C444" s="73">
        <v>1</v>
      </c>
      <c r="D444" s="41" t="s">
        <v>423</v>
      </c>
      <c r="E444" s="25" t="s">
        <v>359</v>
      </c>
      <c r="F444" s="42">
        <v>102.28660000000001</v>
      </c>
      <c r="G444" s="74" t="s">
        <v>310</v>
      </c>
      <c r="H444" s="80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3">
        <v>8</v>
      </c>
      <c r="B445" s="75">
        <v>46077</v>
      </c>
      <c r="C445" s="73">
        <v>1</v>
      </c>
      <c r="D445" s="41" t="s">
        <v>423</v>
      </c>
      <c r="E445" s="25" t="s">
        <v>126</v>
      </c>
      <c r="F445" s="42">
        <v>104.0684</v>
      </c>
      <c r="G445" s="74" t="s">
        <v>310</v>
      </c>
      <c r="H445" s="80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3">
        <v>8</v>
      </c>
      <c r="B446" s="75">
        <v>46077</v>
      </c>
      <c r="C446" s="73">
        <v>1</v>
      </c>
      <c r="D446" s="41" t="s">
        <v>423</v>
      </c>
      <c r="E446" s="25" t="s">
        <v>127</v>
      </c>
      <c r="F446" s="42">
        <v>106.0792</v>
      </c>
      <c r="G446" s="74" t="s">
        <v>310</v>
      </c>
      <c r="H446" s="80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3">
        <v>8</v>
      </c>
      <c r="B447" s="75">
        <v>46077</v>
      </c>
      <c r="C447" s="73">
        <v>1</v>
      </c>
      <c r="D447" s="41" t="s">
        <v>423</v>
      </c>
      <c r="E447" s="25" t="s">
        <v>124</v>
      </c>
      <c r="F447" s="42">
        <v>113.2103</v>
      </c>
      <c r="G447" s="74" t="s">
        <v>310</v>
      </c>
      <c r="H447" s="80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3">
        <v>8</v>
      </c>
      <c r="B448" s="75">
        <v>46077</v>
      </c>
      <c r="C448" s="73">
        <v>1</v>
      </c>
      <c r="D448" s="41" t="s">
        <v>423</v>
      </c>
      <c r="E448" s="25" t="s">
        <v>361</v>
      </c>
      <c r="F448" s="42">
        <v>114.5633</v>
      </c>
      <c r="G448" s="74" t="s">
        <v>310</v>
      </c>
      <c r="H448" s="80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3">
        <v>8</v>
      </c>
      <c r="B449" s="75">
        <v>46077</v>
      </c>
      <c r="C449" s="73">
        <v>1</v>
      </c>
      <c r="D449" s="41" t="s">
        <v>423</v>
      </c>
      <c r="E449" s="25" t="s">
        <v>139</v>
      </c>
      <c r="F449" s="42">
        <v>115.5172</v>
      </c>
      <c r="G449" s="74" t="s">
        <v>310</v>
      </c>
      <c r="H449" s="80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3">
        <v>8</v>
      </c>
      <c r="B450" s="75">
        <v>46077</v>
      </c>
      <c r="C450" s="73">
        <v>1</v>
      </c>
      <c r="D450" s="41" t="s">
        <v>423</v>
      </c>
      <c r="E450" s="25" t="s">
        <v>118</v>
      </c>
      <c r="F450" s="42">
        <v>119.82989999999999</v>
      </c>
      <c r="G450" s="74" t="s">
        <v>310</v>
      </c>
      <c r="H450" s="80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3">
        <v>8</v>
      </c>
      <c r="B451" s="75">
        <v>46077</v>
      </c>
      <c r="C451" s="73">
        <v>1</v>
      </c>
      <c r="D451" s="41" t="s">
        <v>423</v>
      </c>
      <c r="E451" s="25" t="s">
        <v>362</v>
      </c>
      <c r="F451" s="42">
        <v>80.494399999999999</v>
      </c>
      <c r="G451" s="74" t="s">
        <v>310</v>
      </c>
      <c r="H451" s="80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3">
        <v>8</v>
      </c>
      <c r="B452" s="75">
        <v>46077</v>
      </c>
      <c r="C452" s="73">
        <v>1</v>
      </c>
      <c r="D452" s="41" t="s">
        <v>423</v>
      </c>
      <c r="E452" s="25" t="s">
        <v>364</v>
      </c>
      <c r="F452" s="42">
        <v>84.169799999999995</v>
      </c>
      <c r="G452" s="74" t="s">
        <v>310</v>
      </c>
      <c r="H452" s="80"/>
      <c r="BA452" s="5" t="str">
        <f t="shared" ref="BA452:BA515" si="7">IF($D452="","",MID($D452,4,6))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3">
        <v>8</v>
      </c>
      <c r="B453" s="75">
        <v>46077</v>
      </c>
      <c r="C453" s="73">
        <v>1</v>
      </c>
      <c r="D453" s="41" t="s">
        <v>423</v>
      </c>
      <c r="E453" s="25" t="s">
        <v>135</v>
      </c>
      <c r="F453" s="42">
        <v>89.780199999999994</v>
      </c>
      <c r="G453" s="74" t="s">
        <v>310</v>
      </c>
      <c r="H453" s="80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3">
        <v>8</v>
      </c>
      <c r="B454" s="75">
        <v>46077</v>
      </c>
      <c r="C454" s="73">
        <v>1</v>
      </c>
      <c r="D454" s="41" t="s">
        <v>423</v>
      </c>
      <c r="E454" s="25" t="s">
        <v>128</v>
      </c>
      <c r="F454" s="42">
        <v>91.003799999999998</v>
      </c>
      <c r="G454" s="74" t="s">
        <v>310</v>
      </c>
      <c r="H454" s="80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8</v>
      </c>
      <c r="B455" s="75">
        <v>46077</v>
      </c>
      <c r="C455" s="73">
        <v>1</v>
      </c>
      <c r="D455" s="41" t="s">
        <v>423</v>
      </c>
      <c r="E455" s="25" t="s">
        <v>122</v>
      </c>
      <c r="F455" s="42">
        <v>94.693200000000004</v>
      </c>
      <c r="G455" s="74" t="s">
        <v>310</v>
      </c>
      <c r="H455" s="80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8</v>
      </c>
      <c r="B456" s="75">
        <v>46077</v>
      </c>
      <c r="C456" s="73">
        <v>1</v>
      </c>
      <c r="D456" s="41" t="s">
        <v>423</v>
      </c>
      <c r="E456" s="25" t="s">
        <v>144</v>
      </c>
      <c r="F456" s="42">
        <v>94.2303</v>
      </c>
      <c r="G456" s="74" t="s">
        <v>310</v>
      </c>
      <c r="H456" s="80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8</v>
      </c>
      <c r="B457" s="75">
        <v>46077</v>
      </c>
      <c r="C457" s="73">
        <v>1</v>
      </c>
      <c r="D457" s="41" t="s">
        <v>423</v>
      </c>
      <c r="E457" s="25" t="s">
        <v>365</v>
      </c>
      <c r="F457" s="42">
        <v>102.93219999999999</v>
      </c>
      <c r="G457" s="74" t="s">
        <v>310</v>
      </c>
      <c r="H457" s="80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8</v>
      </c>
      <c r="B458" s="75">
        <v>46077</v>
      </c>
      <c r="C458" s="73">
        <v>1</v>
      </c>
      <c r="D458" s="41" t="s">
        <v>423</v>
      </c>
      <c r="E458" s="25" t="s">
        <v>132</v>
      </c>
      <c r="F458" s="42">
        <v>102.66330000000001</v>
      </c>
      <c r="G458" s="74" t="s">
        <v>310</v>
      </c>
      <c r="H458" s="80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8</v>
      </c>
      <c r="B459" s="75">
        <v>46077</v>
      </c>
      <c r="C459" s="73">
        <v>1</v>
      </c>
      <c r="D459" s="41" t="s">
        <v>423</v>
      </c>
      <c r="E459" s="25" t="s">
        <v>133</v>
      </c>
      <c r="F459" s="42">
        <v>106.60129999999999</v>
      </c>
      <c r="G459" s="74" t="s">
        <v>310</v>
      </c>
      <c r="H459" s="80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8</v>
      </c>
      <c r="B460" s="75">
        <v>46077</v>
      </c>
      <c r="C460" s="73">
        <v>1</v>
      </c>
      <c r="D460" s="41" t="s">
        <v>423</v>
      </c>
      <c r="E460" s="25" t="s">
        <v>366</v>
      </c>
      <c r="F460" s="42">
        <v>107.1176</v>
      </c>
      <c r="G460" s="74" t="s">
        <v>310</v>
      </c>
      <c r="H460" s="80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46077</v>
      </c>
      <c r="C461" s="73">
        <v>1</v>
      </c>
      <c r="D461" s="41" t="s">
        <v>423</v>
      </c>
      <c r="E461" s="25" t="s">
        <v>367</v>
      </c>
      <c r="F461" s="42">
        <v>110.2418</v>
      </c>
      <c r="G461" s="74" t="s">
        <v>310</v>
      </c>
      <c r="H461" s="80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8</v>
      </c>
      <c r="B462" s="75">
        <v>46077</v>
      </c>
      <c r="C462" s="73">
        <v>1</v>
      </c>
      <c r="D462" s="41" t="s">
        <v>423</v>
      </c>
      <c r="E462" s="25" t="s">
        <v>129</v>
      </c>
      <c r="F462" s="42">
        <v>113.3822</v>
      </c>
      <c r="G462" s="74" t="s">
        <v>310</v>
      </c>
      <c r="H462" s="80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8</v>
      </c>
      <c r="B463" s="75">
        <v>46077</v>
      </c>
      <c r="C463" s="73">
        <v>1</v>
      </c>
      <c r="D463" s="41" t="s">
        <v>423</v>
      </c>
      <c r="E463" s="25" t="s">
        <v>131</v>
      </c>
      <c r="F463" s="42">
        <v>116.2734</v>
      </c>
      <c r="G463" s="74" t="s">
        <v>310</v>
      </c>
      <c r="H463" s="80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8</v>
      </c>
      <c r="B464" s="75">
        <v>46077</v>
      </c>
      <c r="C464" s="73">
        <v>1</v>
      </c>
      <c r="D464" s="41" t="s">
        <v>423</v>
      </c>
      <c r="E464" s="25" t="s">
        <v>368</v>
      </c>
      <c r="F464" s="42">
        <v>81.692300000000003</v>
      </c>
      <c r="G464" s="74" t="s">
        <v>310</v>
      </c>
      <c r="H464" s="80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8</v>
      </c>
      <c r="B465" s="75">
        <v>46077</v>
      </c>
      <c r="C465" s="73">
        <v>1</v>
      </c>
      <c r="D465" s="41" t="s">
        <v>423</v>
      </c>
      <c r="E465" s="25" t="s">
        <v>370</v>
      </c>
      <c r="F465" s="42">
        <v>85.944100000000006</v>
      </c>
      <c r="G465" s="74" t="s">
        <v>310</v>
      </c>
      <c r="H465" s="80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8</v>
      </c>
      <c r="B466" s="75">
        <v>46077</v>
      </c>
      <c r="C466" s="73">
        <v>1</v>
      </c>
      <c r="D466" s="41" t="s">
        <v>423</v>
      </c>
      <c r="E466" s="25" t="s">
        <v>140</v>
      </c>
      <c r="F466" s="42">
        <v>87.403300000000002</v>
      </c>
      <c r="G466" s="74" t="s">
        <v>310</v>
      </c>
      <c r="H466" s="80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8</v>
      </c>
      <c r="B467" s="75">
        <v>46077</v>
      </c>
      <c r="C467" s="73">
        <v>1</v>
      </c>
      <c r="D467" s="41" t="s">
        <v>423</v>
      </c>
      <c r="E467" s="25" t="s">
        <v>142</v>
      </c>
      <c r="F467" s="42">
        <v>91.499099999999999</v>
      </c>
      <c r="G467" s="74" t="s">
        <v>310</v>
      </c>
      <c r="H467" s="80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8</v>
      </c>
      <c r="B468" s="75">
        <v>46077</v>
      </c>
      <c r="C468" s="73">
        <v>1</v>
      </c>
      <c r="D468" s="41" t="s">
        <v>423</v>
      </c>
      <c r="E468" s="25" t="s">
        <v>143</v>
      </c>
      <c r="F468" s="42">
        <v>95.233699999999999</v>
      </c>
      <c r="G468" s="74" t="s">
        <v>310</v>
      </c>
      <c r="H468" s="80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8</v>
      </c>
      <c r="B469" s="75">
        <v>46077</v>
      </c>
      <c r="C469" s="73">
        <v>2</v>
      </c>
      <c r="D469" s="41" t="s">
        <v>424</v>
      </c>
      <c r="E469" s="25" t="s">
        <v>356</v>
      </c>
      <c r="F469" s="42">
        <v>223.34209999999999</v>
      </c>
      <c r="G469" s="74" t="s">
        <v>310</v>
      </c>
      <c r="H469" s="80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25">
      <c r="A470" s="73">
        <v>8</v>
      </c>
      <c r="B470" s="75">
        <v>46077</v>
      </c>
      <c r="C470" s="73">
        <v>2</v>
      </c>
      <c r="D470" s="41" t="s">
        <v>424</v>
      </c>
      <c r="E470" s="25" t="s">
        <v>125</v>
      </c>
      <c r="F470" s="42">
        <v>215.48259999999999</v>
      </c>
      <c r="G470" s="74" t="s">
        <v>310</v>
      </c>
      <c r="H470" s="80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25">
      <c r="A471" s="73">
        <v>8</v>
      </c>
      <c r="B471" s="75">
        <v>46077</v>
      </c>
      <c r="C471" s="73">
        <v>2</v>
      </c>
      <c r="D471" s="41" t="s">
        <v>424</v>
      </c>
      <c r="E471" s="25" t="s">
        <v>137</v>
      </c>
      <c r="F471" s="42">
        <v>200.81989999999999</v>
      </c>
      <c r="G471" s="74" t="s">
        <v>310</v>
      </c>
      <c r="H471" s="80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25">
      <c r="A472" s="73">
        <v>8</v>
      </c>
      <c r="B472" s="75">
        <v>46077</v>
      </c>
      <c r="C472" s="73">
        <v>2</v>
      </c>
      <c r="D472" s="41" t="s">
        <v>424</v>
      </c>
      <c r="E472" s="25" t="s">
        <v>358</v>
      </c>
      <c r="F472" s="42">
        <v>228.8441</v>
      </c>
      <c r="G472" s="74" t="s">
        <v>310</v>
      </c>
      <c r="H472" s="80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25">
      <c r="A473" s="73">
        <v>8</v>
      </c>
      <c r="B473" s="75">
        <v>46077</v>
      </c>
      <c r="C473" s="73">
        <v>2</v>
      </c>
      <c r="D473" s="41" t="s">
        <v>424</v>
      </c>
      <c r="E473" s="25" t="s">
        <v>134</v>
      </c>
      <c r="F473" s="42">
        <v>228.89400000000001</v>
      </c>
      <c r="G473" s="74" t="s">
        <v>310</v>
      </c>
      <c r="H473" s="80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25">
      <c r="A474" s="73">
        <v>8</v>
      </c>
      <c r="B474" s="75">
        <v>46077</v>
      </c>
      <c r="C474" s="73">
        <v>2</v>
      </c>
      <c r="D474" s="41" t="s">
        <v>424</v>
      </c>
      <c r="E474" s="25" t="s">
        <v>138</v>
      </c>
      <c r="F474" s="42">
        <v>225.42660000000001</v>
      </c>
      <c r="G474" s="74" t="s">
        <v>310</v>
      </c>
      <c r="H474" s="80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25">
      <c r="A475" s="73">
        <v>8</v>
      </c>
      <c r="B475" s="75">
        <v>46077</v>
      </c>
      <c r="C475" s="73">
        <v>2</v>
      </c>
      <c r="D475" s="41" t="s">
        <v>424</v>
      </c>
      <c r="E475" s="25" t="s">
        <v>359</v>
      </c>
      <c r="F475" s="42">
        <v>237.7621</v>
      </c>
      <c r="G475" s="74" t="s">
        <v>310</v>
      </c>
      <c r="H475" s="80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25">
      <c r="A476" s="73">
        <v>8</v>
      </c>
      <c r="B476" s="75">
        <v>46077</v>
      </c>
      <c r="C476" s="73">
        <v>2</v>
      </c>
      <c r="D476" s="41" t="s">
        <v>424</v>
      </c>
      <c r="E476" s="25" t="s">
        <v>126</v>
      </c>
      <c r="F476" s="42">
        <v>242.6251</v>
      </c>
      <c r="G476" s="74" t="s">
        <v>310</v>
      </c>
      <c r="H476" s="80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25">
      <c r="A477" s="73">
        <v>8</v>
      </c>
      <c r="B477" s="75">
        <v>46077</v>
      </c>
      <c r="C477" s="73">
        <v>2</v>
      </c>
      <c r="D477" s="41" t="s">
        <v>424</v>
      </c>
      <c r="E477" s="25" t="s">
        <v>127</v>
      </c>
      <c r="F477" s="42">
        <v>243.10230000000001</v>
      </c>
      <c r="G477" s="74" t="s">
        <v>310</v>
      </c>
      <c r="H477" s="80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25">
      <c r="A478" s="73">
        <v>8</v>
      </c>
      <c r="B478" s="75">
        <v>46077</v>
      </c>
      <c r="C478" s="73">
        <v>2</v>
      </c>
      <c r="D478" s="41" t="s">
        <v>424</v>
      </c>
      <c r="E478" s="25" t="s">
        <v>124</v>
      </c>
      <c r="F478" s="42">
        <v>258.08850000000001</v>
      </c>
      <c r="G478" s="74" t="s">
        <v>310</v>
      </c>
      <c r="H478" s="80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25">
      <c r="A479" s="73">
        <v>8</v>
      </c>
      <c r="B479" s="75">
        <v>46077</v>
      </c>
      <c r="C479" s="73">
        <v>2</v>
      </c>
      <c r="D479" s="41" t="s">
        <v>424</v>
      </c>
      <c r="E479" s="25" t="s">
        <v>361</v>
      </c>
      <c r="F479" s="42">
        <v>254.04509999999999</v>
      </c>
      <c r="G479" s="74" t="s">
        <v>310</v>
      </c>
      <c r="H479" s="80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8</v>
      </c>
      <c r="B480" s="75">
        <v>46077</v>
      </c>
      <c r="C480" s="73">
        <v>2</v>
      </c>
      <c r="D480" s="41" t="s">
        <v>424</v>
      </c>
      <c r="E480" s="25" t="s">
        <v>139</v>
      </c>
      <c r="F480" s="42">
        <v>261.46780000000001</v>
      </c>
      <c r="G480" s="74" t="s">
        <v>310</v>
      </c>
      <c r="H480" s="80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8</v>
      </c>
      <c r="B481" s="75">
        <v>46077</v>
      </c>
      <c r="C481" s="73">
        <v>2</v>
      </c>
      <c r="D481" s="41" t="s">
        <v>424</v>
      </c>
      <c r="E481" s="25" t="s">
        <v>118</v>
      </c>
      <c r="F481" s="42">
        <v>255.2782</v>
      </c>
      <c r="G481" s="74" t="s">
        <v>310</v>
      </c>
      <c r="H481" s="80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8</v>
      </c>
      <c r="B482" s="75">
        <v>46077</v>
      </c>
      <c r="C482" s="73">
        <v>2</v>
      </c>
      <c r="D482" s="41" t="s">
        <v>424</v>
      </c>
      <c r="E482" s="25" t="s">
        <v>362</v>
      </c>
      <c r="F482" s="42">
        <v>274.58460000000002</v>
      </c>
      <c r="G482" s="74" t="s">
        <v>310</v>
      </c>
      <c r="H482" s="80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8</v>
      </c>
      <c r="B483" s="75">
        <v>46077</v>
      </c>
      <c r="C483" s="73">
        <v>2</v>
      </c>
      <c r="D483" s="41" t="s">
        <v>424</v>
      </c>
      <c r="E483" s="25" t="s">
        <v>364</v>
      </c>
      <c r="F483" s="42">
        <v>281.16840000000002</v>
      </c>
      <c r="G483" s="74" t="s">
        <v>310</v>
      </c>
      <c r="H483" s="80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8</v>
      </c>
      <c r="B484" s="75">
        <v>46077</v>
      </c>
      <c r="C484" s="73">
        <v>2</v>
      </c>
      <c r="D484" s="41" t="s">
        <v>424</v>
      </c>
      <c r="E484" s="25" t="s">
        <v>135</v>
      </c>
      <c r="F484" s="42">
        <v>280.95830000000001</v>
      </c>
      <c r="G484" s="74" t="s">
        <v>310</v>
      </c>
      <c r="H484" s="80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8</v>
      </c>
      <c r="B485" s="75">
        <v>46077</v>
      </c>
      <c r="C485" s="73">
        <v>2</v>
      </c>
      <c r="D485" s="41" t="s">
        <v>424</v>
      </c>
      <c r="E485" s="25" t="s">
        <v>128</v>
      </c>
      <c r="F485" s="42">
        <v>280.79390000000001</v>
      </c>
      <c r="G485" s="74" t="s">
        <v>310</v>
      </c>
      <c r="H485" s="80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46077</v>
      </c>
      <c r="C486" s="73">
        <v>2</v>
      </c>
      <c r="D486" s="41" t="s">
        <v>424</v>
      </c>
      <c r="E486" s="25" t="s">
        <v>122</v>
      </c>
      <c r="F486" s="42">
        <v>195.99270000000001</v>
      </c>
      <c r="G486" s="74" t="s">
        <v>310</v>
      </c>
      <c r="H486" s="80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8</v>
      </c>
      <c r="B487" s="75">
        <v>46077</v>
      </c>
      <c r="C487" s="73">
        <v>2</v>
      </c>
      <c r="D487" s="41" t="s">
        <v>424</v>
      </c>
      <c r="E487" s="25" t="s">
        <v>144</v>
      </c>
      <c r="F487" s="42">
        <v>197.6491</v>
      </c>
      <c r="G487" s="74" t="s">
        <v>310</v>
      </c>
      <c r="H487" s="80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8</v>
      </c>
      <c r="B488" s="75">
        <v>46077</v>
      </c>
      <c r="C488" s="73">
        <v>2</v>
      </c>
      <c r="D488" s="41" t="s">
        <v>424</v>
      </c>
      <c r="E488" s="25" t="s">
        <v>365</v>
      </c>
      <c r="F488" s="42">
        <v>214.8373</v>
      </c>
      <c r="G488" s="74" t="s">
        <v>310</v>
      </c>
      <c r="H488" s="80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8</v>
      </c>
      <c r="B489" s="75">
        <v>46077</v>
      </c>
      <c r="C489" s="73">
        <v>2</v>
      </c>
      <c r="D489" s="41" t="s">
        <v>424</v>
      </c>
      <c r="E489" s="25" t="s">
        <v>132</v>
      </c>
      <c r="F489" s="42">
        <v>207.1431</v>
      </c>
      <c r="G489" s="74" t="s">
        <v>310</v>
      </c>
      <c r="H489" s="80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8</v>
      </c>
      <c r="B490" s="75">
        <v>46077</v>
      </c>
      <c r="C490" s="73">
        <v>2</v>
      </c>
      <c r="D490" s="41" t="s">
        <v>424</v>
      </c>
      <c r="E490" s="25" t="s">
        <v>133</v>
      </c>
      <c r="F490" s="42">
        <v>237.54089999999999</v>
      </c>
      <c r="G490" s="74" t="s">
        <v>310</v>
      </c>
      <c r="H490" s="80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8</v>
      </c>
      <c r="B491" s="75">
        <v>46077</v>
      </c>
      <c r="C491" s="73">
        <v>2</v>
      </c>
      <c r="D491" s="41" t="s">
        <v>424</v>
      </c>
      <c r="E491" s="25" t="s">
        <v>366</v>
      </c>
      <c r="F491" s="42">
        <v>208.477</v>
      </c>
      <c r="G491" s="74" t="s">
        <v>310</v>
      </c>
      <c r="H491" s="80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8</v>
      </c>
      <c r="B492" s="75">
        <v>46077</v>
      </c>
      <c r="C492" s="73">
        <v>2</v>
      </c>
      <c r="D492" s="41" t="s">
        <v>424</v>
      </c>
      <c r="E492" s="25" t="s">
        <v>367</v>
      </c>
      <c r="F492" s="42">
        <v>230.21629999999999</v>
      </c>
      <c r="G492" s="74" t="s">
        <v>310</v>
      </c>
      <c r="H492" s="80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8</v>
      </c>
      <c r="B493" s="75">
        <v>46077</v>
      </c>
      <c r="C493" s="73">
        <v>2</v>
      </c>
      <c r="D493" s="41" t="s">
        <v>424</v>
      </c>
      <c r="E493" s="25" t="s">
        <v>129</v>
      </c>
      <c r="F493" s="42">
        <v>231.28980000000001</v>
      </c>
      <c r="G493" s="74" t="s">
        <v>310</v>
      </c>
      <c r="H493" s="80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8</v>
      </c>
      <c r="B494" s="75">
        <v>46077</v>
      </c>
      <c r="C494" s="73">
        <v>2</v>
      </c>
      <c r="D494" s="41" t="s">
        <v>424</v>
      </c>
      <c r="E494" s="25" t="s">
        <v>131</v>
      </c>
      <c r="F494" s="42">
        <v>238.69040000000001</v>
      </c>
      <c r="G494" s="74" t="s">
        <v>310</v>
      </c>
      <c r="H494" s="80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8</v>
      </c>
      <c r="B495" s="75">
        <v>46077</v>
      </c>
      <c r="C495" s="73">
        <v>2</v>
      </c>
      <c r="D495" s="41" t="s">
        <v>424</v>
      </c>
      <c r="E495" s="25" t="s">
        <v>368</v>
      </c>
      <c r="F495" s="42">
        <v>240.21889999999999</v>
      </c>
      <c r="G495" s="74" t="s">
        <v>310</v>
      </c>
      <c r="H495" s="80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8</v>
      </c>
      <c r="B496" s="75">
        <v>46077</v>
      </c>
      <c r="C496" s="73">
        <v>2</v>
      </c>
      <c r="D496" s="41" t="s">
        <v>424</v>
      </c>
      <c r="E496" s="25" t="s">
        <v>370</v>
      </c>
      <c r="F496" s="42">
        <v>249.5926</v>
      </c>
      <c r="G496" s="74" t="s">
        <v>310</v>
      </c>
      <c r="H496" s="80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8</v>
      </c>
      <c r="B497" s="75">
        <v>46077</v>
      </c>
      <c r="C497" s="73">
        <v>2</v>
      </c>
      <c r="D497" s="41" t="s">
        <v>424</v>
      </c>
      <c r="E497" s="25" t="s">
        <v>140</v>
      </c>
      <c r="F497" s="42">
        <v>264.3433</v>
      </c>
      <c r="G497" s="74" t="s">
        <v>310</v>
      </c>
      <c r="H497" s="80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8</v>
      </c>
      <c r="B498" s="75">
        <v>46077</v>
      </c>
      <c r="C498" s="73">
        <v>2</v>
      </c>
      <c r="D498" s="41" t="s">
        <v>424</v>
      </c>
      <c r="E498" s="25" t="s">
        <v>142</v>
      </c>
      <c r="F498" s="42">
        <v>258.41899999999998</v>
      </c>
      <c r="G498" s="74" t="s">
        <v>310</v>
      </c>
      <c r="H498" s="80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8</v>
      </c>
      <c r="B499" s="75">
        <v>46077</v>
      </c>
      <c r="C499" s="73">
        <v>2</v>
      </c>
      <c r="D499" s="41" t="s">
        <v>424</v>
      </c>
      <c r="E499" s="25" t="s">
        <v>143</v>
      </c>
      <c r="F499" s="42">
        <v>270.00900000000001</v>
      </c>
      <c r="G499" s="74" t="s">
        <v>310</v>
      </c>
      <c r="H499" s="80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9</v>
      </c>
      <c r="B500" s="75">
        <v>46084</v>
      </c>
      <c r="C500" s="73">
        <v>1</v>
      </c>
      <c r="D500" s="41" t="s">
        <v>423</v>
      </c>
      <c r="E500" s="25" t="s">
        <v>356</v>
      </c>
      <c r="F500" s="42">
        <v>86.69</v>
      </c>
      <c r="G500" s="74" t="s">
        <v>310</v>
      </c>
      <c r="H500" s="80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25">
      <c r="A501" s="73">
        <v>9</v>
      </c>
      <c r="B501" s="75">
        <v>46084</v>
      </c>
      <c r="C501" s="73">
        <v>1</v>
      </c>
      <c r="D501" s="41" t="s">
        <v>423</v>
      </c>
      <c r="E501" s="25" t="s">
        <v>125</v>
      </c>
      <c r="F501" s="42">
        <v>86.0458</v>
      </c>
      <c r="G501" s="74" t="s">
        <v>310</v>
      </c>
      <c r="H501" s="80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3">
        <v>9</v>
      </c>
      <c r="B502" s="75">
        <v>46084</v>
      </c>
      <c r="C502" s="73">
        <v>1</v>
      </c>
      <c r="D502" s="41" t="s">
        <v>423</v>
      </c>
      <c r="E502" s="25" t="s">
        <v>137</v>
      </c>
      <c r="F502" s="42">
        <v>88.505399999999995</v>
      </c>
      <c r="G502" s="74" t="s">
        <v>310</v>
      </c>
      <c r="H502" s="80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3">
        <v>9</v>
      </c>
      <c r="B503" s="75">
        <v>46084</v>
      </c>
      <c r="C503" s="73">
        <v>1</v>
      </c>
      <c r="D503" s="41" t="s">
        <v>423</v>
      </c>
      <c r="E503" s="25" t="s">
        <v>358</v>
      </c>
      <c r="F503" s="42">
        <v>92.177999999999997</v>
      </c>
      <c r="G503" s="74" t="s">
        <v>310</v>
      </c>
      <c r="H503" s="80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3">
        <v>9</v>
      </c>
      <c r="B504" s="75">
        <v>46084</v>
      </c>
      <c r="C504" s="73">
        <v>1</v>
      </c>
      <c r="D504" s="41" t="s">
        <v>423</v>
      </c>
      <c r="E504" s="25" t="s">
        <v>134</v>
      </c>
      <c r="F504" s="42">
        <v>91.275999999999996</v>
      </c>
      <c r="G504" s="74" t="s">
        <v>310</v>
      </c>
      <c r="H504" s="80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3">
        <v>9</v>
      </c>
      <c r="B505" s="75">
        <v>46084</v>
      </c>
      <c r="C505" s="73">
        <v>1</v>
      </c>
      <c r="D505" s="41" t="s">
        <v>423</v>
      </c>
      <c r="E505" s="25" t="s">
        <v>138</v>
      </c>
      <c r="F505" s="42">
        <v>99.037499999999994</v>
      </c>
      <c r="G505" s="74" t="s">
        <v>310</v>
      </c>
      <c r="H505" s="80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3">
        <v>9</v>
      </c>
      <c r="B506" s="75">
        <v>46084</v>
      </c>
      <c r="C506" s="73">
        <v>1</v>
      </c>
      <c r="D506" s="41" t="s">
        <v>423</v>
      </c>
      <c r="E506" s="25" t="s">
        <v>359</v>
      </c>
      <c r="F506" s="42">
        <v>102.8271</v>
      </c>
      <c r="G506" s="74" t="s">
        <v>310</v>
      </c>
      <c r="H506" s="80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3">
        <v>9</v>
      </c>
      <c r="B507" s="75">
        <v>46084</v>
      </c>
      <c r="C507" s="73">
        <v>1</v>
      </c>
      <c r="D507" s="41" t="s">
        <v>423</v>
      </c>
      <c r="E507" s="25" t="s">
        <v>126</v>
      </c>
      <c r="F507" s="42">
        <v>108.2166</v>
      </c>
      <c r="G507" s="74" t="s">
        <v>310</v>
      </c>
      <c r="H507" s="80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3">
        <v>9</v>
      </c>
      <c r="B508" s="75">
        <v>46084</v>
      </c>
      <c r="C508" s="73">
        <v>1</v>
      </c>
      <c r="D508" s="41" t="s">
        <v>423</v>
      </c>
      <c r="E508" s="25" t="s">
        <v>127</v>
      </c>
      <c r="F508" s="42">
        <v>107.8767</v>
      </c>
      <c r="G508" s="74" t="s">
        <v>310</v>
      </c>
      <c r="H508" s="80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3">
        <v>9</v>
      </c>
      <c r="B509" s="75">
        <v>46084</v>
      </c>
      <c r="C509" s="73">
        <v>1</v>
      </c>
      <c r="D509" s="41" t="s">
        <v>423</v>
      </c>
      <c r="E509" s="25" t="s">
        <v>124</v>
      </c>
      <c r="F509" s="42">
        <v>107.16549999999999</v>
      </c>
      <c r="G509" s="74" t="s">
        <v>310</v>
      </c>
      <c r="H509" s="80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3">
        <v>9</v>
      </c>
      <c r="B510" s="75">
        <v>46084</v>
      </c>
      <c r="C510" s="73">
        <v>1</v>
      </c>
      <c r="D510" s="41" t="s">
        <v>423</v>
      </c>
      <c r="E510" s="25" t="s">
        <v>361</v>
      </c>
      <c r="F510" s="42">
        <v>110.81780000000001</v>
      </c>
      <c r="G510" s="74" t="s">
        <v>310</v>
      </c>
      <c r="H510" s="80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3">
        <v>9</v>
      </c>
      <c r="B511" s="75">
        <v>46084</v>
      </c>
      <c r="C511" s="73">
        <v>1</v>
      </c>
      <c r="D511" s="41" t="s">
        <v>423</v>
      </c>
      <c r="E511" s="25" t="s">
        <v>139</v>
      </c>
      <c r="F511" s="42">
        <v>115.34059999999999</v>
      </c>
      <c r="G511" s="74" t="s">
        <v>310</v>
      </c>
      <c r="H511" s="80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46084</v>
      </c>
      <c r="C512" s="73">
        <v>1</v>
      </c>
      <c r="D512" s="41" t="s">
        <v>423</v>
      </c>
      <c r="E512" s="25" t="s">
        <v>118</v>
      </c>
      <c r="F512" s="42">
        <v>126.1267</v>
      </c>
      <c r="G512" s="74" t="s">
        <v>310</v>
      </c>
      <c r="H512" s="80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3">
        <v>9</v>
      </c>
      <c r="B513" s="75">
        <v>46084</v>
      </c>
      <c r="C513" s="73">
        <v>1</v>
      </c>
      <c r="D513" s="41" t="s">
        <v>423</v>
      </c>
      <c r="E513" s="25" t="s">
        <v>362</v>
      </c>
      <c r="F513" s="42">
        <v>89.4208</v>
      </c>
      <c r="G513" s="74" t="s">
        <v>310</v>
      </c>
      <c r="H513" s="80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3">
        <v>9</v>
      </c>
      <c r="B514" s="75">
        <v>46084</v>
      </c>
      <c r="C514" s="73">
        <v>1</v>
      </c>
      <c r="D514" s="41" t="s">
        <v>423</v>
      </c>
      <c r="E514" s="25" t="s">
        <v>364</v>
      </c>
      <c r="F514" s="42">
        <v>82.214299999999994</v>
      </c>
      <c r="G514" s="74" t="s">
        <v>310</v>
      </c>
      <c r="H514" s="80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3">
        <v>9</v>
      </c>
      <c r="B515" s="75">
        <v>46084</v>
      </c>
      <c r="C515" s="73">
        <v>1</v>
      </c>
      <c r="D515" s="41" t="s">
        <v>423</v>
      </c>
      <c r="E515" s="25" t="s">
        <v>135</v>
      </c>
      <c r="F515" s="42">
        <v>91.785799999999995</v>
      </c>
      <c r="G515" s="74" t="s">
        <v>310</v>
      </c>
      <c r="H515" s="80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3">
        <v>9</v>
      </c>
      <c r="B516" s="75">
        <v>46084</v>
      </c>
      <c r="C516" s="73">
        <v>1</v>
      </c>
      <c r="D516" s="41" t="s">
        <v>423</v>
      </c>
      <c r="E516" s="25" t="s">
        <v>128</v>
      </c>
      <c r="F516" s="42">
        <v>84.881500000000003</v>
      </c>
      <c r="G516" s="74" t="s">
        <v>310</v>
      </c>
      <c r="H516" s="80"/>
      <c r="BA516" s="5" t="str">
        <f t="shared" ref="BA516:BA579" si="8">IF($D516="","",MID($D516,4,6))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3">
        <v>9</v>
      </c>
      <c r="B517" s="75">
        <v>46084</v>
      </c>
      <c r="C517" s="73">
        <v>1</v>
      </c>
      <c r="D517" s="41" t="s">
        <v>423</v>
      </c>
      <c r="E517" s="25" t="s">
        <v>122</v>
      </c>
      <c r="F517" s="42">
        <v>95.552000000000007</v>
      </c>
      <c r="G517" s="74" t="s">
        <v>310</v>
      </c>
      <c r="H517" s="80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3">
        <v>9</v>
      </c>
      <c r="B518" s="75">
        <v>46084</v>
      </c>
      <c r="C518" s="73">
        <v>1</v>
      </c>
      <c r="D518" s="41" t="s">
        <v>423</v>
      </c>
      <c r="E518" s="25" t="s">
        <v>144</v>
      </c>
      <c r="F518" s="42">
        <v>96.445400000000006</v>
      </c>
      <c r="G518" s="74" t="s">
        <v>310</v>
      </c>
      <c r="H518" s="80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3">
        <v>9</v>
      </c>
      <c r="B519" s="75">
        <v>46084</v>
      </c>
      <c r="C519" s="73">
        <v>1</v>
      </c>
      <c r="D519" s="41" t="s">
        <v>423</v>
      </c>
      <c r="E519" s="25" t="s">
        <v>365</v>
      </c>
      <c r="F519" s="42">
        <v>102.093</v>
      </c>
      <c r="G519" s="74" t="s">
        <v>310</v>
      </c>
      <c r="H519" s="80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3">
        <v>9</v>
      </c>
      <c r="B520" s="75">
        <v>46084</v>
      </c>
      <c r="C520" s="73">
        <v>1</v>
      </c>
      <c r="D520" s="41" t="s">
        <v>423</v>
      </c>
      <c r="E520" s="25" t="s">
        <v>132</v>
      </c>
      <c r="F520" s="42">
        <v>102.40260000000001</v>
      </c>
      <c r="G520" s="74" t="s">
        <v>310</v>
      </c>
      <c r="H520" s="80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3">
        <v>9</v>
      </c>
      <c r="B521" s="75">
        <v>46084</v>
      </c>
      <c r="C521" s="73">
        <v>1</v>
      </c>
      <c r="D521" s="41" t="s">
        <v>423</v>
      </c>
      <c r="E521" s="25" t="s">
        <v>133</v>
      </c>
      <c r="F521" s="42">
        <v>101.43429999999999</v>
      </c>
      <c r="G521" s="74" t="s">
        <v>310</v>
      </c>
      <c r="H521" s="80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3">
        <v>9</v>
      </c>
      <c r="B522" s="75">
        <v>46084</v>
      </c>
      <c r="C522" s="73">
        <v>1</v>
      </c>
      <c r="D522" s="41" t="s">
        <v>423</v>
      </c>
      <c r="E522" s="25" t="s">
        <v>366</v>
      </c>
      <c r="F522" s="42">
        <v>106.6587</v>
      </c>
      <c r="G522" s="74" t="s">
        <v>310</v>
      </c>
      <c r="H522" s="80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3">
        <v>9</v>
      </c>
      <c r="B523" s="75">
        <v>46084</v>
      </c>
      <c r="C523" s="73">
        <v>1</v>
      </c>
      <c r="D523" s="41" t="s">
        <v>423</v>
      </c>
      <c r="E523" s="25" t="s">
        <v>367</v>
      </c>
      <c r="F523" s="42">
        <v>110.65900000000001</v>
      </c>
      <c r="G523" s="74" t="s">
        <v>310</v>
      </c>
      <c r="H523" s="80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3">
        <v>9</v>
      </c>
      <c r="B524" s="75">
        <v>46084</v>
      </c>
      <c r="C524" s="73">
        <v>1</v>
      </c>
      <c r="D524" s="41" t="s">
        <v>423</v>
      </c>
      <c r="E524" s="25" t="s">
        <v>129</v>
      </c>
      <c r="F524" s="42">
        <v>112.1426</v>
      </c>
      <c r="G524" s="74" t="s">
        <v>310</v>
      </c>
      <c r="H524" s="80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3">
        <v>9</v>
      </c>
      <c r="B525" s="75">
        <v>46084</v>
      </c>
      <c r="C525" s="73">
        <v>1</v>
      </c>
      <c r="D525" s="41" t="s">
        <v>423</v>
      </c>
      <c r="E525" s="25" t="s">
        <v>131</v>
      </c>
      <c r="F525" s="42">
        <v>118.6221</v>
      </c>
      <c r="G525" s="74" t="s">
        <v>310</v>
      </c>
      <c r="H525" s="80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3">
        <v>9</v>
      </c>
      <c r="B526" s="75">
        <v>46084</v>
      </c>
      <c r="C526" s="73">
        <v>1</v>
      </c>
      <c r="D526" s="41" t="s">
        <v>423</v>
      </c>
      <c r="E526" s="25" t="s">
        <v>368</v>
      </c>
      <c r="F526" s="42">
        <v>80.582700000000003</v>
      </c>
      <c r="G526" s="74" t="s">
        <v>310</v>
      </c>
      <c r="H526" s="80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3">
        <v>9</v>
      </c>
      <c r="B527" s="75">
        <v>46084</v>
      </c>
      <c r="C527" s="73">
        <v>1</v>
      </c>
      <c r="D527" s="41" t="s">
        <v>423</v>
      </c>
      <c r="E527" s="25" t="s">
        <v>370</v>
      </c>
      <c r="F527" s="42">
        <v>84.916600000000003</v>
      </c>
      <c r="G527" s="74" t="s">
        <v>310</v>
      </c>
      <c r="H527" s="80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3">
        <v>9</v>
      </c>
      <c r="B528" s="75">
        <v>46084</v>
      </c>
      <c r="C528" s="73">
        <v>1</v>
      </c>
      <c r="D528" s="41" t="s">
        <v>423</v>
      </c>
      <c r="E528" s="25" t="s">
        <v>140</v>
      </c>
      <c r="F528" s="42">
        <v>85.664000000000001</v>
      </c>
      <c r="G528" s="74" t="s">
        <v>310</v>
      </c>
      <c r="H528" s="80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3">
        <v>9</v>
      </c>
      <c r="B529" s="75">
        <v>46084</v>
      </c>
      <c r="C529" s="73">
        <v>1</v>
      </c>
      <c r="D529" s="41" t="s">
        <v>423</v>
      </c>
      <c r="E529" s="25" t="s">
        <v>142</v>
      </c>
      <c r="F529" s="42">
        <v>90.386099999999999</v>
      </c>
      <c r="G529" s="74" t="s">
        <v>310</v>
      </c>
      <c r="H529" s="80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9</v>
      </c>
      <c r="B530" s="75">
        <v>46084</v>
      </c>
      <c r="C530" s="73">
        <v>1</v>
      </c>
      <c r="D530" s="41" t="s">
        <v>423</v>
      </c>
      <c r="E530" s="25" t="s">
        <v>143</v>
      </c>
      <c r="F530" s="42">
        <v>89.674899999999994</v>
      </c>
      <c r="G530" s="74" t="s">
        <v>310</v>
      </c>
      <c r="H530" s="80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9</v>
      </c>
      <c r="B531" s="75">
        <v>46084</v>
      </c>
      <c r="C531" s="73">
        <v>2</v>
      </c>
      <c r="D531" s="41" t="s">
        <v>424</v>
      </c>
      <c r="E531" s="25" t="s">
        <v>356</v>
      </c>
      <c r="F531" s="42">
        <v>209.50120000000001</v>
      </c>
      <c r="G531" s="74" t="s">
        <v>310</v>
      </c>
      <c r="H531" s="80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3">
        <v>9</v>
      </c>
      <c r="B532" s="75">
        <v>46084</v>
      </c>
      <c r="C532" s="73">
        <v>2</v>
      </c>
      <c r="D532" s="41" t="s">
        <v>424</v>
      </c>
      <c r="E532" s="25" t="s">
        <v>125</v>
      </c>
      <c r="F532" s="42">
        <v>210.5883</v>
      </c>
      <c r="G532" s="74" t="s">
        <v>310</v>
      </c>
      <c r="H532" s="80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3">
        <v>9</v>
      </c>
      <c r="B533" s="75">
        <v>46084</v>
      </c>
      <c r="C533" s="73">
        <v>2</v>
      </c>
      <c r="D533" s="41" t="s">
        <v>424</v>
      </c>
      <c r="E533" s="25" t="s">
        <v>137</v>
      </c>
      <c r="F533" s="42">
        <v>213.43299999999999</v>
      </c>
      <c r="G533" s="74" t="s">
        <v>310</v>
      </c>
      <c r="H533" s="80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3">
        <v>9</v>
      </c>
      <c r="B534" s="75">
        <v>46084</v>
      </c>
      <c r="C534" s="73">
        <v>2</v>
      </c>
      <c r="D534" s="41" t="s">
        <v>424</v>
      </c>
      <c r="E534" s="25" t="s">
        <v>358</v>
      </c>
      <c r="F534" s="42">
        <v>223.22300000000001</v>
      </c>
      <c r="G534" s="74" t="s">
        <v>310</v>
      </c>
      <c r="H534" s="80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3">
        <v>9</v>
      </c>
      <c r="B535" s="75">
        <v>46084</v>
      </c>
      <c r="C535" s="73">
        <v>2</v>
      </c>
      <c r="D535" s="41" t="s">
        <v>424</v>
      </c>
      <c r="E535" s="25" t="s">
        <v>134</v>
      </c>
      <c r="F535" s="42">
        <v>225.45529999999999</v>
      </c>
      <c r="G535" s="74" t="s">
        <v>310</v>
      </c>
      <c r="H535" s="80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3">
        <v>9</v>
      </c>
      <c r="B536" s="75">
        <v>46084</v>
      </c>
      <c r="C536" s="73">
        <v>2</v>
      </c>
      <c r="D536" s="41" t="s">
        <v>424</v>
      </c>
      <c r="E536" s="25" t="s">
        <v>138</v>
      </c>
      <c r="F536" s="42">
        <v>218.97620000000001</v>
      </c>
      <c r="G536" s="74" t="s">
        <v>310</v>
      </c>
      <c r="H536" s="80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46084</v>
      </c>
      <c r="C537" s="73">
        <v>2</v>
      </c>
      <c r="D537" s="41" t="s">
        <v>424</v>
      </c>
      <c r="E537" s="25" t="s">
        <v>359</v>
      </c>
      <c r="F537" s="42">
        <v>238.8963</v>
      </c>
      <c r="G537" s="74" t="s">
        <v>310</v>
      </c>
      <c r="H537" s="80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3">
        <v>9</v>
      </c>
      <c r="B538" s="75">
        <v>46084</v>
      </c>
      <c r="C538" s="73">
        <v>2</v>
      </c>
      <c r="D538" s="41" t="s">
        <v>424</v>
      </c>
      <c r="E538" s="25" t="s">
        <v>126</v>
      </c>
      <c r="F538" s="42">
        <v>233.53389999999999</v>
      </c>
      <c r="G538" s="74" t="s">
        <v>310</v>
      </c>
      <c r="H538" s="80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3">
        <v>9</v>
      </c>
      <c r="B539" s="75">
        <v>46084</v>
      </c>
      <c r="C539" s="73">
        <v>2</v>
      </c>
      <c r="D539" s="41" t="s">
        <v>424</v>
      </c>
      <c r="E539" s="25" t="s">
        <v>127</v>
      </c>
      <c r="F539" s="42">
        <v>234.98179999999999</v>
      </c>
      <c r="G539" s="74" t="s">
        <v>310</v>
      </c>
      <c r="H539" s="80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3">
        <v>9</v>
      </c>
      <c r="B540" s="75">
        <v>46084</v>
      </c>
      <c r="C540" s="73">
        <v>2</v>
      </c>
      <c r="D540" s="41" t="s">
        <v>424</v>
      </c>
      <c r="E540" s="25" t="s">
        <v>124</v>
      </c>
      <c r="F540" s="42">
        <v>251.6833</v>
      </c>
      <c r="G540" s="74" t="s">
        <v>310</v>
      </c>
      <c r="H540" s="80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3">
        <v>9</v>
      </c>
      <c r="B541" s="75">
        <v>46084</v>
      </c>
      <c r="C541" s="73">
        <v>2</v>
      </c>
      <c r="D541" s="41" t="s">
        <v>424</v>
      </c>
      <c r="E541" s="25" t="s">
        <v>361</v>
      </c>
      <c r="F541" s="42">
        <v>264.50799999999998</v>
      </c>
      <c r="G541" s="74" t="s">
        <v>310</v>
      </c>
      <c r="H541" s="80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3">
        <v>9</v>
      </c>
      <c r="B542" s="75">
        <v>46084</v>
      </c>
      <c r="C542" s="73">
        <v>2</v>
      </c>
      <c r="D542" s="41" t="s">
        <v>424</v>
      </c>
      <c r="E542" s="25" t="s">
        <v>139</v>
      </c>
      <c r="F542" s="42">
        <v>259.1044</v>
      </c>
      <c r="G542" s="74" t="s">
        <v>310</v>
      </c>
      <c r="H542" s="80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3">
        <v>9</v>
      </c>
      <c r="B543" s="75">
        <v>46084</v>
      </c>
      <c r="C543" s="73">
        <v>2</v>
      </c>
      <c r="D543" s="41" t="s">
        <v>424</v>
      </c>
      <c r="E543" s="25" t="s">
        <v>118</v>
      </c>
      <c r="F543" s="42">
        <v>265.54020000000003</v>
      </c>
      <c r="G543" s="74" t="s">
        <v>310</v>
      </c>
      <c r="H543" s="80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3">
        <v>9</v>
      </c>
      <c r="B544" s="75">
        <v>46084</v>
      </c>
      <c r="C544" s="73">
        <v>2</v>
      </c>
      <c r="D544" s="41" t="s">
        <v>424</v>
      </c>
      <c r="E544" s="25" t="s">
        <v>362</v>
      </c>
      <c r="F544" s="42">
        <v>250.03290000000001</v>
      </c>
      <c r="G544" s="74" t="s">
        <v>310</v>
      </c>
      <c r="H544" s="80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3">
        <v>9</v>
      </c>
      <c r="B545" s="75">
        <v>46084</v>
      </c>
      <c r="C545" s="73">
        <v>2</v>
      </c>
      <c r="D545" s="41" t="s">
        <v>424</v>
      </c>
      <c r="E545" s="25" t="s">
        <v>364</v>
      </c>
      <c r="F545" s="42">
        <v>261.2756</v>
      </c>
      <c r="G545" s="74" t="s">
        <v>310</v>
      </c>
      <c r="H545" s="80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3">
        <v>9</v>
      </c>
      <c r="B546" s="75">
        <v>46084</v>
      </c>
      <c r="C546" s="73">
        <v>2</v>
      </c>
      <c r="D546" s="41" t="s">
        <v>424</v>
      </c>
      <c r="E546" s="25" t="s">
        <v>135</v>
      </c>
      <c r="F546" s="42">
        <v>280.91070000000002</v>
      </c>
      <c r="G546" s="74" t="s">
        <v>310</v>
      </c>
      <c r="H546" s="80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3">
        <v>9</v>
      </c>
      <c r="B547" s="75">
        <v>46084</v>
      </c>
      <c r="C547" s="73">
        <v>2</v>
      </c>
      <c r="D547" s="41" t="s">
        <v>424</v>
      </c>
      <c r="E547" s="25" t="s">
        <v>128</v>
      </c>
      <c r="F547" s="42">
        <v>287.31869999999998</v>
      </c>
      <c r="G547" s="74" t="s">
        <v>310</v>
      </c>
      <c r="H547" s="80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3">
        <v>9</v>
      </c>
      <c r="B548" s="75">
        <v>46084</v>
      </c>
      <c r="C548" s="73">
        <v>2</v>
      </c>
      <c r="D548" s="41" t="s">
        <v>424</v>
      </c>
      <c r="E548" s="25" t="s">
        <v>122</v>
      </c>
      <c r="F548" s="42">
        <v>207.06120000000001</v>
      </c>
      <c r="G548" s="74" t="s">
        <v>310</v>
      </c>
      <c r="H548" s="80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3">
        <v>9</v>
      </c>
      <c r="B549" s="75">
        <v>46084</v>
      </c>
      <c r="C549" s="73">
        <v>2</v>
      </c>
      <c r="D549" s="41" t="s">
        <v>424</v>
      </c>
      <c r="E549" s="25" t="s">
        <v>144</v>
      </c>
      <c r="F549" s="42">
        <v>207.54730000000001</v>
      </c>
      <c r="G549" s="74" t="s">
        <v>310</v>
      </c>
      <c r="H549" s="80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3">
        <v>9</v>
      </c>
      <c r="B550" s="75">
        <v>46084</v>
      </c>
      <c r="C550" s="73">
        <v>2</v>
      </c>
      <c r="D550" s="41" t="s">
        <v>424</v>
      </c>
      <c r="E550" s="25" t="s">
        <v>365</v>
      </c>
      <c r="F550" s="42">
        <v>208.09229999999999</v>
      </c>
      <c r="G550" s="74" t="s">
        <v>310</v>
      </c>
      <c r="H550" s="80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3">
        <v>9</v>
      </c>
      <c r="B551" s="75">
        <v>46084</v>
      </c>
      <c r="C551" s="73">
        <v>2</v>
      </c>
      <c r="D551" s="41" t="s">
        <v>424</v>
      </c>
      <c r="E551" s="25" t="s">
        <v>132</v>
      </c>
      <c r="F551" s="42">
        <v>211.75720000000001</v>
      </c>
      <c r="G551" s="74" t="s">
        <v>310</v>
      </c>
      <c r="H551" s="80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3">
        <v>9</v>
      </c>
      <c r="B552" s="75">
        <v>46084</v>
      </c>
      <c r="C552" s="73">
        <v>2</v>
      </c>
      <c r="D552" s="41" t="s">
        <v>424</v>
      </c>
      <c r="E552" s="25" t="s">
        <v>133</v>
      </c>
      <c r="F552" s="42">
        <v>225.24270000000001</v>
      </c>
      <c r="G552" s="74" t="s">
        <v>310</v>
      </c>
      <c r="H552" s="80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3">
        <v>9</v>
      </c>
      <c r="B553" s="75">
        <v>46084</v>
      </c>
      <c r="C553" s="73">
        <v>2</v>
      </c>
      <c r="D553" s="41" t="s">
        <v>424</v>
      </c>
      <c r="E553" s="25" t="s">
        <v>366</v>
      </c>
      <c r="F553" s="42">
        <v>222.9924</v>
      </c>
      <c r="G553" s="74" t="s">
        <v>310</v>
      </c>
      <c r="H553" s="80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3">
        <v>9</v>
      </c>
      <c r="B554" s="75">
        <v>46084</v>
      </c>
      <c r="C554" s="73">
        <v>2</v>
      </c>
      <c r="D554" s="41" t="s">
        <v>424</v>
      </c>
      <c r="E554" s="25" t="s">
        <v>367</v>
      </c>
      <c r="F554" s="42">
        <v>223.5078</v>
      </c>
      <c r="G554" s="74" t="s">
        <v>310</v>
      </c>
      <c r="H554" s="80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9</v>
      </c>
      <c r="B555" s="75">
        <v>46084</v>
      </c>
      <c r="C555" s="73">
        <v>2</v>
      </c>
      <c r="D555" s="41" t="s">
        <v>424</v>
      </c>
      <c r="E555" s="25" t="s">
        <v>129</v>
      </c>
      <c r="F555" s="42">
        <v>231.2962</v>
      </c>
      <c r="G555" s="74" t="s">
        <v>310</v>
      </c>
      <c r="H555" s="80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9</v>
      </c>
      <c r="B556" s="75">
        <v>46084</v>
      </c>
      <c r="C556" s="73">
        <v>2</v>
      </c>
      <c r="D556" s="41" t="s">
        <v>424</v>
      </c>
      <c r="E556" s="25" t="s">
        <v>131</v>
      </c>
      <c r="F556" s="42">
        <v>233.31</v>
      </c>
      <c r="G556" s="74" t="s">
        <v>310</v>
      </c>
      <c r="H556" s="80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9</v>
      </c>
      <c r="B557" s="75">
        <v>46084</v>
      </c>
      <c r="C557" s="73">
        <v>2</v>
      </c>
      <c r="D557" s="41" t="s">
        <v>424</v>
      </c>
      <c r="E557" s="25" t="s">
        <v>368</v>
      </c>
      <c r="F557" s="42">
        <v>243.7696</v>
      </c>
      <c r="G557" s="74" t="s">
        <v>310</v>
      </c>
      <c r="H557" s="80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9</v>
      </c>
      <c r="B558" s="75">
        <v>46084</v>
      </c>
      <c r="C558" s="73">
        <v>2</v>
      </c>
      <c r="D558" s="41" t="s">
        <v>424</v>
      </c>
      <c r="E558" s="25" t="s">
        <v>370</v>
      </c>
      <c r="F558" s="42">
        <v>240.44120000000001</v>
      </c>
      <c r="G558" s="74" t="s">
        <v>310</v>
      </c>
      <c r="H558" s="80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9</v>
      </c>
      <c r="B559" s="75">
        <v>46084</v>
      </c>
      <c r="C559" s="73">
        <v>2</v>
      </c>
      <c r="D559" s="41" t="s">
        <v>424</v>
      </c>
      <c r="E559" s="25" t="s">
        <v>140</v>
      </c>
      <c r="F559" s="42">
        <v>256.46010000000001</v>
      </c>
      <c r="G559" s="74" t="s">
        <v>310</v>
      </c>
      <c r="H559" s="80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9</v>
      </c>
      <c r="B560" s="75">
        <v>46084</v>
      </c>
      <c r="C560" s="73">
        <v>2</v>
      </c>
      <c r="D560" s="41" t="s">
        <v>424</v>
      </c>
      <c r="E560" s="25" t="s">
        <v>142</v>
      </c>
      <c r="F560" s="42">
        <v>265.17540000000002</v>
      </c>
      <c r="G560" s="74" t="s">
        <v>310</v>
      </c>
      <c r="H560" s="80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9</v>
      </c>
      <c r="B561" s="75">
        <v>46084</v>
      </c>
      <c r="C561" s="73">
        <v>2</v>
      </c>
      <c r="D561" s="41" t="s">
        <v>424</v>
      </c>
      <c r="E561" s="25" t="s">
        <v>143</v>
      </c>
      <c r="F561" s="42">
        <v>275.74560000000002</v>
      </c>
      <c r="G561" s="74" t="s">
        <v>310</v>
      </c>
      <c r="H561" s="80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10</v>
      </c>
      <c r="B562" s="75">
        <v>46091</v>
      </c>
      <c r="C562" s="73">
        <v>1</v>
      </c>
      <c r="D562" s="41" t="s">
        <v>423</v>
      </c>
      <c r="E562" s="25" t="s">
        <v>356</v>
      </c>
      <c r="F562" s="42">
        <v>81.556200000000004</v>
      </c>
      <c r="G562" s="74" t="s">
        <v>310</v>
      </c>
      <c r="H562" s="80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25">
      <c r="A563" s="73">
        <v>10</v>
      </c>
      <c r="B563" s="75">
        <v>46091</v>
      </c>
      <c r="C563" s="73">
        <v>1</v>
      </c>
      <c r="D563" s="41" t="s">
        <v>423</v>
      </c>
      <c r="E563" s="25" t="s">
        <v>125</v>
      </c>
      <c r="F563" s="42">
        <v>79.461200000000005</v>
      </c>
      <c r="G563" s="74" t="s">
        <v>310</v>
      </c>
      <c r="H563" s="80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3">
        <v>10</v>
      </c>
      <c r="B564" s="75">
        <v>46091</v>
      </c>
      <c r="C564" s="73">
        <v>1</v>
      </c>
      <c r="D564" s="41" t="s">
        <v>423</v>
      </c>
      <c r="E564" s="25" t="s">
        <v>137</v>
      </c>
      <c r="F564" s="42">
        <v>88.165300000000002</v>
      </c>
      <c r="G564" s="74" t="s">
        <v>310</v>
      </c>
      <c r="H564" s="80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3">
        <v>10</v>
      </c>
      <c r="B565" s="75">
        <v>46091</v>
      </c>
      <c r="C565" s="73">
        <v>1</v>
      </c>
      <c r="D565" s="41" t="s">
        <v>423</v>
      </c>
      <c r="E565" s="25" t="s">
        <v>358</v>
      </c>
      <c r="F565" s="42">
        <v>89.066800000000001</v>
      </c>
      <c r="G565" s="74" t="s">
        <v>310</v>
      </c>
      <c r="H565" s="80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3">
        <v>10</v>
      </c>
      <c r="B566" s="75">
        <v>46091</v>
      </c>
      <c r="C566" s="73">
        <v>1</v>
      </c>
      <c r="D566" s="41" t="s">
        <v>423</v>
      </c>
      <c r="E566" s="25" t="s">
        <v>134</v>
      </c>
      <c r="F566" s="42">
        <v>94.571899999999999</v>
      </c>
      <c r="G566" s="74" t="s">
        <v>310</v>
      </c>
      <c r="H566" s="80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3">
        <v>10</v>
      </c>
      <c r="B567" s="75">
        <v>46091</v>
      </c>
      <c r="C567" s="73">
        <v>1</v>
      </c>
      <c r="D567" s="41" t="s">
        <v>423</v>
      </c>
      <c r="E567" s="25" t="s">
        <v>138</v>
      </c>
      <c r="F567" s="42">
        <v>99.6721</v>
      </c>
      <c r="G567" s="74" t="s">
        <v>310</v>
      </c>
      <c r="H567" s="80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3">
        <v>10</v>
      </c>
      <c r="B568" s="75">
        <v>46091</v>
      </c>
      <c r="C568" s="73">
        <v>1</v>
      </c>
      <c r="D568" s="41" t="s">
        <v>423</v>
      </c>
      <c r="E568" s="25" t="s">
        <v>359</v>
      </c>
      <c r="F568" s="42">
        <v>105.4928</v>
      </c>
      <c r="G568" s="74" t="s">
        <v>310</v>
      </c>
      <c r="H568" s="80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3">
        <v>10</v>
      </c>
      <c r="B569" s="75">
        <v>46091</v>
      </c>
      <c r="C569" s="73">
        <v>1</v>
      </c>
      <c r="D569" s="41" t="s">
        <v>423</v>
      </c>
      <c r="E569" s="25" t="s">
        <v>126</v>
      </c>
      <c r="F569" s="42">
        <v>100.6568</v>
      </c>
      <c r="G569" s="74" t="s">
        <v>310</v>
      </c>
      <c r="H569" s="80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3">
        <v>10</v>
      </c>
      <c r="B570" s="75">
        <v>46091</v>
      </c>
      <c r="C570" s="73">
        <v>1</v>
      </c>
      <c r="D570" s="41" t="s">
        <v>423</v>
      </c>
      <c r="E570" s="25" t="s">
        <v>127</v>
      </c>
      <c r="F570" s="42">
        <v>104.48220000000001</v>
      </c>
      <c r="G570" s="74" t="s">
        <v>310</v>
      </c>
      <c r="H570" s="80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3">
        <v>10</v>
      </c>
      <c r="B571" s="75">
        <v>46091</v>
      </c>
      <c r="C571" s="73">
        <v>1</v>
      </c>
      <c r="D571" s="41" t="s">
        <v>423</v>
      </c>
      <c r="E571" s="25" t="s">
        <v>124</v>
      </c>
      <c r="F571" s="42">
        <v>106.4731</v>
      </c>
      <c r="G571" s="74" t="s">
        <v>310</v>
      </c>
      <c r="H571" s="80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3">
        <v>10</v>
      </c>
      <c r="B572" s="75">
        <v>46091</v>
      </c>
      <c r="C572" s="73">
        <v>1</v>
      </c>
      <c r="D572" s="41" t="s">
        <v>423</v>
      </c>
      <c r="E572" s="25" t="s">
        <v>361</v>
      </c>
      <c r="F572" s="42">
        <v>119.1328</v>
      </c>
      <c r="G572" s="74" t="s">
        <v>310</v>
      </c>
      <c r="H572" s="80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3">
        <v>10</v>
      </c>
      <c r="B573" s="75">
        <v>46091</v>
      </c>
      <c r="C573" s="73">
        <v>1</v>
      </c>
      <c r="D573" s="41" t="s">
        <v>423</v>
      </c>
      <c r="E573" s="25" t="s">
        <v>139</v>
      </c>
      <c r="F573" s="42">
        <v>116.8349</v>
      </c>
      <c r="G573" s="74" t="s">
        <v>310</v>
      </c>
      <c r="H573" s="80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3">
        <v>10</v>
      </c>
      <c r="B574" s="75">
        <v>46091</v>
      </c>
      <c r="C574" s="73">
        <v>1</v>
      </c>
      <c r="D574" s="41" t="s">
        <v>423</v>
      </c>
      <c r="E574" s="25" t="s">
        <v>118</v>
      </c>
      <c r="F574" s="42">
        <v>122.6313</v>
      </c>
      <c r="G574" s="74" t="s">
        <v>310</v>
      </c>
      <c r="H574" s="80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3">
        <v>10</v>
      </c>
      <c r="B575" s="75">
        <v>46091</v>
      </c>
      <c r="C575" s="73">
        <v>1</v>
      </c>
      <c r="D575" s="41" t="s">
        <v>423</v>
      </c>
      <c r="E575" s="25" t="s">
        <v>362</v>
      </c>
      <c r="F575" s="42">
        <v>88.905199999999994</v>
      </c>
      <c r="G575" s="74" t="s">
        <v>310</v>
      </c>
      <c r="H575" s="80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3">
        <v>10</v>
      </c>
      <c r="B576" s="75">
        <v>46091</v>
      </c>
      <c r="C576" s="73">
        <v>1</v>
      </c>
      <c r="D576" s="41" t="s">
        <v>423</v>
      </c>
      <c r="E576" s="25" t="s">
        <v>364</v>
      </c>
      <c r="F576" s="42">
        <v>81.661600000000007</v>
      </c>
      <c r="G576" s="74" t="s">
        <v>310</v>
      </c>
      <c r="H576" s="80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3">
        <v>10</v>
      </c>
      <c r="B577" s="75">
        <v>46091</v>
      </c>
      <c r="C577" s="73">
        <v>1</v>
      </c>
      <c r="D577" s="41" t="s">
        <v>423</v>
      </c>
      <c r="E577" s="25" t="s">
        <v>135</v>
      </c>
      <c r="F577" s="42">
        <v>86.673199999999994</v>
      </c>
      <c r="G577" s="74" t="s">
        <v>310</v>
      </c>
      <c r="H577" s="80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3">
        <v>10</v>
      </c>
      <c r="B578" s="75">
        <v>46091</v>
      </c>
      <c r="C578" s="73">
        <v>1</v>
      </c>
      <c r="D578" s="41" t="s">
        <v>423</v>
      </c>
      <c r="E578" s="25" t="s">
        <v>128</v>
      </c>
      <c r="F578" s="42">
        <v>90.633399999999995</v>
      </c>
      <c r="G578" s="74" t="s">
        <v>310</v>
      </c>
      <c r="H578" s="80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3">
        <v>10</v>
      </c>
      <c r="B579" s="75">
        <v>46091</v>
      </c>
      <c r="C579" s="73">
        <v>1</v>
      </c>
      <c r="D579" s="41" t="s">
        <v>423</v>
      </c>
      <c r="E579" s="25" t="s">
        <v>122</v>
      </c>
      <c r="F579" s="42">
        <v>96.393100000000004</v>
      </c>
      <c r="G579" s="74" t="s">
        <v>310</v>
      </c>
      <c r="H579" s="80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25">
      <c r="A580" s="73">
        <v>10</v>
      </c>
      <c r="B580" s="75">
        <v>46091</v>
      </c>
      <c r="C580" s="73">
        <v>1</v>
      </c>
      <c r="D580" s="41" t="s">
        <v>423</v>
      </c>
      <c r="E580" s="25" t="s">
        <v>144</v>
      </c>
      <c r="F580" s="42">
        <v>95.973500000000001</v>
      </c>
      <c r="G580" s="74" t="s">
        <v>310</v>
      </c>
      <c r="H580" s="80"/>
      <c r="BA580" s="5" t="str">
        <f t="shared" ref="BA580:BA643" si="9">IF($D580="","",MID($D580,4,6))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25">
      <c r="A581" s="73">
        <v>10</v>
      </c>
      <c r="B581" s="75">
        <v>46091</v>
      </c>
      <c r="C581" s="73">
        <v>1</v>
      </c>
      <c r="D581" s="41" t="s">
        <v>423</v>
      </c>
      <c r="E581" s="25" t="s">
        <v>365</v>
      </c>
      <c r="F581" s="42">
        <v>100.43300000000001</v>
      </c>
      <c r="G581" s="74" t="s">
        <v>310</v>
      </c>
      <c r="H581" s="80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25">
      <c r="A582" s="73">
        <v>10</v>
      </c>
      <c r="B582" s="75">
        <v>46091</v>
      </c>
      <c r="C582" s="73">
        <v>1</v>
      </c>
      <c r="D582" s="41" t="s">
        <v>423</v>
      </c>
      <c r="E582" s="25" t="s">
        <v>132</v>
      </c>
      <c r="F582" s="42">
        <v>103.8203</v>
      </c>
      <c r="G582" s="74" t="s">
        <v>310</v>
      </c>
      <c r="H582" s="80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25">
      <c r="A583" s="73">
        <v>10</v>
      </c>
      <c r="B583" s="75">
        <v>46091</v>
      </c>
      <c r="C583" s="73">
        <v>1</v>
      </c>
      <c r="D583" s="41" t="s">
        <v>423</v>
      </c>
      <c r="E583" s="25" t="s">
        <v>133</v>
      </c>
      <c r="F583" s="42">
        <v>112.60509999999999</v>
      </c>
      <c r="G583" s="74" t="s">
        <v>310</v>
      </c>
      <c r="H583" s="80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25">
      <c r="A584" s="73">
        <v>10</v>
      </c>
      <c r="B584" s="75">
        <v>46091</v>
      </c>
      <c r="C584" s="73">
        <v>1</v>
      </c>
      <c r="D584" s="41" t="s">
        <v>423</v>
      </c>
      <c r="E584" s="25" t="s">
        <v>366</v>
      </c>
      <c r="F584" s="42">
        <v>107.97069999999999</v>
      </c>
      <c r="G584" s="74" t="s">
        <v>310</v>
      </c>
      <c r="H584" s="80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25">
      <c r="A585" s="73">
        <v>10</v>
      </c>
      <c r="B585" s="75">
        <v>46091</v>
      </c>
      <c r="C585" s="73">
        <v>1</v>
      </c>
      <c r="D585" s="41" t="s">
        <v>423</v>
      </c>
      <c r="E585" s="25" t="s">
        <v>367</v>
      </c>
      <c r="F585" s="42">
        <v>113.6678</v>
      </c>
      <c r="G585" s="74" t="s">
        <v>310</v>
      </c>
      <c r="H585" s="80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25">
      <c r="A586" s="73">
        <v>10</v>
      </c>
      <c r="B586" s="75">
        <v>46091</v>
      </c>
      <c r="C586" s="73">
        <v>1</v>
      </c>
      <c r="D586" s="41" t="s">
        <v>423</v>
      </c>
      <c r="E586" s="25" t="s">
        <v>129</v>
      </c>
      <c r="F586" s="42">
        <v>115.2379</v>
      </c>
      <c r="G586" s="74" t="s">
        <v>310</v>
      </c>
      <c r="H586" s="80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25">
      <c r="A587" s="73">
        <v>10</v>
      </c>
      <c r="B587" s="75">
        <v>46091</v>
      </c>
      <c r="C587" s="73">
        <v>1</v>
      </c>
      <c r="D587" s="41" t="s">
        <v>423</v>
      </c>
      <c r="E587" s="25" t="s">
        <v>131</v>
      </c>
      <c r="F587" s="42">
        <v>115.0119</v>
      </c>
      <c r="G587" s="74" t="s">
        <v>310</v>
      </c>
      <c r="H587" s="80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46091</v>
      </c>
      <c r="C588" s="73">
        <v>1</v>
      </c>
      <c r="D588" s="41" t="s">
        <v>423</v>
      </c>
      <c r="E588" s="25" t="s">
        <v>368</v>
      </c>
      <c r="F588" s="42">
        <v>82.343500000000006</v>
      </c>
      <c r="G588" s="74" t="s">
        <v>310</v>
      </c>
      <c r="H588" s="80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25">
      <c r="A589" s="73">
        <v>10</v>
      </c>
      <c r="B589" s="75">
        <v>46091</v>
      </c>
      <c r="C589" s="73">
        <v>1</v>
      </c>
      <c r="D589" s="41" t="s">
        <v>423</v>
      </c>
      <c r="E589" s="25" t="s">
        <v>370</v>
      </c>
      <c r="F589" s="42">
        <v>85.271299999999997</v>
      </c>
      <c r="G589" s="74" t="s">
        <v>310</v>
      </c>
      <c r="H589" s="80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25">
      <c r="A590" s="73">
        <v>10</v>
      </c>
      <c r="B590" s="75">
        <v>46091</v>
      </c>
      <c r="C590" s="73">
        <v>1</v>
      </c>
      <c r="D590" s="41" t="s">
        <v>423</v>
      </c>
      <c r="E590" s="25" t="s">
        <v>140</v>
      </c>
      <c r="F590" s="42">
        <v>92.946299999999994</v>
      </c>
      <c r="G590" s="74" t="s">
        <v>310</v>
      </c>
      <c r="H590" s="80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25">
      <c r="A591" s="73">
        <v>10</v>
      </c>
      <c r="B591" s="75">
        <v>46091</v>
      </c>
      <c r="C591" s="73">
        <v>1</v>
      </c>
      <c r="D591" s="41" t="s">
        <v>423</v>
      </c>
      <c r="E591" s="25" t="s">
        <v>142</v>
      </c>
      <c r="F591" s="42">
        <v>92.870800000000003</v>
      </c>
      <c r="G591" s="74" t="s">
        <v>310</v>
      </c>
      <c r="H591" s="80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25">
      <c r="A592" s="73">
        <v>10</v>
      </c>
      <c r="B592" s="75">
        <v>46091</v>
      </c>
      <c r="C592" s="73">
        <v>1</v>
      </c>
      <c r="D592" s="41" t="s">
        <v>423</v>
      </c>
      <c r="E592" s="25" t="s">
        <v>143</v>
      </c>
      <c r="F592" s="42">
        <v>91.584299999999999</v>
      </c>
      <c r="G592" s="74" t="s">
        <v>310</v>
      </c>
      <c r="H592" s="80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25">
      <c r="A593" s="73">
        <v>10</v>
      </c>
      <c r="B593" s="75">
        <v>46091</v>
      </c>
      <c r="C593" s="73">
        <v>2</v>
      </c>
      <c r="D593" s="41" t="s">
        <v>424</v>
      </c>
      <c r="E593" s="25" t="s">
        <v>356</v>
      </c>
      <c r="F593" s="42">
        <v>209.67150000000001</v>
      </c>
      <c r="G593" s="74" t="s">
        <v>310</v>
      </c>
      <c r="H593" s="80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10</v>
      </c>
      <c r="B594" s="75">
        <v>46091</v>
      </c>
      <c r="C594" s="73">
        <v>2</v>
      </c>
      <c r="D594" s="41" t="s">
        <v>424</v>
      </c>
      <c r="E594" s="25" t="s">
        <v>125</v>
      </c>
      <c r="F594" s="42">
        <v>220.0874</v>
      </c>
      <c r="G594" s="74" t="s">
        <v>310</v>
      </c>
      <c r="H594" s="80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10</v>
      </c>
      <c r="B595" s="75">
        <v>46091</v>
      </c>
      <c r="C595" s="73">
        <v>2</v>
      </c>
      <c r="D595" s="41" t="s">
        <v>424</v>
      </c>
      <c r="E595" s="25" t="s">
        <v>137</v>
      </c>
      <c r="F595" s="42">
        <v>197.8297</v>
      </c>
      <c r="G595" s="74" t="s">
        <v>310</v>
      </c>
      <c r="H595" s="80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10</v>
      </c>
      <c r="B596" s="75">
        <v>46091</v>
      </c>
      <c r="C596" s="73">
        <v>2</v>
      </c>
      <c r="D596" s="41" t="s">
        <v>424</v>
      </c>
      <c r="E596" s="25" t="s">
        <v>358</v>
      </c>
      <c r="F596" s="42">
        <v>216.09190000000001</v>
      </c>
      <c r="G596" s="74" t="s">
        <v>310</v>
      </c>
      <c r="H596" s="80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10</v>
      </c>
      <c r="B597" s="75">
        <v>46091</v>
      </c>
      <c r="C597" s="73">
        <v>2</v>
      </c>
      <c r="D597" s="41" t="s">
        <v>424</v>
      </c>
      <c r="E597" s="25" t="s">
        <v>134</v>
      </c>
      <c r="F597" s="42">
        <v>227.3167</v>
      </c>
      <c r="G597" s="74" t="s">
        <v>310</v>
      </c>
      <c r="H597" s="80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10</v>
      </c>
      <c r="B598" s="75">
        <v>46091</v>
      </c>
      <c r="C598" s="73">
        <v>2</v>
      </c>
      <c r="D598" s="41" t="s">
        <v>424</v>
      </c>
      <c r="E598" s="25" t="s">
        <v>138</v>
      </c>
      <c r="F598" s="42">
        <v>228.76410000000001</v>
      </c>
      <c r="G598" s="74" t="s">
        <v>310</v>
      </c>
      <c r="H598" s="80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10</v>
      </c>
      <c r="B599" s="75">
        <v>46091</v>
      </c>
      <c r="C599" s="73">
        <v>2</v>
      </c>
      <c r="D599" s="41" t="s">
        <v>424</v>
      </c>
      <c r="E599" s="25" t="s">
        <v>359</v>
      </c>
      <c r="F599" s="42">
        <v>240.62520000000001</v>
      </c>
      <c r="G599" s="74" t="s">
        <v>310</v>
      </c>
      <c r="H599" s="80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10</v>
      </c>
      <c r="B600" s="75">
        <v>46091</v>
      </c>
      <c r="C600" s="73">
        <v>2</v>
      </c>
      <c r="D600" s="41" t="s">
        <v>424</v>
      </c>
      <c r="E600" s="25" t="s">
        <v>126</v>
      </c>
      <c r="F600" s="42">
        <v>242.56460000000001</v>
      </c>
      <c r="G600" s="74" t="s">
        <v>310</v>
      </c>
      <c r="H600" s="80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10</v>
      </c>
      <c r="B601" s="75">
        <v>46091</v>
      </c>
      <c r="C601" s="73">
        <v>2</v>
      </c>
      <c r="D601" s="41" t="s">
        <v>424</v>
      </c>
      <c r="E601" s="25" t="s">
        <v>127</v>
      </c>
      <c r="F601" s="42">
        <v>250.97059999999999</v>
      </c>
      <c r="G601" s="74" t="s">
        <v>310</v>
      </c>
      <c r="H601" s="80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10</v>
      </c>
      <c r="B602" s="75">
        <v>46091</v>
      </c>
      <c r="C602" s="73">
        <v>2</v>
      </c>
      <c r="D602" s="41" t="s">
        <v>424</v>
      </c>
      <c r="E602" s="25" t="s">
        <v>124</v>
      </c>
      <c r="F602" s="42">
        <v>253.55330000000001</v>
      </c>
      <c r="G602" s="74" t="s">
        <v>310</v>
      </c>
      <c r="H602" s="80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10</v>
      </c>
      <c r="B603" s="75">
        <v>46091</v>
      </c>
      <c r="C603" s="73">
        <v>2</v>
      </c>
      <c r="D603" s="41" t="s">
        <v>424</v>
      </c>
      <c r="E603" s="25" t="s">
        <v>361</v>
      </c>
      <c r="F603" s="42">
        <v>273.52530000000002</v>
      </c>
      <c r="G603" s="74" t="s">
        <v>310</v>
      </c>
      <c r="H603" s="80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10</v>
      </c>
      <c r="B604" s="75">
        <v>46091</v>
      </c>
      <c r="C604" s="73">
        <v>2</v>
      </c>
      <c r="D604" s="41" t="s">
        <v>424</v>
      </c>
      <c r="E604" s="25" t="s">
        <v>139</v>
      </c>
      <c r="F604" s="42">
        <v>252.86789999999999</v>
      </c>
      <c r="G604" s="74" t="s">
        <v>310</v>
      </c>
      <c r="H604" s="80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3">
        <v>10</v>
      </c>
      <c r="B605" s="75">
        <v>46091</v>
      </c>
      <c r="C605" s="73">
        <v>2</v>
      </c>
      <c r="D605" s="41" t="s">
        <v>424</v>
      </c>
      <c r="E605" s="25" t="s">
        <v>118</v>
      </c>
      <c r="F605" s="42">
        <v>271.43369999999999</v>
      </c>
      <c r="G605" s="74" t="s">
        <v>310</v>
      </c>
      <c r="H605" s="80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3">
        <v>10</v>
      </c>
      <c r="B606" s="75">
        <v>46091</v>
      </c>
      <c r="C606" s="73">
        <v>2</v>
      </c>
      <c r="D606" s="41" t="s">
        <v>424</v>
      </c>
      <c r="E606" s="25" t="s">
        <v>362</v>
      </c>
      <c r="F606" s="42">
        <v>264.25220000000002</v>
      </c>
      <c r="G606" s="74" t="s">
        <v>310</v>
      </c>
      <c r="H606" s="80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3">
        <v>10</v>
      </c>
      <c r="B607" s="75">
        <v>46091</v>
      </c>
      <c r="C607" s="73">
        <v>2</v>
      </c>
      <c r="D607" s="41" t="s">
        <v>424</v>
      </c>
      <c r="E607" s="25" t="s">
        <v>364</v>
      </c>
      <c r="F607" s="42">
        <v>282.22699999999998</v>
      </c>
      <c r="G607" s="74" t="s">
        <v>310</v>
      </c>
      <c r="H607" s="80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3">
        <v>10</v>
      </c>
      <c r="B608" s="75">
        <v>46091</v>
      </c>
      <c r="C608" s="73">
        <v>2</v>
      </c>
      <c r="D608" s="41" t="s">
        <v>424</v>
      </c>
      <c r="E608" s="25" t="s">
        <v>135</v>
      </c>
      <c r="F608" s="42">
        <v>285.97489999999999</v>
      </c>
      <c r="G608" s="74" t="s">
        <v>310</v>
      </c>
      <c r="H608" s="80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3">
        <v>10</v>
      </c>
      <c r="B609" s="75">
        <v>46091</v>
      </c>
      <c r="C609" s="73">
        <v>2</v>
      </c>
      <c r="D609" s="41" t="s">
        <v>424</v>
      </c>
      <c r="E609" s="25" t="s">
        <v>128</v>
      </c>
      <c r="F609" s="42">
        <v>285.83390000000003</v>
      </c>
      <c r="G609" s="74" t="s">
        <v>310</v>
      </c>
      <c r="H609" s="80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3">
        <v>10</v>
      </c>
      <c r="B610" s="75">
        <v>46091</v>
      </c>
      <c r="C610" s="73">
        <v>2</v>
      </c>
      <c r="D610" s="41" t="s">
        <v>424</v>
      </c>
      <c r="E610" s="25" t="s">
        <v>122</v>
      </c>
      <c r="F610" s="42">
        <v>201.3383</v>
      </c>
      <c r="G610" s="74" t="s">
        <v>310</v>
      </c>
      <c r="H610" s="80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3">
        <v>10</v>
      </c>
      <c r="B611" s="75">
        <v>46091</v>
      </c>
      <c r="C611" s="73">
        <v>2</v>
      </c>
      <c r="D611" s="41" t="s">
        <v>424</v>
      </c>
      <c r="E611" s="25" t="s">
        <v>144</v>
      </c>
      <c r="F611" s="42">
        <v>206.79470000000001</v>
      </c>
      <c r="G611" s="74" t="s">
        <v>310</v>
      </c>
      <c r="H611" s="80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3">
        <v>10</v>
      </c>
      <c r="B612" s="75">
        <v>46091</v>
      </c>
      <c r="C612" s="73">
        <v>2</v>
      </c>
      <c r="D612" s="41" t="s">
        <v>424</v>
      </c>
      <c r="E612" s="25" t="s">
        <v>365</v>
      </c>
      <c r="F612" s="42">
        <v>213.52090000000001</v>
      </c>
      <c r="G612" s="74" t="s">
        <v>310</v>
      </c>
      <c r="H612" s="80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46091</v>
      </c>
      <c r="C613" s="73">
        <v>2</v>
      </c>
      <c r="D613" s="41" t="s">
        <v>424</v>
      </c>
      <c r="E613" s="25" t="s">
        <v>132</v>
      </c>
      <c r="F613" s="42">
        <v>214.559</v>
      </c>
      <c r="G613" s="74" t="s">
        <v>310</v>
      </c>
      <c r="H613" s="80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3">
        <v>10</v>
      </c>
      <c r="B614" s="75">
        <v>46091</v>
      </c>
      <c r="C614" s="73">
        <v>2</v>
      </c>
      <c r="D614" s="41" t="s">
        <v>424</v>
      </c>
      <c r="E614" s="25" t="s">
        <v>133</v>
      </c>
      <c r="F614" s="42">
        <v>217.6866</v>
      </c>
      <c r="G614" s="74" t="s">
        <v>310</v>
      </c>
      <c r="H614" s="80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3">
        <v>10</v>
      </c>
      <c r="B615" s="75">
        <v>46091</v>
      </c>
      <c r="C615" s="73">
        <v>2</v>
      </c>
      <c r="D615" s="41" t="s">
        <v>424</v>
      </c>
      <c r="E615" s="25" t="s">
        <v>366</v>
      </c>
      <c r="F615" s="42">
        <v>226.1628</v>
      </c>
      <c r="G615" s="74" t="s">
        <v>310</v>
      </c>
      <c r="H615" s="80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3">
        <v>10</v>
      </c>
      <c r="B616" s="75">
        <v>46091</v>
      </c>
      <c r="C616" s="73">
        <v>2</v>
      </c>
      <c r="D616" s="41" t="s">
        <v>424</v>
      </c>
      <c r="E616" s="25" t="s">
        <v>367</v>
      </c>
      <c r="F616" s="42">
        <v>231.4924</v>
      </c>
      <c r="G616" s="74" t="s">
        <v>310</v>
      </c>
      <c r="H616" s="80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3">
        <v>10</v>
      </c>
      <c r="B617" s="75">
        <v>46091</v>
      </c>
      <c r="C617" s="73">
        <v>2</v>
      </c>
      <c r="D617" s="41" t="s">
        <v>424</v>
      </c>
      <c r="E617" s="25" t="s">
        <v>129</v>
      </c>
      <c r="F617" s="42">
        <v>231.36750000000001</v>
      </c>
      <c r="G617" s="74" t="s">
        <v>310</v>
      </c>
      <c r="H617" s="80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3">
        <v>10</v>
      </c>
      <c r="B618" s="75">
        <v>46091</v>
      </c>
      <c r="C618" s="73">
        <v>2</v>
      </c>
      <c r="D618" s="41" t="s">
        <v>424</v>
      </c>
      <c r="E618" s="25" t="s">
        <v>131</v>
      </c>
      <c r="F618" s="42">
        <v>247.71170000000001</v>
      </c>
      <c r="G618" s="74" t="s">
        <v>310</v>
      </c>
      <c r="H618" s="80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3">
        <v>10</v>
      </c>
      <c r="B619" s="75">
        <v>46091</v>
      </c>
      <c r="C619" s="73">
        <v>2</v>
      </c>
      <c r="D619" s="41" t="s">
        <v>424</v>
      </c>
      <c r="E619" s="25" t="s">
        <v>368</v>
      </c>
      <c r="F619" s="42">
        <v>240.92080000000001</v>
      </c>
      <c r="G619" s="74" t="s">
        <v>310</v>
      </c>
      <c r="H619" s="80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3">
        <v>10</v>
      </c>
      <c r="B620" s="75">
        <v>46091</v>
      </c>
      <c r="C620" s="73">
        <v>2</v>
      </c>
      <c r="D620" s="41" t="s">
        <v>424</v>
      </c>
      <c r="E620" s="25" t="s">
        <v>370</v>
      </c>
      <c r="F620" s="42">
        <v>251.8938</v>
      </c>
      <c r="G620" s="74" t="s">
        <v>310</v>
      </c>
      <c r="H620" s="80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3">
        <v>10</v>
      </c>
      <c r="B621" s="75">
        <v>46091</v>
      </c>
      <c r="C621" s="73">
        <v>2</v>
      </c>
      <c r="D621" s="41" t="s">
        <v>424</v>
      </c>
      <c r="E621" s="25" t="s">
        <v>140</v>
      </c>
      <c r="F621" s="42">
        <v>251.46090000000001</v>
      </c>
      <c r="G621" s="74" t="s">
        <v>310</v>
      </c>
      <c r="H621" s="80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3">
        <v>10</v>
      </c>
      <c r="B622" s="75">
        <v>46091</v>
      </c>
      <c r="C622" s="73">
        <v>2</v>
      </c>
      <c r="D622" s="41" t="s">
        <v>424</v>
      </c>
      <c r="E622" s="25" t="s">
        <v>142</v>
      </c>
      <c r="F622" s="42">
        <v>265.61579999999998</v>
      </c>
      <c r="G622" s="74" t="s">
        <v>310</v>
      </c>
      <c r="H622" s="80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3">
        <v>10</v>
      </c>
      <c r="B623" s="75">
        <v>46091</v>
      </c>
      <c r="C623" s="73">
        <v>2</v>
      </c>
      <c r="D623" s="41" t="s">
        <v>424</v>
      </c>
      <c r="E623" s="25" t="s">
        <v>143</v>
      </c>
      <c r="F623" s="42">
        <v>267.73700000000002</v>
      </c>
      <c r="G623" s="74" t="s">
        <v>310</v>
      </c>
      <c r="H623" s="80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3">
        <v>11</v>
      </c>
      <c r="B624" s="75">
        <v>46098</v>
      </c>
      <c r="C624" s="73">
        <v>1</v>
      </c>
      <c r="D624" s="41" t="s">
        <v>423</v>
      </c>
      <c r="E624" s="25" t="s">
        <v>356</v>
      </c>
      <c r="F624" s="42">
        <v>82.046599999999998</v>
      </c>
      <c r="G624" s="74" t="s">
        <v>310</v>
      </c>
      <c r="H624" s="80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25">
      <c r="A625" s="73">
        <v>11</v>
      </c>
      <c r="B625" s="75">
        <v>46098</v>
      </c>
      <c r="C625" s="73">
        <v>1</v>
      </c>
      <c r="D625" s="41" t="s">
        <v>423</v>
      </c>
      <c r="E625" s="25" t="s">
        <v>125</v>
      </c>
      <c r="F625" s="42">
        <v>81.534800000000004</v>
      </c>
      <c r="G625" s="74" t="s">
        <v>310</v>
      </c>
      <c r="H625" s="80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11</v>
      </c>
      <c r="B626" s="75">
        <v>46098</v>
      </c>
      <c r="C626" s="73">
        <v>1</v>
      </c>
      <c r="D626" s="41" t="s">
        <v>423</v>
      </c>
      <c r="E626" s="25" t="s">
        <v>137</v>
      </c>
      <c r="F626" s="42">
        <v>87.744600000000005</v>
      </c>
      <c r="G626" s="74" t="s">
        <v>310</v>
      </c>
      <c r="H626" s="80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11</v>
      </c>
      <c r="B627" s="75">
        <v>46098</v>
      </c>
      <c r="C627" s="73">
        <v>1</v>
      </c>
      <c r="D627" s="41" t="s">
        <v>423</v>
      </c>
      <c r="E627" s="25" t="s">
        <v>358</v>
      </c>
      <c r="F627" s="42">
        <v>89.812299999999993</v>
      </c>
      <c r="G627" s="74" t="s">
        <v>310</v>
      </c>
      <c r="H627" s="80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11</v>
      </c>
      <c r="B628" s="75">
        <v>46098</v>
      </c>
      <c r="C628" s="73">
        <v>1</v>
      </c>
      <c r="D628" s="41" t="s">
        <v>423</v>
      </c>
      <c r="E628" s="25" t="s">
        <v>134</v>
      </c>
      <c r="F628" s="42">
        <v>91.367599999999996</v>
      </c>
      <c r="G628" s="74" t="s">
        <v>310</v>
      </c>
      <c r="H628" s="80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11</v>
      </c>
      <c r="B629" s="75">
        <v>46098</v>
      </c>
      <c r="C629" s="73">
        <v>1</v>
      </c>
      <c r="D629" s="41" t="s">
        <v>423</v>
      </c>
      <c r="E629" s="25" t="s">
        <v>138</v>
      </c>
      <c r="F629" s="42">
        <v>98.8416</v>
      </c>
      <c r="G629" s="74" t="s">
        <v>310</v>
      </c>
      <c r="H629" s="80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25">
      <c r="A630" s="73">
        <v>11</v>
      </c>
      <c r="B630" s="75">
        <v>46098</v>
      </c>
      <c r="C630" s="73">
        <v>1</v>
      </c>
      <c r="D630" s="41" t="s">
        <v>423</v>
      </c>
      <c r="E630" s="25" t="s">
        <v>359</v>
      </c>
      <c r="F630" s="42">
        <v>101.4079</v>
      </c>
      <c r="G630" s="74" t="s">
        <v>310</v>
      </c>
      <c r="H630" s="80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25">
      <c r="A631" s="73">
        <v>11</v>
      </c>
      <c r="B631" s="75">
        <v>46098</v>
      </c>
      <c r="C631" s="73">
        <v>1</v>
      </c>
      <c r="D631" s="41" t="s">
        <v>423</v>
      </c>
      <c r="E631" s="25" t="s">
        <v>126</v>
      </c>
      <c r="F631" s="42">
        <v>100.1992</v>
      </c>
      <c r="G631" s="74" t="s">
        <v>310</v>
      </c>
      <c r="H631" s="80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25">
      <c r="A632" s="73">
        <v>11</v>
      </c>
      <c r="B632" s="75">
        <v>46098</v>
      </c>
      <c r="C632" s="73">
        <v>1</v>
      </c>
      <c r="D632" s="41" t="s">
        <v>423</v>
      </c>
      <c r="E632" s="25" t="s">
        <v>127</v>
      </c>
      <c r="F632" s="42">
        <v>106.1572</v>
      </c>
      <c r="G632" s="74" t="s">
        <v>310</v>
      </c>
      <c r="H632" s="80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25">
      <c r="A633" s="73">
        <v>11</v>
      </c>
      <c r="B633" s="75">
        <v>46098</v>
      </c>
      <c r="C633" s="73">
        <v>1</v>
      </c>
      <c r="D633" s="41" t="s">
        <v>423</v>
      </c>
      <c r="E633" s="25" t="s">
        <v>124</v>
      </c>
      <c r="F633" s="42">
        <v>111.44159999999999</v>
      </c>
      <c r="G633" s="74" t="s">
        <v>310</v>
      </c>
      <c r="H633" s="80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25">
      <c r="A634" s="73">
        <v>11</v>
      </c>
      <c r="B634" s="75">
        <v>46098</v>
      </c>
      <c r="C634" s="73">
        <v>1</v>
      </c>
      <c r="D634" s="41" t="s">
        <v>423</v>
      </c>
      <c r="E634" s="25" t="s">
        <v>361</v>
      </c>
      <c r="F634" s="42">
        <v>109.9969</v>
      </c>
      <c r="G634" s="74" t="s">
        <v>310</v>
      </c>
      <c r="H634" s="80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25">
      <c r="A635" s="73">
        <v>11</v>
      </c>
      <c r="B635" s="75">
        <v>46098</v>
      </c>
      <c r="C635" s="73">
        <v>1</v>
      </c>
      <c r="D635" s="41" t="s">
        <v>423</v>
      </c>
      <c r="E635" s="25" t="s">
        <v>139</v>
      </c>
      <c r="F635" s="42">
        <v>113.4982</v>
      </c>
      <c r="G635" s="74" t="s">
        <v>310</v>
      </c>
      <c r="H635" s="80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25">
      <c r="A636" s="73">
        <v>11</v>
      </c>
      <c r="B636" s="75">
        <v>46098</v>
      </c>
      <c r="C636" s="73">
        <v>1</v>
      </c>
      <c r="D636" s="41" t="s">
        <v>423</v>
      </c>
      <c r="E636" s="25" t="s">
        <v>118</v>
      </c>
      <c r="F636" s="42">
        <v>122.5354</v>
      </c>
      <c r="G636" s="74" t="s">
        <v>310</v>
      </c>
      <c r="H636" s="80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25">
      <c r="A637" s="73">
        <v>11</v>
      </c>
      <c r="B637" s="75">
        <v>46098</v>
      </c>
      <c r="C637" s="73">
        <v>1</v>
      </c>
      <c r="D637" s="41" t="s">
        <v>423</v>
      </c>
      <c r="E637" s="25" t="s">
        <v>362</v>
      </c>
      <c r="F637" s="42">
        <v>79.275199999999998</v>
      </c>
      <c r="G637" s="74" t="s">
        <v>310</v>
      </c>
      <c r="H637" s="80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25">
      <c r="A638" s="73">
        <v>11</v>
      </c>
      <c r="B638" s="75">
        <v>46098</v>
      </c>
      <c r="C638" s="73">
        <v>1</v>
      </c>
      <c r="D638" s="41" t="s">
        <v>423</v>
      </c>
      <c r="E638" s="25" t="s">
        <v>364</v>
      </c>
      <c r="F638" s="42">
        <v>84.357600000000005</v>
      </c>
      <c r="G638" s="74" t="s">
        <v>310</v>
      </c>
      <c r="H638" s="80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46098</v>
      </c>
      <c r="C639" s="73">
        <v>1</v>
      </c>
      <c r="D639" s="41" t="s">
        <v>423</v>
      </c>
      <c r="E639" s="25" t="s">
        <v>135</v>
      </c>
      <c r="F639" s="42">
        <v>87.119799999999998</v>
      </c>
      <c r="G639" s="74" t="s">
        <v>310</v>
      </c>
      <c r="H639" s="80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25">
      <c r="A640" s="73">
        <v>11</v>
      </c>
      <c r="B640" s="75">
        <v>46098</v>
      </c>
      <c r="C640" s="73">
        <v>1</v>
      </c>
      <c r="D640" s="41" t="s">
        <v>423</v>
      </c>
      <c r="E640" s="25" t="s">
        <v>128</v>
      </c>
      <c r="F640" s="42">
        <v>95.343800000000002</v>
      </c>
      <c r="G640" s="74" t="s">
        <v>310</v>
      </c>
      <c r="H640" s="80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25">
      <c r="A641" s="73">
        <v>11</v>
      </c>
      <c r="B641" s="75">
        <v>46098</v>
      </c>
      <c r="C641" s="73">
        <v>1</v>
      </c>
      <c r="D641" s="41" t="s">
        <v>423</v>
      </c>
      <c r="E641" s="25" t="s">
        <v>122</v>
      </c>
      <c r="F641" s="42">
        <v>93.361099999999993</v>
      </c>
      <c r="G641" s="74" t="s">
        <v>310</v>
      </c>
      <c r="H641" s="80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25">
      <c r="A642" s="73">
        <v>11</v>
      </c>
      <c r="B642" s="75">
        <v>46098</v>
      </c>
      <c r="C642" s="73">
        <v>1</v>
      </c>
      <c r="D642" s="41" t="s">
        <v>423</v>
      </c>
      <c r="E642" s="25" t="s">
        <v>144</v>
      </c>
      <c r="F642" s="42">
        <v>99.594099999999997</v>
      </c>
      <c r="G642" s="74" t="s">
        <v>310</v>
      </c>
      <c r="H642" s="80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25">
      <c r="A643" s="73">
        <v>11</v>
      </c>
      <c r="B643" s="75">
        <v>46098</v>
      </c>
      <c r="C643" s="73">
        <v>1</v>
      </c>
      <c r="D643" s="41" t="s">
        <v>423</v>
      </c>
      <c r="E643" s="25" t="s">
        <v>365</v>
      </c>
      <c r="F643" s="42">
        <v>105.69029999999999</v>
      </c>
      <c r="G643" s="74" t="s">
        <v>310</v>
      </c>
      <c r="H643" s="80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25">
      <c r="A644" s="73">
        <v>11</v>
      </c>
      <c r="B644" s="75">
        <v>46098</v>
      </c>
      <c r="C644" s="73">
        <v>1</v>
      </c>
      <c r="D644" s="41" t="s">
        <v>423</v>
      </c>
      <c r="E644" s="25" t="s">
        <v>132</v>
      </c>
      <c r="F644" s="42">
        <v>100.6361</v>
      </c>
      <c r="G644" s="74" t="s">
        <v>310</v>
      </c>
      <c r="H644" s="80"/>
      <c r="BA644" s="5" t="str">
        <f t="shared" ref="BA644:BA707" si="10">IF($D644="","",MID($D644,4,6))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25">
      <c r="A645" s="73">
        <v>11</v>
      </c>
      <c r="B645" s="75">
        <v>46098</v>
      </c>
      <c r="C645" s="73">
        <v>1</v>
      </c>
      <c r="D645" s="41" t="s">
        <v>423</v>
      </c>
      <c r="E645" s="25" t="s">
        <v>133</v>
      </c>
      <c r="F645" s="42">
        <v>109.1717</v>
      </c>
      <c r="G645" s="74" t="s">
        <v>310</v>
      </c>
      <c r="H645" s="80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25">
      <c r="A646" s="73">
        <v>11</v>
      </c>
      <c r="B646" s="75">
        <v>46098</v>
      </c>
      <c r="C646" s="73">
        <v>1</v>
      </c>
      <c r="D646" s="41" t="s">
        <v>423</v>
      </c>
      <c r="E646" s="25" t="s">
        <v>366</v>
      </c>
      <c r="F646" s="42">
        <v>99.8613</v>
      </c>
      <c r="G646" s="74" t="s">
        <v>310</v>
      </c>
      <c r="H646" s="80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25">
      <c r="A647" s="73">
        <v>11</v>
      </c>
      <c r="B647" s="75">
        <v>46098</v>
      </c>
      <c r="C647" s="73">
        <v>1</v>
      </c>
      <c r="D647" s="41" t="s">
        <v>423</v>
      </c>
      <c r="E647" s="25" t="s">
        <v>367</v>
      </c>
      <c r="F647" s="42">
        <v>112.9419</v>
      </c>
      <c r="G647" s="74" t="s">
        <v>310</v>
      </c>
      <c r="H647" s="80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25">
      <c r="A648" s="73">
        <v>11</v>
      </c>
      <c r="B648" s="75">
        <v>46098</v>
      </c>
      <c r="C648" s="73">
        <v>1</v>
      </c>
      <c r="D648" s="41" t="s">
        <v>423</v>
      </c>
      <c r="E648" s="25" t="s">
        <v>129</v>
      </c>
      <c r="F648" s="42">
        <v>114.07129999999999</v>
      </c>
      <c r="G648" s="74" t="s">
        <v>310</v>
      </c>
      <c r="H648" s="80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25">
      <c r="A649" s="73">
        <v>11</v>
      </c>
      <c r="B649" s="75">
        <v>46098</v>
      </c>
      <c r="C649" s="73">
        <v>1</v>
      </c>
      <c r="D649" s="41" t="s">
        <v>423</v>
      </c>
      <c r="E649" s="25" t="s">
        <v>131</v>
      </c>
      <c r="F649" s="42">
        <v>117.9066</v>
      </c>
      <c r="G649" s="74" t="s">
        <v>310</v>
      </c>
      <c r="H649" s="80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25">
      <c r="A650" s="73">
        <v>11</v>
      </c>
      <c r="B650" s="75">
        <v>46098</v>
      </c>
      <c r="C650" s="73">
        <v>1</v>
      </c>
      <c r="D650" s="41" t="s">
        <v>423</v>
      </c>
      <c r="E650" s="25" t="s">
        <v>368</v>
      </c>
      <c r="F650" s="42">
        <v>82.925200000000004</v>
      </c>
      <c r="G650" s="74" t="s">
        <v>310</v>
      </c>
      <c r="H650" s="80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25">
      <c r="A651" s="73">
        <v>11</v>
      </c>
      <c r="B651" s="75">
        <v>46098</v>
      </c>
      <c r="C651" s="73">
        <v>1</v>
      </c>
      <c r="D651" s="41" t="s">
        <v>423</v>
      </c>
      <c r="E651" s="25" t="s">
        <v>370</v>
      </c>
      <c r="F651" s="42">
        <v>82.518600000000006</v>
      </c>
      <c r="G651" s="74" t="s">
        <v>310</v>
      </c>
      <c r="H651" s="80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25">
      <c r="A652" s="73">
        <v>11</v>
      </c>
      <c r="B652" s="75">
        <v>46098</v>
      </c>
      <c r="C652" s="73">
        <v>1</v>
      </c>
      <c r="D652" s="41" t="s">
        <v>423</v>
      </c>
      <c r="E652" s="25" t="s">
        <v>140</v>
      </c>
      <c r="F652" s="42">
        <v>89.341099999999997</v>
      </c>
      <c r="G652" s="74" t="s">
        <v>310</v>
      </c>
      <c r="H652" s="80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25">
      <c r="A653" s="73">
        <v>11</v>
      </c>
      <c r="B653" s="75">
        <v>46098</v>
      </c>
      <c r="C653" s="73">
        <v>1</v>
      </c>
      <c r="D653" s="41" t="s">
        <v>423</v>
      </c>
      <c r="E653" s="25" t="s">
        <v>142</v>
      </c>
      <c r="F653" s="42">
        <v>86.679000000000002</v>
      </c>
      <c r="G653" s="74" t="s">
        <v>310</v>
      </c>
      <c r="H653" s="80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25">
      <c r="A654" s="73">
        <v>11</v>
      </c>
      <c r="B654" s="75">
        <v>46098</v>
      </c>
      <c r="C654" s="73">
        <v>1</v>
      </c>
      <c r="D654" s="41" t="s">
        <v>423</v>
      </c>
      <c r="E654" s="25" t="s">
        <v>143</v>
      </c>
      <c r="F654" s="42">
        <v>92.136200000000002</v>
      </c>
      <c r="G654" s="74" t="s">
        <v>310</v>
      </c>
      <c r="H654" s="80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3">
        <v>11</v>
      </c>
      <c r="B655" s="75">
        <v>46098</v>
      </c>
      <c r="C655" s="73">
        <v>2</v>
      </c>
      <c r="D655" s="41" t="s">
        <v>424</v>
      </c>
      <c r="E655" s="25" t="s">
        <v>356</v>
      </c>
      <c r="F655" s="42">
        <v>212.221</v>
      </c>
      <c r="G655" s="74" t="s">
        <v>310</v>
      </c>
      <c r="H655" s="80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11</v>
      </c>
      <c r="B656" s="75">
        <v>46098</v>
      </c>
      <c r="C656" s="73">
        <v>2</v>
      </c>
      <c r="D656" s="41" t="s">
        <v>424</v>
      </c>
      <c r="E656" s="25" t="s">
        <v>125</v>
      </c>
      <c r="F656" s="42">
        <v>203.92779999999999</v>
      </c>
      <c r="G656" s="74" t="s">
        <v>310</v>
      </c>
      <c r="H656" s="80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11</v>
      </c>
      <c r="B657" s="75">
        <v>46098</v>
      </c>
      <c r="C657" s="73">
        <v>2</v>
      </c>
      <c r="D657" s="41" t="s">
        <v>424</v>
      </c>
      <c r="E657" s="25" t="s">
        <v>137</v>
      </c>
      <c r="F657" s="42">
        <v>218.92240000000001</v>
      </c>
      <c r="G657" s="74" t="s">
        <v>310</v>
      </c>
      <c r="H657" s="80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11</v>
      </c>
      <c r="B658" s="75">
        <v>46098</v>
      </c>
      <c r="C658" s="73">
        <v>2</v>
      </c>
      <c r="D658" s="41" t="s">
        <v>424</v>
      </c>
      <c r="E658" s="25" t="s">
        <v>358</v>
      </c>
      <c r="F658" s="42">
        <v>225.6181</v>
      </c>
      <c r="G658" s="74" t="s">
        <v>310</v>
      </c>
      <c r="H658" s="80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11</v>
      </c>
      <c r="B659" s="75">
        <v>46098</v>
      </c>
      <c r="C659" s="73">
        <v>2</v>
      </c>
      <c r="D659" s="41" t="s">
        <v>424</v>
      </c>
      <c r="E659" s="25" t="s">
        <v>134</v>
      </c>
      <c r="F659" s="42">
        <v>225.0155</v>
      </c>
      <c r="G659" s="74" t="s">
        <v>310</v>
      </c>
      <c r="H659" s="80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11</v>
      </c>
      <c r="B660" s="75">
        <v>46098</v>
      </c>
      <c r="C660" s="73">
        <v>2</v>
      </c>
      <c r="D660" s="41" t="s">
        <v>424</v>
      </c>
      <c r="E660" s="25" t="s">
        <v>138</v>
      </c>
      <c r="F660" s="42">
        <v>242.81479999999999</v>
      </c>
      <c r="G660" s="74" t="s">
        <v>310</v>
      </c>
      <c r="H660" s="80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11</v>
      </c>
      <c r="B661" s="75">
        <v>46098</v>
      </c>
      <c r="C661" s="73">
        <v>2</v>
      </c>
      <c r="D661" s="41" t="s">
        <v>424</v>
      </c>
      <c r="E661" s="25" t="s">
        <v>359</v>
      </c>
      <c r="F661" s="42">
        <v>243.48140000000001</v>
      </c>
      <c r="G661" s="74" t="s">
        <v>310</v>
      </c>
      <c r="H661" s="80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11</v>
      </c>
      <c r="B662" s="75">
        <v>46098</v>
      </c>
      <c r="C662" s="73">
        <v>2</v>
      </c>
      <c r="D662" s="41" t="s">
        <v>424</v>
      </c>
      <c r="E662" s="25" t="s">
        <v>126</v>
      </c>
      <c r="F662" s="42">
        <v>233.09710000000001</v>
      </c>
      <c r="G662" s="74" t="s">
        <v>310</v>
      </c>
      <c r="H662" s="80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11</v>
      </c>
      <c r="B663" s="75">
        <v>46098</v>
      </c>
      <c r="C663" s="73">
        <v>2</v>
      </c>
      <c r="D663" s="41" t="s">
        <v>424</v>
      </c>
      <c r="E663" s="25" t="s">
        <v>127</v>
      </c>
      <c r="F663" s="42">
        <v>251.7696</v>
      </c>
      <c r="G663" s="74" t="s">
        <v>310</v>
      </c>
      <c r="H663" s="80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46098</v>
      </c>
      <c r="C664" s="73">
        <v>2</v>
      </c>
      <c r="D664" s="41" t="s">
        <v>424</v>
      </c>
      <c r="E664" s="25" t="s">
        <v>124</v>
      </c>
      <c r="F664" s="42">
        <v>253.17160000000001</v>
      </c>
      <c r="G664" s="74" t="s">
        <v>310</v>
      </c>
      <c r="H664" s="80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11</v>
      </c>
      <c r="B665" s="75">
        <v>46098</v>
      </c>
      <c r="C665" s="73">
        <v>2</v>
      </c>
      <c r="D665" s="41" t="s">
        <v>424</v>
      </c>
      <c r="E665" s="25" t="s">
        <v>361</v>
      </c>
      <c r="F665" s="42">
        <v>261.49939999999998</v>
      </c>
      <c r="G665" s="74" t="s">
        <v>310</v>
      </c>
      <c r="H665" s="80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11</v>
      </c>
      <c r="B666" s="75">
        <v>46098</v>
      </c>
      <c r="C666" s="73">
        <v>2</v>
      </c>
      <c r="D666" s="41" t="s">
        <v>424</v>
      </c>
      <c r="E666" s="25" t="s">
        <v>139</v>
      </c>
      <c r="F666" s="42">
        <v>263.3802</v>
      </c>
      <c r="G666" s="74" t="s">
        <v>310</v>
      </c>
      <c r="H666" s="80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11</v>
      </c>
      <c r="B667" s="75">
        <v>46098</v>
      </c>
      <c r="C667" s="73">
        <v>2</v>
      </c>
      <c r="D667" s="41" t="s">
        <v>424</v>
      </c>
      <c r="E667" s="25" t="s">
        <v>118</v>
      </c>
      <c r="F667" s="42">
        <v>256.89960000000002</v>
      </c>
      <c r="G667" s="74" t="s">
        <v>310</v>
      </c>
      <c r="H667" s="80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11</v>
      </c>
      <c r="B668" s="75">
        <v>46098</v>
      </c>
      <c r="C668" s="73">
        <v>2</v>
      </c>
      <c r="D668" s="41" t="s">
        <v>424</v>
      </c>
      <c r="E668" s="25" t="s">
        <v>362</v>
      </c>
      <c r="F668" s="42">
        <v>266.17790000000002</v>
      </c>
      <c r="G668" s="74" t="s">
        <v>310</v>
      </c>
      <c r="H668" s="80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11</v>
      </c>
      <c r="B669" s="75">
        <v>46098</v>
      </c>
      <c r="C669" s="73">
        <v>2</v>
      </c>
      <c r="D669" s="41" t="s">
        <v>424</v>
      </c>
      <c r="E669" s="25" t="s">
        <v>364</v>
      </c>
      <c r="F669" s="42">
        <v>262.28680000000003</v>
      </c>
      <c r="G669" s="74" t="s">
        <v>310</v>
      </c>
      <c r="H669" s="80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11</v>
      </c>
      <c r="B670" s="75">
        <v>46098</v>
      </c>
      <c r="C670" s="73">
        <v>2</v>
      </c>
      <c r="D670" s="41" t="s">
        <v>424</v>
      </c>
      <c r="E670" s="25" t="s">
        <v>135</v>
      </c>
      <c r="F670" s="42">
        <v>280.05869999999999</v>
      </c>
      <c r="G670" s="74" t="s">
        <v>310</v>
      </c>
      <c r="H670" s="80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11</v>
      </c>
      <c r="B671" s="75">
        <v>46098</v>
      </c>
      <c r="C671" s="73">
        <v>2</v>
      </c>
      <c r="D671" s="41" t="s">
        <v>424</v>
      </c>
      <c r="E671" s="25" t="s">
        <v>128</v>
      </c>
      <c r="F671" s="42">
        <v>286.10129999999998</v>
      </c>
      <c r="G671" s="74" t="s">
        <v>310</v>
      </c>
      <c r="H671" s="80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11</v>
      </c>
      <c r="B672" s="75">
        <v>46098</v>
      </c>
      <c r="C672" s="73">
        <v>2</v>
      </c>
      <c r="D672" s="41" t="s">
        <v>424</v>
      </c>
      <c r="E672" s="25" t="s">
        <v>122</v>
      </c>
      <c r="F672" s="42">
        <v>200.75810000000001</v>
      </c>
      <c r="G672" s="74" t="s">
        <v>310</v>
      </c>
      <c r="H672" s="80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11</v>
      </c>
      <c r="B673" s="75">
        <v>46098</v>
      </c>
      <c r="C673" s="73">
        <v>2</v>
      </c>
      <c r="D673" s="41" t="s">
        <v>424</v>
      </c>
      <c r="E673" s="25" t="s">
        <v>144</v>
      </c>
      <c r="F673" s="42">
        <v>192.8023</v>
      </c>
      <c r="G673" s="74" t="s">
        <v>310</v>
      </c>
      <c r="H673" s="80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11</v>
      </c>
      <c r="B674" s="75">
        <v>46098</v>
      </c>
      <c r="C674" s="73">
        <v>2</v>
      </c>
      <c r="D674" s="41" t="s">
        <v>424</v>
      </c>
      <c r="E674" s="25" t="s">
        <v>365</v>
      </c>
      <c r="F674" s="42">
        <v>206.96969999999999</v>
      </c>
      <c r="G674" s="74" t="s">
        <v>310</v>
      </c>
      <c r="H674" s="80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11</v>
      </c>
      <c r="B675" s="75">
        <v>46098</v>
      </c>
      <c r="C675" s="73">
        <v>2</v>
      </c>
      <c r="D675" s="41" t="s">
        <v>424</v>
      </c>
      <c r="E675" s="25" t="s">
        <v>132</v>
      </c>
      <c r="F675" s="42">
        <v>224.25899999999999</v>
      </c>
      <c r="G675" s="74" t="s">
        <v>310</v>
      </c>
      <c r="H675" s="80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11</v>
      </c>
      <c r="B676" s="75">
        <v>46098</v>
      </c>
      <c r="C676" s="73">
        <v>2</v>
      </c>
      <c r="D676" s="41" t="s">
        <v>424</v>
      </c>
      <c r="E676" s="25" t="s">
        <v>133</v>
      </c>
      <c r="F676" s="42">
        <v>227.5078</v>
      </c>
      <c r="G676" s="74" t="s">
        <v>310</v>
      </c>
      <c r="H676" s="80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11</v>
      </c>
      <c r="B677" s="75">
        <v>46098</v>
      </c>
      <c r="C677" s="73">
        <v>2</v>
      </c>
      <c r="D677" s="41" t="s">
        <v>424</v>
      </c>
      <c r="E677" s="25" t="s">
        <v>366</v>
      </c>
      <c r="F677" s="42">
        <v>235.18690000000001</v>
      </c>
      <c r="G677" s="74" t="s">
        <v>310</v>
      </c>
      <c r="H677" s="80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11</v>
      </c>
      <c r="B678" s="75">
        <v>46098</v>
      </c>
      <c r="C678" s="73">
        <v>2</v>
      </c>
      <c r="D678" s="41" t="s">
        <v>424</v>
      </c>
      <c r="E678" s="25" t="s">
        <v>367</v>
      </c>
      <c r="F678" s="42">
        <v>235.72710000000001</v>
      </c>
      <c r="G678" s="74" t="s">
        <v>310</v>
      </c>
      <c r="H678" s="80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11</v>
      </c>
      <c r="B679" s="75">
        <v>46098</v>
      </c>
      <c r="C679" s="73">
        <v>2</v>
      </c>
      <c r="D679" s="41" t="s">
        <v>424</v>
      </c>
      <c r="E679" s="25" t="s">
        <v>129</v>
      </c>
      <c r="F679" s="42">
        <v>227.27850000000001</v>
      </c>
      <c r="G679" s="74" t="s">
        <v>310</v>
      </c>
      <c r="H679" s="80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3">
        <v>11</v>
      </c>
      <c r="B680" s="75">
        <v>46098</v>
      </c>
      <c r="C680" s="73">
        <v>2</v>
      </c>
      <c r="D680" s="41" t="s">
        <v>424</v>
      </c>
      <c r="E680" s="25" t="s">
        <v>131</v>
      </c>
      <c r="F680" s="42">
        <v>237.97839999999999</v>
      </c>
      <c r="G680" s="74" t="s">
        <v>310</v>
      </c>
      <c r="H680" s="80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3">
        <v>11</v>
      </c>
      <c r="B681" s="75">
        <v>46098</v>
      </c>
      <c r="C681" s="73">
        <v>2</v>
      </c>
      <c r="D681" s="41" t="s">
        <v>424</v>
      </c>
      <c r="E681" s="25" t="s">
        <v>368</v>
      </c>
      <c r="F681" s="42">
        <v>261.98599999999999</v>
      </c>
      <c r="G681" s="74" t="s">
        <v>310</v>
      </c>
      <c r="H681" s="80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3">
        <v>11</v>
      </c>
      <c r="B682" s="75">
        <v>46098</v>
      </c>
      <c r="C682" s="73">
        <v>2</v>
      </c>
      <c r="D682" s="41" t="s">
        <v>424</v>
      </c>
      <c r="E682" s="25" t="s">
        <v>370</v>
      </c>
      <c r="F682" s="42">
        <v>242.4787</v>
      </c>
      <c r="G682" s="74" t="s">
        <v>310</v>
      </c>
      <c r="H682" s="80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3">
        <v>11</v>
      </c>
      <c r="B683" s="75">
        <v>46098</v>
      </c>
      <c r="C683" s="73">
        <v>2</v>
      </c>
      <c r="D683" s="41" t="s">
        <v>424</v>
      </c>
      <c r="E683" s="25" t="s">
        <v>140</v>
      </c>
      <c r="F683" s="42">
        <v>250.53270000000001</v>
      </c>
      <c r="G683" s="74" t="s">
        <v>310</v>
      </c>
      <c r="H683" s="80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3">
        <v>11</v>
      </c>
      <c r="B684" s="75">
        <v>46098</v>
      </c>
      <c r="C684" s="73">
        <v>2</v>
      </c>
      <c r="D684" s="41" t="s">
        <v>424</v>
      </c>
      <c r="E684" s="25" t="s">
        <v>142</v>
      </c>
      <c r="F684" s="42">
        <v>268.99669999999998</v>
      </c>
      <c r="G684" s="74" t="s">
        <v>310</v>
      </c>
      <c r="H684" s="80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3">
        <v>11</v>
      </c>
      <c r="B685" s="75">
        <v>46098</v>
      </c>
      <c r="C685" s="73">
        <v>2</v>
      </c>
      <c r="D685" s="41" t="s">
        <v>424</v>
      </c>
      <c r="E685" s="25" t="s">
        <v>143</v>
      </c>
      <c r="F685" s="42">
        <v>268.07690000000002</v>
      </c>
      <c r="G685" s="74" t="s">
        <v>310</v>
      </c>
      <c r="H685" s="80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3">
        <v>12</v>
      </c>
      <c r="B686" s="75">
        <v>46105</v>
      </c>
      <c r="C686" s="73">
        <v>1</v>
      </c>
      <c r="D686" s="41" t="s">
        <v>423</v>
      </c>
      <c r="E686" s="25" t="s">
        <v>356</v>
      </c>
      <c r="F686" s="42">
        <v>80.816900000000004</v>
      </c>
      <c r="G686" s="74" t="s">
        <v>310</v>
      </c>
      <c r="H686" s="80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25">
      <c r="A687" s="73">
        <v>12</v>
      </c>
      <c r="B687" s="75">
        <v>46105</v>
      </c>
      <c r="C687" s="73">
        <v>1</v>
      </c>
      <c r="D687" s="41" t="s">
        <v>423</v>
      </c>
      <c r="E687" s="25" t="s">
        <v>125</v>
      </c>
      <c r="F687" s="42">
        <v>84.213999999999999</v>
      </c>
      <c r="G687" s="74" t="s">
        <v>310</v>
      </c>
      <c r="H687" s="80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12</v>
      </c>
      <c r="B688" s="75">
        <v>46105</v>
      </c>
      <c r="C688" s="73">
        <v>1</v>
      </c>
      <c r="D688" s="41" t="s">
        <v>423</v>
      </c>
      <c r="E688" s="25" t="s">
        <v>137</v>
      </c>
      <c r="F688" s="42">
        <v>88.529899999999998</v>
      </c>
      <c r="G688" s="74" t="s">
        <v>310</v>
      </c>
      <c r="H688" s="80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12</v>
      </c>
      <c r="B689" s="75">
        <v>46105</v>
      </c>
      <c r="C689" s="73">
        <v>1</v>
      </c>
      <c r="D689" s="41" t="s">
        <v>423</v>
      </c>
      <c r="E689" s="25" t="s">
        <v>358</v>
      </c>
      <c r="F689" s="42">
        <v>94.288899999999998</v>
      </c>
      <c r="G689" s="74" t="s">
        <v>310</v>
      </c>
      <c r="H689" s="80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46105</v>
      </c>
      <c r="C690" s="73">
        <v>1</v>
      </c>
      <c r="D690" s="41" t="s">
        <v>423</v>
      </c>
      <c r="E690" s="25" t="s">
        <v>134</v>
      </c>
      <c r="F690" s="42">
        <v>101.0864</v>
      </c>
      <c r="G690" s="74" t="s">
        <v>310</v>
      </c>
      <c r="H690" s="80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12</v>
      </c>
      <c r="B691" s="75">
        <v>46105</v>
      </c>
      <c r="C691" s="73">
        <v>1</v>
      </c>
      <c r="D691" s="41" t="s">
        <v>423</v>
      </c>
      <c r="E691" s="25" t="s">
        <v>138</v>
      </c>
      <c r="F691" s="42">
        <v>102.0128</v>
      </c>
      <c r="G691" s="74" t="s">
        <v>310</v>
      </c>
      <c r="H691" s="80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12</v>
      </c>
      <c r="B692" s="75">
        <v>46105</v>
      </c>
      <c r="C692" s="73">
        <v>1</v>
      </c>
      <c r="D692" s="41" t="s">
        <v>423</v>
      </c>
      <c r="E692" s="25" t="s">
        <v>359</v>
      </c>
      <c r="F692" s="42">
        <v>99.517499999999998</v>
      </c>
      <c r="G692" s="74" t="s">
        <v>310</v>
      </c>
      <c r="H692" s="80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12</v>
      </c>
      <c r="B693" s="75">
        <v>46105</v>
      </c>
      <c r="C693" s="73">
        <v>1</v>
      </c>
      <c r="D693" s="41" t="s">
        <v>423</v>
      </c>
      <c r="E693" s="25" t="s">
        <v>126</v>
      </c>
      <c r="F693" s="42">
        <v>102.4372</v>
      </c>
      <c r="G693" s="74" t="s">
        <v>310</v>
      </c>
      <c r="H693" s="80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12</v>
      </c>
      <c r="B694" s="75">
        <v>46105</v>
      </c>
      <c r="C694" s="73">
        <v>1</v>
      </c>
      <c r="D694" s="41" t="s">
        <v>423</v>
      </c>
      <c r="E694" s="25" t="s">
        <v>127</v>
      </c>
      <c r="F694" s="42">
        <v>108.43340000000001</v>
      </c>
      <c r="G694" s="74" t="s">
        <v>310</v>
      </c>
      <c r="H694" s="80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12</v>
      </c>
      <c r="B695" s="75">
        <v>46105</v>
      </c>
      <c r="C695" s="73">
        <v>1</v>
      </c>
      <c r="D695" s="41" t="s">
        <v>423</v>
      </c>
      <c r="E695" s="25" t="s">
        <v>124</v>
      </c>
      <c r="F695" s="42">
        <v>106.318</v>
      </c>
      <c r="G695" s="74" t="s">
        <v>310</v>
      </c>
      <c r="H695" s="80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12</v>
      </c>
      <c r="B696" s="75">
        <v>46105</v>
      </c>
      <c r="C696" s="73">
        <v>1</v>
      </c>
      <c r="D696" s="41" t="s">
        <v>423</v>
      </c>
      <c r="E696" s="25" t="s">
        <v>361</v>
      </c>
      <c r="F696" s="42">
        <v>114.15130000000001</v>
      </c>
      <c r="G696" s="74" t="s">
        <v>310</v>
      </c>
      <c r="H696" s="80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12</v>
      </c>
      <c r="B697" s="75">
        <v>46105</v>
      </c>
      <c r="C697" s="73">
        <v>1</v>
      </c>
      <c r="D697" s="41" t="s">
        <v>423</v>
      </c>
      <c r="E697" s="25" t="s">
        <v>139</v>
      </c>
      <c r="F697" s="42">
        <v>114.0789</v>
      </c>
      <c r="G697" s="74" t="s">
        <v>310</v>
      </c>
      <c r="H697" s="80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12</v>
      </c>
      <c r="B698" s="75">
        <v>46105</v>
      </c>
      <c r="C698" s="73">
        <v>1</v>
      </c>
      <c r="D698" s="41" t="s">
        <v>423</v>
      </c>
      <c r="E698" s="25" t="s">
        <v>118</v>
      </c>
      <c r="F698" s="42">
        <v>117.8991</v>
      </c>
      <c r="G698" s="74" t="s">
        <v>310</v>
      </c>
      <c r="H698" s="80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12</v>
      </c>
      <c r="B699" s="75">
        <v>46105</v>
      </c>
      <c r="C699" s="73">
        <v>1</v>
      </c>
      <c r="D699" s="41" t="s">
        <v>423</v>
      </c>
      <c r="E699" s="25" t="s">
        <v>362</v>
      </c>
      <c r="F699" s="42">
        <v>83.5809</v>
      </c>
      <c r="G699" s="74" t="s">
        <v>310</v>
      </c>
      <c r="H699" s="80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12</v>
      </c>
      <c r="B700" s="75">
        <v>46105</v>
      </c>
      <c r="C700" s="73">
        <v>1</v>
      </c>
      <c r="D700" s="41" t="s">
        <v>423</v>
      </c>
      <c r="E700" s="25" t="s">
        <v>364</v>
      </c>
      <c r="F700" s="42">
        <v>84.654200000000003</v>
      </c>
      <c r="G700" s="74" t="s">
        <v>310</v>
      </c>
      <c r="H700" s="80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12</v>
      </c>
      <c r="B701" s="75">
        <v>46105</v>
      </c>
      <c r="C701" s="73">
        <v>1</v>
      </c>
      <c r="D701" s="41" t="s">
        <v>423</v>
      </c>
      <c r="E701" s="25" t="s">
        <v>135</v>
      </c>
      <c r="F701" s="42">
        <v>88.650099999999995</v>
      </c>
      <c r="G701" s="74" t="s">
        <v>310</v>
      </c>
      <c r="H701" s="80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12</v>
      </c>
      <c r="B702" s="75">
        <v>46105</v>
      </c>
      <c r="C702" s="73">
        <v>1</v>
      </c>
      <c r="D702" s="41" t="s">
        <v>423</v>
      </c>
      <c r="E702" s="25" t="s">
        <v>128</v>
      </c>
      <c r="F702" s="42">
        <v>90.690600000000003</v>
      </c>
      <c r="G702" s="74" t="s">
        <v>310</v>
      </c>
      <c r="H702" s="80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12</v>
      </c>
      <c r="B703" s="75">
        <v>46105</v>
      </c>
      <c r="C703" s="73">
        <v>1</v>
      </c>
      <c r="D703" s="41" t="s">
        <v>423</v>
      </c>
      <c r="E703" s="25" t="s">
        <v>122</v>
      </c>
      <c r="F703" s="42">
        <v>97.145499999999998</v>
      </c>
      <c r="G703" s="74" t="s">
        <v>310</v>
      </c>
      <c r="H703" s="80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12</v>
      </c>
      <c r="B704" s="75">
        <v>46105</v>
      </c>
      <c r="C704" s="73">
        <v>1</v>
      </c>
      <c r="D704" s="41" t="s">
        <v>423</v>
      </c>
      <c r="E704" s="25" t="s">
        <v>144</v>
      </c>
      <c r="F704" s="42">
        <v>96.992000000000004</v>
      </c>
      <c r="G704" s="74" t="s">
        <v>310</v>
      </c>
      <c r="H704" s="80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3">
        <v>12</v>
      </c>
      <c r="B705" s="75">
        <v>46105</v>
      </c>
      <c r="C705" s="73">
        <v>1</v>
      </c>
      <c r="D705" s="41" t="s">
        <v>423</v>
      </c>
      <c r="E705" s="25" t="s">
        <v>365</v>
      </c>
      <c r="F705" s="42">
        <v>96.796199999999999</v>
      </c>
      <c r="G705" s="74" t="s">
        <v>310</v>
      </c>
      <c r="H705" s="80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3">
        <v>12</v>
      </c>
      <c r="B706" s="75">
        <v>46105</v>
      </c>
      <c r="C706" s="73">
        <v>1</v>
      </c>
      <c r="D706" s="41" t="s">
        <v>423</v>
      </c>
      <c r="E706" s="25" t="s">
        <v>132</v>
      </c>
      <c r="F706" s="42">
        <v>99.541700000000006</v>
      </c>
      <c r="G706" s="74" t="s">
        <v>310</v>
      </c>
      <c r="H706" s="80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3">
        <v>12</v>
      </c>
      <c r="B707" s="75">
        <v>46105</v>
      </c>
      <c r="C707" s="73">
        <v>1</v>
      </c>
      <c r="D707" s="41" t="s">
        <v>423</v>
      </c>
      <c r="E707" s="25" t="s">
        <v>133</v>
      </c>
      <c r="F707" s="42">
        <v>103.33159999999999</v>
      </c>
      <c r="G707" s="74" t="s">
        <v>310</v>
      </c>
      <c r="H707" s="80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3">
        <v>12</v>
      </c>
      <c r="B708" s="75">
        <v>46105</v>
      </c>
      <c r="C708" s="73">
        <v>1</v>
      </c>
      <c r="D708" s="41" t="s">
        <v>423</v>
      </c>
      <c r="E708" s="25" t="s">
        <v>366</v>
      </c>
      <c r="F708" s="42">
        <v>116.0106</v>
      </c>
      <c r="G708" s="74" t="s">
        <v>310</v>
      </c>
      <c r="H708" s="80"/>
      <c r="BA708" s="5" t="str">
        <f t="shared" ref="BA708:BA771" si="11">IF($D708="","",MID($D708,4,6))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3">
        <v>12</v>
      </c>
      <c r="B709" s="75">
        <v>46105</v>
      </c>
      <c r="C709" s="73">
        <v>1</v>
      </c>
      <c r="D709" s="41" t="s">
        <v>423</v>
      </c>
      <c r="E709" s="25" t="s">
        <v>367</v>
      </c>
      <c r="F709" s="42">
        <v>110.578</v>
      </c>
      <c r="G709" s="74" t="s">
        <v>310</v>
      </c>
      <c r="H709" s="80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3">
        <v>12</v>
      </c>
      <c r="B710" s="75">
        <v>46105</v>
      </c>
      <c r="C710" s="73">
        <v>1</v>
      </c>
      <c r="D710" s="41" t="s">
        <v>423</v>
      </c>
      <c r="E710" s="25" t="s">
        <v>129</v>
      </c>
      <c r="F710" s="42">
        <v>113.5626</v>
      </c>
      <c r="G710" s="74" t="s">
        <v>310</v>
      </c>
      <c r="H710" s="80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3">
        <v>12</v>
      </c>
      <c r="B711" s="75">
        <v>46105</v>
      </c>
      <c r="C711" s="73">
        <v>1</v>
      </c>
      <c r="D711" s="41" t="s">
        <v>423</v>
      </c>
      <c r="E711" s="25" t="s">
        <v>131</v>
      </c>
      <c r="F711" s="42">
        <v>117.0985</v>
      </c>
      <c r="G711" s="74" t="s">
        <v>310</v>
      </c>
      <c r="H711" s="80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3">
        <v>12</v>
      </c>
      <c r="B712" s="75">
        <v>46105</v>
      </c>
      <c r="C712" s="73">
        <v>1</v>
      </c>
      <c r="D712" s="41" t="s">
        <v>423</v>
      </c>
      <c r="E712" s="25" t="s">
        <v>368</v>
      </c>
      <c r="F712" s="42">
        <v>81.649900000000002</v>
      </c>
      <c r="G712" s="74" t="s">
        <v>310</v>
      </c>
      <c r="H712" s="80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3">
        <v>12</v>
      </c>
      <c r="B713" s="75">
        <v>46105</v>
      </c>
      <c r="C713" s="73">
        <v>1</v>
      </c>
      <c r="D713" s="41" t="s">
        <v>423</v>
      </c>
      <c r="E713" s="25" t="s">
        <v>370</v>
      </c>
      <c r="F713" s="42">
        <v>87.27</v>
      </c>
      <c r="G713" s="74" t="s">
        <v>310</v>
      </c>
      <c r="H713" s="80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3">
        <v>12</v>
      </c>
      <c r="B714" s="75">
        <v>46105</v>
      </c>
      <c r="C714" s="73">
        <v>1</v>
      </c>
      <c r="D714" s="41" t="s">
        <v>423</v>
      </c>
      <c r="E714" s="25" t="s">
        <v>140</v>
      </c>
      <c r="F714" s="42">
        <v>90.715999999999994</v>
      </c>
      <c r="G714" s="74" t="s">
        <v>310</v>
      </c>
      <c r="H714" s="80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46105</v>
      </c>
      <c r="C715" s="73">
        <v>1</v>
      </c>
      <c r="D715" s="41" t="s">
        <v>423</v>
      </c>
      <c r="E715" s="25" t="s">
        <v>142</v>
      </c>
      <c r="F715" s="42">
        <v>88.647099999999995</v>
      </c>
      <c r="G715" s="74" t="s">
        <v>310</v>
      </c>
      <c r="H715" s="80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3">
        <v>12</v>
      </c>
      <c r="B716" s="75">
        <v>46105</v>
      </c>
      <c r="C716" s="73">
        <v>1</v>
      </c>
      <c r="D716" s="41" t="s">
        <v>423</v>
      </c>
      <c r="E716" s="25" t="s">
        <v>143</v>
      </c>
      <c r="F716" s="42">
        <v>93.757499999999993</v>
      </c>
      <c r="G716" s="74" t="s">
        <v>310</v>
      </c>
      <c r="H716" s="80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3">
        <v>12</v>
      </c>
      <c r="B717" s="75">
        <v>46105</v>
      </c>
      <c r="C717" s="73">
        <v>2</v>
      </c>
      <c r="D717" s="41" t="s">
        <v>424</v>
      </c>
      <c r="E717" s="25" t="s">
        <v>356</v>
      </c>
      <c r="F717" s="42">
        <v>204.96639999999999</v>
      </c>
      <c r="G717" s="74" t="s">
        <v>310</v>
      </c>
      <c r="H717" s="80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12</v>
      </c>
      <c r="B718" s="75">
        <v>46105</v>
      </c>
      <c r="C718" s="73">
        <v>2</v>
      </c>
      <c r="D718" s="41" t="s">
        <v>424</v>
      </c>
      <c r="E718" s="25" t="s">
        <v>125</v>
      </c>
      <c r="F718" s="42">
        <v>208.54990000000001</v>
      </c>
      <c r="G718" s="74" t="s">
        <v>310</v>
      </c>
      <c r="H718" s="80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12</v>
      </c>
      <c r="B719" s="75">
        <v>46105</v>
      </c>
      <c r="C719" s="73">
        <v>2</v>
      </c>
      <c r="D719" s="41" t="s">
        <v>424</v>
      </c>
      <c r="E719" s="25" t="s">
        <v>137</v>
      </c>
      <c r="F719" s="42">
        <v>217.02340000000001</v>
      </c>
      <c r="G719" s="74" t="s">
        <v>310</v>
      </c>
      <c r="H719" s="80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12</v>
      </c>
      <c r="B720" s="75">
        <v>46105</v>
      </c>
      <c r="C720" s="73">
        <v>2</v>
      </c>
      <c r="D720" s="41" t="s">
        <v>424</v>
      </c>
      <c r="E720" s="25" t="s">
        <v>358</v>
      </c>
      <c r="F720" s="42">
        <v>213.91550000000001</v>
      </c>
      <c r="G720" s="74" t="s">
        <v>310</v>
      </c>
      <c r="H720" s="80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12</v>
      </c>
      <c r="B721" s="75">
        <v>46105</v>
      </c>
      <c r="C721" s="73">
        <v>2</v>
      </c>
      <c r="D721" s="41" t="s">
        <v>424</v>
      </c>
      <c r="E721" s="25" t="s">
        <v>134</v>
      </c>
      <c r="F721" s="42">
        <v>231.0703</v>
      </c>
      <c r="G721" s="74" t="s">
        <v>310</v>
      </c>
      <c r="H721" s="80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12</v>
      </c>
      <c r="B722" s="75">
        <v>46105</v>
      </c>
      <c r="C722" s="73">
        <v>2</v>
      </c>
      <c r="D722" s="41" t="s">
        <v>424</v>
      </c>
      <c r="E722" s="25" t="s">
        <v>138</v>
      </c>
      <c r="F722" s="42">
        <v>225.12309999999999</v>
      </c>
      <c r="G722" s="74" t="s">
        <v>310</v>
      </c>
      <c r="H722" s="80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12</v>
      </c>
      <c r="B723" s="75">
        <v>46105</v>
      </c>
      <c r="C723" s="73">
        <v>2</v>
      </c>
      <c r="D723" s="41" t="s">
        <v>424</v>
      </c>
      <c r="E723" s="25" t="s">
        <v>359</v>
      </c>
      <c r="F723" s="42">
        <v>244.35890000000001</v>
      </c>
      <c r="G723" s="74" t="s">
        <v>310</v>
      </c>
      <c r="H723" s="80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12</v>
      </c>
      <c r="B724" s="75">
        <v>46105</v>
      </c>
      <c r="C724" s="73">
        <v>2</v>
      </c>
      <c r="D724" s="41" t="s">
        <v>424</v>
      </c>
      <c r="E724" s="25" t="s">
        <v>126</v>
      </c>
      <c r="F724" s="42">
        <v>244.01320000000001</v>
      </c>
      <c r="G724" s="74" t="s">
        <v>310</v>
      </c>
      <c r="H724" s="80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12</v>
      </c>
      <c r="B725" s="75">
        <v>46105</v>
      </c>
      <c r="C725" s="73">
        <v>2</v>
      </c>
      <c r="D725" s="41" t="s">
        <v>424</v>
      </c>
      <c r="E725" s="25" t="s">
        <v>127</v>
      </c>
      <c r="F725" s="42">
        <v>241.10400000000001</v>
      </c>
      <c r="G725" s="74" t="s">
        <v>310</v>
      </c>
      <c r="H725" s="80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12</v>
      </c>
      <c r="B726" s="75">
        <v>46105</v>
      </c>
      <c r="C726" s="73">
        <v>2</v>
      </c>
      <c r="D726" s="41" t="s">
        <v>424</v>
      </c>
      <c r="E726" s="25" t="s">
        <v>124</v>
      </c>
      <c r="F726" s="42">
        <v>247.8389</v>
      </c>
      <c r="G726" s="74" t="s">
        <v>310</v>
      </c>
      <c r="H726" s="80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12</v>
      </c>
      <c r="B727" s="75">
        <v>46105</v>
      </c>
      <c r="C727" s="73">
        <v>2</v>
      </c>
      <c r="D727" s="41" t="s">
        <v>424</v>
      </c>
      <c r="E727" s="25" t="s">
        <v>361</v>
      </c>
      <c r="F727" s="42">
        <v>253.31030000000001</v>
      </c>
      <c r="G727" s="74" t="s">
        <v>310</v>
      </c>
      <c r="H727" s="80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12</v>
      </c>
      <c r="B728" s="75">
        <v>46105</v>
      </c>
      <c r="C728" s="73">
        <v>2</v>
      </c>
      <c r="D728" s="41" t="s">
        <v>424</v>
      </c>
      <c r="E728" s="25" t="s">
        <v>139</v>
      </c>
      <c r="F728" s="42">
        <v>258.84969999999998</v>
      </c>
      <c r="G728" s="74" t="s">
        <v>310</v>
      </c>
      <c r="H728" s="80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12</v>
      </c>
      <c r="B729" s="75">
        <v>46105</v>
      </c>
      <c r="C729" s="73">
        <v>2</v>
      </c>
      <c r="D729" s="41" t="s">
        <v>424</v>
      </c>
      <c r="E729" s="25" t="s">
        <v>118</v>
      </c>
      <c r="F729" s="42">
        <v>265.47039999999998</v>
      </c>
      <c r="G729" s="74" t="s">
        <v>310</v>
      </c>
      <c r="H729" s="80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12</v>
      </c>
      <c r="B730" s="75">
        <v>46105</v>
      </c>
      <c r="C730" s="73">
        <v>2</v>
      </c>
      <c r="D730" s="41" t="s">
        <v>424</v>
      </c>
      <c r="E730" s="25" t="s">
        <v>362</v>
      </c>
      <c r="F730" s="42">
        <v>269.41379999999998</v>
      </c>
      <c r="G730" s="74" t="s">
        <v>310</v>
      </c>
      <c r="H730" s="80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12</v>
      </c>
      <c r="B731" s="75">
        <v>46105</v>
      </c>
      <c r="C731" s="73">
        <v>2</v>
      </c>
      <c r="D731" s="41" t="s">
        <v>424</v>
      </c>
      <c r="E731" s="25" t="s">
        <v>364</v>
      </c>
      <c r="F731" s="42">
        <v>279.30290000000002</v>
      </c>
      <c r="G731" s="74" t="s">
        <v>310</v>
      </c>
      <c r="H731" s="80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12</v>
      </c>
      <c r="B732" s="75">
        <v>46105</v>
      </c>
      <c r="C732" s="73">
        <v>2</v>
      </c>
      <c r="D732" s="41" t="s">
        <v>424</v>
      </c>
      <c r="E732" s="25" t="s">
        <v>135</v>
      </c>
      <c r="F732" s="42">
        <v>290.0702</v>
      </c>
      <c r="G732" s="74" t="s">
        <v>310</v>
      </c>
      <c r="H732" s="80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12</v>
      </c>
      <c r="B733" s="75">
        <v>46105</v>
      </c>
      <c r="C733" s="73">
        <v>2</v>
      </c>
      <c r="D733" s="41" t="s">
        <v>424</v>
      </c>
      <c r="E733" s="25" t="s">
        <v>128</v>
      </c>
      <c r="F733" s="42">
        <v>285.00779999999997</v>
      </c>
      <c r="G733" s="74" t="s">
        <v>310</v>
      </c>
      <c r="H733" s="80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12</v>
      </c>
      <c r="B734" s="75">
        <v>46105</v>
      </c>
      <c r="C734" s="73">
        <v>2</v>
      </c>
      <c r="D734" s="41" t="s">
        <v>424</v>
      </c>
      <c r="E734" s="25" t="s">
        <v>122</v>
      </c>
      <c r="F734" s="42">
        <v>191.53280000000001</v>
      </c>
      <c r="G734" s="74" t="s">
        <v>310</v>
      </c>
      <c r="H734" s="80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12</v>
      </c>
      <c r="B735" s="75">
        <v>46105</v>
      </c>
      <c r="C735" s="73">
        <v>2</v>
      </c>
      <c r="D735" s="41" t="s">
        <v>424</v>
      </c>
      <c r="E735" s="25" t="s">
        <v>144</v>
      </c>
      <c r="F735" s="42">
        <v>208.66749999999999</v>
      </c>
      <c r="G735" s="74" t="s">
        <v>310</v>
      </c>
      <c r="H735" s="80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12</v>
      </c>
      <c r="B736" s="75">
        <v>46105</v>
      </c>
      <c r="C736" s="73">
        <v>2</v>
      </c>
      <c r="D736" s="41" t="s">
        <v>424</v>
      </c>
      <c r="E736" s="25" t="s">
        <v>365</v>
      </c>
      <c r="F736" s="42">
        <v>202.48929999999999</v>
      </c>
      <c r="G736" s="74" t="s">
        <v>310</v>
      </c>
      <c r="H736" s="80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12</v>
      </c>
      <c r="B737" s="75">
        <v>46105</v>
      </c>
      <c r="C737" s="73">
        <v>2</v>
      </c>
      <c r="D737" s="41" t="s">
        <v>424</v>
      </c>
      <c r="E737" s="25" t="s">
        <v>132</v>
      </c>
      <c r="F737" s="42">
        <v>212.85509999999999</v>
      </c>
      <c r="G737" s="74" t="s">
        <v>310</v>
      </c>
      <c r="H737" s="80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12</v>
      </c>
      <c r="B738" s="75">
        <v>46105</v>
      </c>
      <c r="C738" s="73">
        <v>2</v>
      </c>
      <c r="D738" s="41" t="s">
        <v>424</v>
      </c>
      <c r="E738" s="25" t="s">
        <v>133</v>
      </c>
      <c r="F738" s="42">
        <v>221.5737</v>
      </c>
      <c r="G738" s="74" t="s">
        <v>310</v>
      </c>
      <c r="H738" s="80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12</v>
      </c>
      <c r="B739" s="75">
        <v>46105</v>
      </c>
      <c r="C739" s="73">
        <v>2</v>
      </c>
      <c r="D739" s="41" t="s">
        <v>424</v>
      </c>
      <c r="E739" s="25" t="s">
        <v>366</v>
      </c>
      <c r="F739" s="42">
        <v>228.53970000000001</v>
      </c>
      <c r="G739" s="74" t="s">
        <v>310</v>
      </c>
      <c r="H739" s="80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46105</v>
      </c>
      <c r="C740" s="73">
        <v>2</v>
      </c>
      <c r="D740" s="41" t="s">
        <v>424</v>
      </c>
      <c r="E740" s="25" t="s">
        <v>367</v>
      </c>
      <c r="F740" s="42">
        <v>228.90649999999999</v>
      </c>
      <c r="G740" s="74" t="s">
        <v>310</v>
      </c>
      <c r="H740" s="80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12</v>
      </c>
      <c r="B741" s="75">
        <v>46105</v>
      </c>
      <c r="C741" s="73">
        <v>2</v>
      </c>
      <c r="D741" s="41" t="s">
        <v>424</v>
      </c>
      <c r="E741" s="25" t="s">
        <v>129</v>
      </c>
      <c r="F741" s="42">
        <v>233.2413</v>
      </c>
      <c r="G741" s="74" t="s">
        <v>310</v>
      </c>
      <c r="H741" s="80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12</v>
      </c>
      <c r="B742" s="75">
        <v>46105</v>
      </c>
      <c r="C742" s="73">
        <v>2</v>
      </c>
      <c r="D742" s="41" t="s">
        <v>424</v>
      </c>
      <c r="E742" s="25" t="s">
        <v>131</v>
      </c>
      <c r="F742" s="42">
        <v>246.25960000000001</v>
      </c>
      <c r="G742" s="74" t="s">
        <v>310</v>
      </c>
      <c r="H742" s="80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12</v>
      </c>
      <c r="B743" s="75">
        <v>46105</v>
      </c>
      <c r="C743" s="73">
        <v>2</v>
      </c>
      <c r="D743" s="41" t="s">
        <v>424</v>
      </c>
      <c r="E743" s="25" t="s">
        <v>368</v>
      </c>
      <c r="F743" s="42">
        <v>235.10570000000001</v>
      </c>
      <c r="G743" s="74" t="s">
        <v>310</v>
      </c>
      <c r="H743" s="80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12</v>
      </c>
      <c r="B744" s="75">
        <v>46105</v>
      </c>
      <c r="C744" s="73">
        <v>2</v>
      </c>
      <c r="D744" s="41" t="s">
        <v>424</v>
      </c>
      <c r="E744" s="25" t="s">
        <v>370</v>
      </c>
      <c r="F744" s="42">
        <v>248.5034</v>
      </c>
      <c r="G744" s="74" t="s">
        <v>310</v>
      </c>
      <c r="H744" s="80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12</v>
      </c>
      <c r="B745" s="75">
        <v>46105</v>
      </c>
      <c r="C745" s="73">
        <v>2</v>
      </c>
      <c r="D745" s="41" t="s">
        <v>424</v>
      </c>
      <c r="E745" s="25" t="s">
        <v>140</v>
      </c>
      <c r="F745" s="42">
        <v>256.32990000000001</v>
      </c>
      <c r="G745" s="74" t="s">
        <v>310</v>
      </c>
      <c r="H745" s="80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12</v>
      </c>
      <c r="B746" s="75">
        <v>46105</v>
      </c>
      <c r="C746" s="73">
        <v>2</v>
      </c>
      <c r="D746" s="41" t="s">
        <v>424</v>
      </c>
      <c r="E746" s="25" t="s">
        <v>142</v>
      </c>
      <c r="F746" s="42">
        <v>266.0333</v>
      </c>
      <c r="G746" s="74" t="s">
        <v>310</v>
      </c>
      <c r="H746" s="80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12</v>
      </c>
      <c r="B747" s="75">
        <v>46105</v>
      </c>
      <c r="C747" s="73">
        <v>2</v>
      </c>
      <c r="D747" s="41" t="s">
        <v>424</v>
      </c>
      <c r="E747" s="25" t="s">
        <v>143</v>
      </c>
      <c r="F747" s="42">
        <v>283.23050000000001</v>
      </c>
      <c r="G747" s="74" t="s">
        <v>310</v>
      </c>
      <c r="H747" s="80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13</v>
      </c>
      <c r="B748" s="75">
        <v>46112</v>
      </c>
      <c r="C748" s="73">
        <v>1</v>
      </c>
      <c r="D748" s="41" t="s">
        <v>423</v>
      </c>
      <c r="E748" s="25" t="s">
        <v>356</v>
      </c>
      <c r="F748" s="42">
        <v>81.415400000000005</v>
      </c>
      <c r="G748" s="74" t="s">
        <v>310</v>
      </c>
      <c r="H748" s="80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25">
      <c r="A749" s="73">
        <v>13</v>
      </c>
      <c r="B749" s="75">
        <v>46112</v>
      </c>
      <c r="C749" s="73">
        <v>1</v>
      </c>
      <c r="D749" s="41" t="s">
        <v>423</v>
      </c>
      <c r="E749" s="25" t="s">
        <v>125</v>
      </c>
      <c r="F749" s="42">
        <v>84.281300000000002</v>
      </c>
      <c r="G749" s="74" t="s">
        <v>310</v>
      </c>
      <c r="H749" s="80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25">
      <c r="A750" s="73">
        <v>13</v>
      </c>
      <c r="B750" s="75">
        <v>46112</v>
      </c>
      <c r="C750" s="73">
        <v>1</v>
      </c>
      <c r="D750" s="41" t="s">
        <v>423</v>
      </c>
      <c r="E750" s="25" t="s">
        <v>137</v>
      </c>
      <c r="F750" s="42">
        <v>89.730599999999995</v>
      </c>
      <c r="G750" s="74" t="s">
        <v>310</v>
      </c>
      <c r="H750" s="80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25">
      <c r="A751" s="73">
        <v>13</v>
      </c>
      <c r="B751" s="75">
        <v>46112</v>
      </c>
      <c r="C751" s="73">
        <v>1</v>
      </c>
      <c r="D751" s="41" t="s">
        <v>423</v>
      </c>
      <c r="E751" s="25" t="s">
        <v>358</v>
      </c>
      <c r="F751" s="42">
        <v>93.028899999999993</v>
      </c>
      <c r="G751" s="74" t="s">
        <v>310</v>
      </c>
      <c r="H751" s="80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25">
      <c r="A752" s="73">
        <v>13</v>
      </c>
      <c r="B752" s="75">
        <v>46112</v>
      </c>
      <c r="C752" s="73">
        <v>1</v>
      </c>
      <c r="D752" s="41" t="s">
        <v>423</v>
      </c>
      <c r="E752" s="25" t="s">
        <v>134</v>
      </c>
      <c r="F752" s="42">
        <v>93.385499999999993</v>
      </c>
      <c r="G752" s="74" t="s">
        <v>310</v>
      </c>
      <c r="H752" s="80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25">
      <c r="A753" s="73">
        <v>13</v>
      </c>
      <c r="B753" s="75">
        <v>46112</v>
      </c>
      <c r="C753" s="73">
        <v>1</v>
      </c>
      <c r="D753" s="41" t="s">
        <v>423</v>
      </c>
      <c r="E753" s="25" t="s">
        <v>138</v>
      </c>
      <c r="F753" s="42">
        <v>96.022099999999995</v>
      </c>
      <c r="G753" s="74" t="s">
        <v>310</v>
      </c>
      <c r="H753" s="80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25">
      <c r="A754" s="73">
        <v>13</v>
      </c>
      <c r="B754" s="75">
        <v>46112</v>
      </c>
      <c r="C754" s="73">
        <v>1</v>
      </c>
      <c r="D754" s="41" t="s">
        <v>423</v>
      </c>
      <c r="E754" s="25" t="s">
        <v>359</v>
      </c>
      <c r="F754" s="42">
        <v>97.458299999999994</v>
      </c>
      <c r="G754" s="74" t="s">
        <v>310</v>
      </c>
      <c r="H754" s="80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13</v>
      </c>
      <c r="B755" s="75">
        <v>46112</v>
      </c>
      <c r="C755" s="73">
        <v>1</v>
      </c>
      <c r="D755" s="41" t="s">
        <v>423</v>
      </c>
      <c r="E755" s="25" t="s">
        <v>126</v>
      </c>
      <c r="F755" s="42">
        <v>104.26739999999999</v>
      </c>
      <c r="G755" s="74" t="s">
        <v>310</v>
      </c>
      <c r="H755" s="80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13</v>
      </c>
      <c r="B756" s="75">
        <v>46112</v>
      </c>
      <c r="C756" s="73">
        <v>1</v>
      </c>
      <c r="D756" s="41" t="s">
        <v>423</v>
      </c>
      <c r="E756" s="25" t="s">
        <v>127</v>
      </c>
      <c r="F756" s="42">
        <v>107.2009</v>
      </c>
      <c r="G756" s="74" t="s">
        <v>310</v>
      </c>
      <c r="H756" s="80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13</v>
      </c>
      <c r="B757" s="75">
        <v>46112</v>
      </c>
      <c r="C757" s="73">
        <v>1</v>
      </c>
      <c r="D757" s="41" t="s">
        <v>423</v>
      </c>
      <c r="E757" s="25" t="s">
        <v>124</v>
      </c>
      <c r="F757" s="42">
        <v>109.1849</v>
      </c>
      <c r="G757" s="74" t="s">
        <v>310</v>
      </c>
      <c r="H757" s="80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13</v>
      </c>
      <c r="B758" s="75">
        <v>46112</v>
      </c>
      <c r="C758" s="73">
        <v>1</v>
      </c>
      <c r="D758" s="41" t="s">
        <v>423</v>
      </c>
      <c r="E758" s="25" t="s">
        <v>361</v>
      </c>
      <c r="F758" s="42">
        <v>102.94759999999999</v>
      </c>
      <c r="G758" s="74" t="s">
        <v>310</v>
      </c>
      <c r="H758" s="80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13</v>
      </c>
      <c r="B759" s="75">
        <v>46112</v>
      </c>
      <c r="C759" s="73">
        <v>1</v>
      </c>
      <c r="D759" s="41" t="s">
        <v>423</v>
      </c>
      <c r="E759" s="25" t="s">
        <v>139</v>
      </c>
      <c r="F759" s="42">
        <v>118.56</v>
      </c>
      <c r="G759" s="74" t="s">
        <v>310</v>
      </c>
      <c r="H759" s="80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13</v>
      </c>
      <c r="B760" s="75">
        <v>46112</v>
      </c>
      <c r="C760" s="73">
        <v>1</v>
      </c>
      <c r="D760" s="41" t="s">
        <v>423</v>
      </c>
      <c r="E760" s="25" t="s">
        <v>118</v>
      </c>
      <c r="F760" s="42">
        <v>120.7509</v>
      </c>
      <c r="G760" s="74" t="s">
        <v>310</v>
      </c>
      <c r="H760" s="80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13</v>
      </c>
      <c r="B761" s="75">
        <v>46112</v>
      </c>
      <c r="C761" s="73">
        <v>1</v>
      </c>
      <c r="D761" s="41" t="s">
        <v>423</v>
      </c>
      <c r="E761" s="25" t="s">
        <v>362</v>
      </c>
      <c r="F761" s="42">
        <v>84.927400000000006</v>
      </c>
      <c r="G761" s="74" t="s">
        <v>310</v>
      </c>
      <c r="H761" s="80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13</v>
      </c>
      <c r="B762" s="75">
        <v>46112</v>
      </c>
      <c r="C762" s="73">
        <v>1</v>
      </c>
      <c r="D762" s="41" t="s">
        <v>423</v>
      </c>
      <c r="E762" s="25" t="s">
        <v>364</v>
      </c>
      <c r="F762" s="42">
        <v>86.6708</v>
      </c>
      <c r="G762" s="74" t="s">
        <v>310</v>
      </c>
      <c r="H762" s="80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13</v>
      </c>
      <c r="B763" s="75">
        <v>46112</v>
      </c>
      <c r="C763" s="73">
        <v>1</v>
      </c>
      <c r="D763" s="41" t="s">
        <v>423</v>
      </c>
      <c r="E763" s="25" t="s">
        <v>135</v>
      </c>
      <c r="F763" s="42">
        <v>91.721199999999996</v>
      </c>
      <c r="G763" s="74" t="s">
        <v>310</v>
      </c>
      <c r="H763" s="80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13</v>
      </c>
      <c r="B764" s="75">
        <v>46112</v>
      </c>
      <c r="C764" s="73">
        <v>1</v>
      </c>
      <c r="D764" s="41" t="s">
        <v>423</v>
      </c>
      <c r="E764" s="25" t="s">
        <v>128</v>
      </c>
      <c r="F764" s="42">
        <v>94.316699999999997</v>
      </c>
      <c r="G764" s="74" t="s">
        <v>310</v>
      </c>
      <c r="H764" s="80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13</v>
      </c>
      <c r="B765" s="75">
        <v>46112</v>
      </c>
      <c r="C765" s="73">
        <v>1</v>
      </c>
      <c r="D765" s="41" t="s">
        <v>423</v>
      </c>
      <c r="E765" s="25" t="s">
        <v>122</v>
      </c>
      <c r="F765" s="42">
        <v>93.606999999999999</v>
      </c>
      <c r="G765" s="74" t="s">
        <v>310</v>
      </c>
      <c r="H765" s="80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46112</v>
      </c>
      <c r="C766" s="73">
        <v>1</v>
      </c>
      <c r="D766" s="41" t="s">
        <v>423</v>
      </c>
      <c r="E766" s="25" t="s">
        <v>144</v>
      </c>
      <c r="F766" s="42">
        <v>100.90649999999999</v>
      </c>
      <c r="G766" s="74" t="s">
        <v>310</v>
      </c>
      <c r="H766" s="80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13</v>
      </c>
      <c r="B767" s="75">
        <v>46112</v>
      </c>
      <c r="C767" s="73">
        <v>1</v>
      </c>
      <c r="D767" s="41" t="s">
        <v>423</v>
      </c>
      <c r="E767" s="25" t="s">
        <v>365</v>
      </c>
      <c r="F767" s="42">
        <v>106.7062</v>
      </c>
      <c r="G767" s="74" t="s">
        <v>310</v>
      </c>
      <c r="H767" s="80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13</v>
      </c>
      <c r="B768" s="75">
        <v>46112</v>
      </c>
      <c r="C768" s="73">
        <v>1</v>
      </c>
      <c r="D768" s="41" t="s">
        <v>423</v>
      </c>
      <c r="E768" s="25" t="s">
        <v>132</v>
      </c>
      <c r="F768" s="42">
        <v>105.9875</v>
      </c>
      <c r="G768" s="74" t="s">
        <v>310</v>
      </c>
      <c r="H768" s="80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13</v>
      </c>
      <c r="B769" s="75">
        <v>46112</v>
      </c>
      <c r="C769" s="73">
        <v>1</v>
      </c>
      <c r="D769" s="41" t="s">
        <v>423</v>
      </c>
      <c r="E769" s="25" t="s">
        <v>133</v>
      </c>
      <c r="F769" s="42">
        <v>108.28740000000001</v>
      </c>
      <c r="G769" s="74" t="s">
        <v>310</v>
      </c>
      <c r="H769" s="80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13</v>
      </c>
      <c r="B770" s="75">
        <v>46112</v>
      </c>
      <c r="C770" s="73">
        <v>1</v>
      </c>
      <c r="D770" s="41" t="s">
        <v>423</v>
      </c>
      <c r="E770" s="25" t="s">
        <v>366</v>
      </c>
      <c r="F770" s="42">
        <v>112.7325</v>
      </c>
      <c r="G770" s="74" t="s">
        <v>310</v>
      </c>
      <c r="H770" s="80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13</v>
      </c>
      <c r="B771" s="75">
        <v>46112</v>
      </c>
      <c r="C771" s="73">
        <v>1</v>
      </c>
      <c r="D771" s="41" t="s">
        <v>423</v>
      </c>
      <c r="E771" s="25" t="s">
        <v>367</v>
      </c>
      <c r="F771" s="42">
        <v>107.9717</v>
      </c>
      <c r="G771" s="74" t="s">
        <v>310</v>
      </c>
      <c r="H771" s="80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13</v>
      </c>
      <c r="B772" s="75">
        <v>46112</v>
      </c>
      <c r="C772" s="73">
        <v>1</v>
      </c>
      <c r="D772" s="41" t="s">
        <v>423</v>
      </c>
      <c r="E772" s="25" t="s">
        <v>129</v>
      </c>
      <c r="F772" s="42">
        <v>115.0613</v>
      </c>
      <c r="G772" s="74" t="s">
        <v>310</v>
      </c>
      <c r="H772" s="80"/>
      <c r="BA772" s="5" t="str">
        <f t="shared" ref="BA772:BA835" si="12">IF($D772="","",MID($D772,4,6))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13</v>
      </c>
      <c r="B773" s="75">
        <v>46112</v>
      </c>
      <c r="C773" s="73">
        <v>1</v>
      </c>
      <c r="D773" s="41" t="s">
        <v>423</v>
      </c>
      <c r="E773" s="25" t="s">
        <v>131</v>
      </c>
      <c r="F773" s="42">
        <v>111.6889</v>
      </c>
      <c r="G773" s="74" t="s">
        <v>310</v>
      </c>
      <c r="H773" s="80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13</v>
      </c>
      <c r="B774" s="75">
        <v>46112</v>
      </c>
      <c r="C774" s="73">
        <v>1</v>
      </c>
      <c r="D774" s="41" t="s">
        <v>423</v>
      </c>
      <c r="E774" s="25" t="s">
        <v>368</v>
      </c>
      <c r="F774" s="42">
        <v>79.809299999999993</v>
      </c>
      <c r="G774" s="74" t="s">
        <v>310</v>
      </c>
      <c r="H774" s="80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13</v>
      </c>
      <c r="B775" s="75">
        <v>46112</v>
      </c>
      <c r="C775" s="73">
        <v>1</v>
      </c>
      <c r="D775" s="41" t="s">
        <v>423</v>
      </c>
      <c r="E775" s="25" t="s">
        <v>370</v>
      </c>
      <c r="F775" s="42">
        <v>91.062700000000007</v>
      </c>
      <c r="G775" s="74" t="s">
        <v>310</v>
      </c>
      <c r="H775" s="80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13</v>
      </c>
      <c r="B776" s="75">
        <v>46112</v>
      </c>
      <c r="C776" s="73">
        <v>1</v>
      </c>
      <c r="D776" s="41" t="s">
        <v>423</v>
      </c>
      <c r="E776" s="25" t="s">
        <v>140</v>
      </c>
      <c r="F776" s="42">
        <v>88.387200000000007</v>
      </c>
      <c r="G776" s="74" t="s">
        <v>310</v>
      </c>
      <c r="H776" s="80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13</v>
      </c>
      <c r="B777" s="75">
        <v>46112</v>
      </c>
      <c r="C777" s="73">
        <v>1</v>
      </c>
      <c r="D777" s="41" t="s">
        <v>423</v>
      </c>
      <c r="E777" s="25" t="s">
        <v>142</v>
      </c>
      <c r="F777" s="42">
        <v>90.143199999999993</v>
      </c>
      <c r="G777" s="74" t="s">
        <v>310</v>
      </c>
      <c r="H777" s="80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13</v>
      </c>
      <c r="B778" s="75">
        <v>46112</v>
      </c>
      <c r="C778" s="73">
        <v>1</v>
      </c>
      <c r="D778" s="41" t="s">
        <v>423</v>
      </c>
      <c r="E778" s="25" t="s">
        <v>143</v>
      </c>
      <c r="F778" s="42">
        <v>90.977900000000005</v>
      </c>
      <c r="G778" s="74" t="s">
        <v>310</v>
      </c>
      <c r="H778" s="80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13</v>
      </c>
      <c r="B779" s="75">
        <v>46112</v>
      </c>
      <c r="C779" s="73">
        <v>2</v>
      </c>
      <c r="D779" s="41" t="s">
        <v>424</v>
      </c>
      <c r="E779" s="25" t="s">
        <v>356</v>
      </c>
      <c r="F779" s="42">
        <v>201.5667</v>
      </c>
      <c r="G779" s="74" t="s">
        <v>310</v>
      </c>
      <c r="H779" s="80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13</v>
      </c>
      <c r="B780" s="75">
        <v>46112</v>
      </c>
      <c r="C780" s="73">
        <v>2</v>
      </c>
      <c r="D780" s="41" t="s">
        <v>424</v>
      </c>
      <c r="E780" s="25" t="s">
        <v>125</v>
      </c>
      <c r="F780" s="42">
        <v>201.02500000000001</v>
      </c>
      <c r="G780" s="74" t="s">
        <v>310</v>
      </c>
      <c r="H780" s="80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13</v>
      </c>
      <c r="B781" s="75">
        <v>46112</v>
      </c>
      <c r="C781" s="73">
        <v>2</v>
      </c>
      <c r="D781" s="41" t="s">
        <v>424</v>
      </c>
      <c r="E781" s="25" t="s">
        <v>137</v>
      </c>
      <c r="F781" s="42">
        <v>206.2167</v>
      </c>
      <c r="G781" s="74" t="s">
        <v>310</v>
      </c>
      <c r="H781" s="80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13</v>
      </c>
      <c r="B782" s="75">
        <v>46112</v>
      </c>
      <c r="C782" s="73">
        <v>2</v>
      </c>
      <c r="D782" s="41" t="s">
        <v>424</v>
      </c>
      <c r="E782" s="25" t="s">
        <v>358</v>
      </c>
      <c r="F782" s="42">
        <v>223.03829999999999</v>
      </c>
      <c r="G782" s="74" t="s">
        <v>310</v>
      </c>
      <c r="H782" s="80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13</v>
      </c>
      <c r="B783" s="75">
        <v>46112</v>
      </c>
      <c r="C783" s="73">
        <v>2</v>
      </c>
      <c r="D783" s="41" t="s">
        <v>424</v>
      </c>
      <c r="E783" s="25" t="s">
        <v>134</v>
      </c>
      <c r="F783" s="42">
        <v>226.8124</v>
      </c>
      <c r="G783" s="74" t="s">
        <v>310</v>
      </c>
      <c r="H783" s="80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13</v>
      </c>
      <c r="B784" s="75">
        <v>46112</v>
      </c>
      <c r="C784" s="73">
        <v>2</v>
      </c>
      <c r="D784" s="41" t="s">
        <v>424</v>
      </c>
      <c r="E784" s="25" t="s">
        <v>138</v>
      </c>
      <c r="F784" s="42">
        <v>236.21610000000001</v>
      </c>
      <c r="G784" s="74" t="s">
        <v>310</v>
      </c>
      <c r="H784" s="80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13</v>
      </c>
      <c r="B785" s="75">
        <v>46112</v>
      </c>
      <c r="C785" s="73">
        <v>2</v>
      </c>
      <c r="D785" s="41" t="s">
        <v>424</v>
      </c>
      <c r="E785" s="25" t="s">
        <v>359</v>
      </c>
      <c r="F785" s="42">
        <v>249.2955</v>
      </c>
      <c r="G785" s="74" t="s">
        <v>310</v>
      </c>
      <c r="H785" s="80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13</v>
      </c>
      <c r="B786" s="75">
        <v>46112</v>
      </c>
      <c r="C786" s="73">
        <v>2</v>
      </c>
      <c r="D786" s="41" t="s">
        <v>424</v>
      </c>
      <c r="E786" s="25" t="s">
        <v>126</v>
      </c>
      <c r="F786" s="42">
        <v>239.28110000000001</v>
      </c>
      <c r="G786" s="74" t="s">
        <v>310</v>
      </c>
      <c r="H786" s="80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13</v>
      </c>
      <c r="B787" s="75">
        <v>46112</v>
      </c>
      <c r="C787" s="73">
        <v>2</v>
      </c>
      <c r="D787" s="41" t="s">
        <v>424</v>
      </c>
      <c r="E787" s="25" t="s">
        <v>127</v>
      </c>
      <c r="F787" s="42">
        <v>244.53100000000001</v>
      </c>
      <c r="G787" s="74" t="s">
        <v>310</v>
      </c>
      <c r="H787" s="80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13</v>
      </c>
      <c r="B788" s="75">
        <v>46112</v>
      </c>
      <c r="C788" s="73">
        <v>2</v>
      </c>
      <c r="D788" s="41" t="s">
        <v>424</v>
      </c>
      <c r="E788" s="25" t="s">
        <v>124</v>
      </c>
      <c r="F788" s="42">
        <v>262.65390000000002</v>
      </c>
      <c r="G788" s="74" t="s">
        <v>310</v>
      </c>
      <c r="H788" s="80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13</v>
      </c>
      <c r="B789" s="75">
        <v>46112</v>
      </c>
      <c r="C789" s="73">
        <v>2</v>
      </c>
      <c r="D789" s="41" t="s">
        <v>424</v>
      </c>
      <c r="E789" s="25" t="s">
        <v>361</v>
      </c>
      <c r="F789" s="42">
        <v>257.92</v>
      </c>
      <c r="G789" s="74" t="s">
        <v>310</v>
      </c>
      <c r="H789" s="80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13</v>
      </c>
      <c r="B790" s="75">
        <v>46112</v>
      </c>
      <c r="C790" s="73">
        <v>2</v>
      </c>
      <c r="D790" s="41" t="s">
        <v>424</v>
      </c>
      <c r="E790" s="25" t="s">
        <v>139</v>
      </c>
      <c r="F790" s="42">
        <v>261.94589999999999</v>
      </c>
      <c r="G790" s="74" t="s">
        <v>310</v>
      </c>
      <c r="H790" s="80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46112</v>
      </c>
      <c r="C791" s="73">
        <v>2</v>
      </c>
      <c r="D791" s="41" t="s">
        <v>424</v>
      </c>
      <c r="E791" s="25" t="s">
        <v>118</v>
      </c>
      <c r="F791" s="42">
        <v>261.96120000000002</v>
      </c>
      <c r="G791" s="74" t="s">
        <v>310</v>
      </c>
      <c r="H791" s="80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13</v>
      </c>
      <c r="B792" s="75">
        <v>46112</v>
      </c>
      <c r="C792" s="73">
        <v>2</v>
      </c>
      <c r="D792" s="41" t="s">
        <v>424</v>
      </c>
      <c r="E792" s="25" t="s">
        <v>362</v>
      </c>
      <c r="F792" s="42">
        <v>272.09620000000001</v>
      </c>
      <c r="G792" s="74" t="s">
        <v>310</v>
      </c>
      <c r="H792" s="80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13</v>
      </c>
      <c r="B793" s="75">
        <v>46112</v>
      </c>
      <c r="C793" s="73">
        <v>2</v>
      </c>
      <c r="D793" s="41" t="s">
        <v>424</v>
      </c>
      <c r="E793" s="25" t="s">
        <v>364</v>
      </c>
      <c r="F793" s="42">
        <v>275.15359999999998</v>
      </c>
      <c r="G793" s="74" t="s">
        <v>310</v>
      </c>
      <c r="H793" s="80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13</v>
      </c>
      <c r="B794" s="75">
        <v>46112</v>
      </c>
      <c r="C794" s="73">
        <v>2</v>
      </c>
      <c r="D794" s="41" t="s">
        <v>424</v>
      </c>
      <c r="E794" s="25" t="s">
        <v>135</v>
      </c>
      <c r="F794" s="42">
        <v>271.96839999999997</v>
      </c>
      <c r="G794" s="74" t="s">
        <v>310</v>
      </c>
      <c r="H794" s="80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13</v>
      </c>
      <c r="B795" s="75">
        <v>46112</v>
      </c>
      <c r="C795" s="73">
        <v>2</v>
      </c>
      <c r="D795" s="41" t="s">
        <v>424</v>
      </c>
      <c r="E795" s="25" t="s">
        <v>128</v>
      </c>
      <c r="F795" s="42">
        <v>276.80900000000003</v>
      </c>
      <c r="G795" s="74" t="s">
        <v>310</v>
      </c>
      <c r="H795" s="80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13</v>
      </c>
      <c r="B796" s="75">
        <v>46112</v>
      </c>
      <c r="C796" s="73">
        <v>2</v>
      </c>
      <c r="D796" s="41" t="s">
        <v>424</v>
      </c>
      <c r="E796" s="25" t="s">
        <v>122</v>
      </c>
      <c r="F796" s="42">
        <v>194.0018</v>
      </c>
      <c r="G796" s="74" t="s">
        <v>310</v>
      </c>
      <c r="H796" s="80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13</v>
      </c>
      <c r="B797" s="75">
        <v>46112</v>
      </c>
      <c r="C797" s="73">
        <v>2</v>
      </c>
      <c r="D797" s="41" t="s">
        <v>424</v>
      </c>
      <c r="E797" s="25" t="s">
        <v>144</v>
      </c>
      <c r="F797" s="42">
        <v>207.96639999999999</v>
      </c>
      <c r="G797" s="74" t="s">
        <v>310</v>
      </c>
      <c r="H797" s="80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13</v>
      </c>
      <c r="B798" s="75">
        <v>46112</v>
      </c>
      <c r="C798" s="73">
        <v>2</v>
      </c>
      <c r="D798" s="41" t="s">
        <v>424</v>
      </c>
      <c r="E798" s="25" t="s">
        <v>365</v>
      </c>
      <c r="F798" s="42">
        <v>206.0634</v>
      </c>
      <c r="G798" s="74" t="s">
        <v>310</v>
      </c>
      <c r="H798" s="80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13</v>
      </c>
      <c r="B799" s="75">
        <v>46112</v>
      </c>
      <c r="C799" s="73">
        <v>2</v>
      </c>
      <c r="D799" s="41" t="s">
        <v>424</v>
      </c>
      <c r="E799" s="25" t="s">
        <v>132</v>
      </c>
      <c r="F799" s="42">
        <v>219.69399999999999</v>
      </c>
      <c r="G799" s="74" t="s">
        <v>310</v>
      </c>
      <c r="H799" s="80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13</v>
      </c>
      <c r="B800" s="75">
        <v>46112</v>
      </c>
      <c r="C800" s="73">
        <v>2</v>
      </c>
      <c r="D800" s="41" t="s">
        <v>424</v>
      </c>
      <c r="E800" s="25" t="s">
        <v>133</v>
      </c>
      <c r="F800" s="42">
        <v>212.43790000000001</v>
      </c>
      <c r="G800" s="74" t="s">
        <v>310</v>
      </c>
      <c r="H800" s="80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13</v>
      </c>
      <c r="B801" s="75">
        <v>46112</v>
      </c>
      <c r="C801" s="73">
        <v>2</v>
      </c>
      <c r="D801" s="41" t="s">
        <v>424</v>
      </c>
      <c r="E801" s="25" t="s">
        <v>366</v>
      </c>
      <c r="F801" s="42">
        <v>223.4693</v>
      </c>
      <c r="G801" s="74" t="s">
        <v>310</v>
      </c>
      <c r="H801" s="80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13</v>
      </c>
      <c r="B802" s="75">
        <v>46112</v>
      </c>
      <c r="C802" s="73">
        <v>2</v>
      </c>
      <c r="D802" s="41" t="s">
        <v>424</v>
      </c>
      <c r="E802" s="25" t="s">
        <v>367</v>
      </c>
      <c r="F802" s="42">
        <v>233.8372</v>
      </c>
      <c r="G802" s="74" t="s">
        <v>310</v>
      </c>
      <c r="H802" s="80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13</v>
      </c>
      <c r="B803" s="75">
        <v>46112</v>
      </c>
      <c r="C803" s="73">
        <v>2</v>
      </c>
      <c r="D803" s="41" t="s">
        <v>424</v>
      </c>
      <c r="E803" s="25" t="s">
        <v>129</v>
      </c>
      <c r="F803" s="42">
        <v>243.07079999999999</v>
      </c>
      <c r="G803" s="74" t="s">
        <v>310</v>
      </c>
      <c r="H803" s="80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13</v>
      </c>
      <c r="B804" s="75">
        <v>46112</v>
      </c>
      <c r="C804" s="73">
        <v>2</v>
      </c>
      <c r="D804" s="41" t="s">
        <v>424</v>
      </c>
      <c r="E804" s="25" t="s">
        <v>131</v>
      </c>
      <c r="F804" s="42">
        <v>243.36429999999999</v>
      </c>
      <c r="G804" s="74" t="s">
        <v>310</v>
      </c>
      <c r="H804" s="80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13</v>
      </c>
      <c r="B805" s="75">
        <v>46112</v>
      </c>
      <c r="C805" s="73">
        <v>2</v>
      </c>
      <c r="D805" s="41" t="s">
        <v>424</v>
      </c>
      <c r="E805" s="25" t="s">
        <v>368</v>
      </c>
      <c r="F805" s="42">
        <v>245.5282</v>
      </c>
      <c r="G805" s="74" t="s">
        <v>310</v>
      </c>
      <c r="H805" s="80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13</v>
      </c>
      <c r="B806" s="75">
        <v>46112</v>
      </c>
      <c r="C806" s="73">
        <v>2</v>
      </c>
      <c r="D806" s="41" t="s">
        <v>424</v>
      </c>
      <c r="E806" s="25" t="s">
        <v>370</v>
      </c>
      <c r="F806" s="42">
        <v>248.61250000000001</v>
      </c>
      <c r="G806" s="74" t="s">
        <v>310</v>
      </c>
      <c r="H806" s="80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13</v>
      </c>
      <c r="B807" s="75">
        <v>46112</v>
      </c>
      <c r="C807" s="73">
        <v>2</v>
      </c>
      <c r="D807" s="41" t="s">
        <v>424</v>
      </c>
      <c r="E807" s="25" t="s">
        <v>140</v>
      </c>
      <c r="F807" s="42">
        <v>250.23439999999999</v>
      </c>
      <c r="G807" s="74" t="s">
        <v>310</v>
      </c>
      <c r="H807" s="80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13</v>
      </c>
      <c r="B808" s="75">
        <v>46112</v>
      </c>
      <c r="C808" s="73">
        <v>2</v>
      </c>
      <c r="D808" s="41" t="s">
        <v>424</v>
      </c>
      <c r="E808" s="25" t="s">
        <v>142</v>
      </c>
      <c r="F808" s="42">
        <v>257.40100000000001</v>
      </c>
      <c r="G808" s="74" t="s">
        <v>310</v>
      </c>
      <c r="H808" s="80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13</v>
      </c>
      <c r="B809" s="75">
        <v>46112</v>
      </c>
      <c r="C809" s="73">
        <v>2</v>
      </c>
      <c r="D809" s="41" t="s">
        <v>424</v>
      </c>
      <c r="E809" s="25" t="s">
        <v>143</v>
      </c>
      <c r="F809" s="42">
        <v>267.86470000000003</v>
      </c>
      <c r="G809" s="74" t="s">
        <v>310</v>
      </c>
      <c r="H809" s="80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14</v>
      </c>
      <c r="B810" s="75">
        <v>46119</v>
      </c>
      <c r="C810" s="73">
        <v>1</v>
      </c>
      <c r="D810" s="41" t="s">
        <v>423</v>
      </c>
      <c r="E810" s="25" t="s">
        <v>356</v>
      </c>
      <c r="F810" s="42">
        <v>77.827600000000004</v>
      </c>
      <c r="G810" s="74" t="s">
        <v>310</v>
      </c>
      <c r="H810" s="80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25">
      <c r="A811" s="73">
        <v>14</v>
      </c>
      <c r="B811" s="75">
        <v>46119</v>
      </c>
      <c r="C811" s="73">
        <v>1</v>
      </c>
      <c r="D811" s="41" t="s">
        <v>423</v>
      </c>
      <c r="E811" s="25" t="s">
        <v>125</v>
      </c>
      <c r="F811" s="42">
        <v>87.937799999999996</v>
      </c>
      <c r="G811" s="74" t="s">
        <v>310</v>
      </c>
      <c r="H811" s="80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3">
        <v>14</v>
      </c>
      <c r="B812" s="75">
        <v>46119</v>
      </c>
      <c r="C812" s="73">
        <v>1</v>
      </c>
      <c r="D812" s="41" t="s">
        <v>423</v>
      </c>
      <c r="E812" s="25" t="s">
        <v>137</v>
      </c>
      <c r="F812" s="42">
        <v>87.230400000000003</v>
      </c>
      <c r="G812" s="74" t="s">
        <v>310</v>
      </c>
      <c r="H812" s="80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3">
        <v>14</v>
      </c>
      <c r="B813" s="75">
        <v>46119</v>
      </c>
      <c r="C813" s="73">
        <v>1</v>
      </c>
      <c r="D813" s="41" t="s">
        <v>423</v>
      </c>
      <c r="E813" s="25" t="s">
        <v>358</v>
      </c>
      <c r="F813" s="42">
        <v>89.069299999999998</v>
      </c>
      <c r="G813" s="74" t="s">
        <v>310</v>
      </c>
      <c r="H813" s="80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3">
        <v>14</v>
      </c>
      <c r="B814" s="75">
        <v>46119</v>
      </c>
      <c r="C814" s="73">
        <v>1</v>
      </c>
      <c r="D814" s="41" t="s">
        <v>423</v>
      </c>
      <c r="E814" s="25" t="s">
        <v>134</v>
      </c>
      <c r="F814" s="42">
        <v>97.458399999999997</v>
      </c>
      <c r="G814" s="74" t="s">
        <v>310</v>
      </c>
      <c r="H814" s="80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3">
        <v>14</v>
      </c>
      <c r="B815" s="75">
        <v>46119</v>
      </c>
      <c r="C815" s="73">
        <v>1</v>
      </c>
      <c r="D815" s="41" t="s">
        <v>423</v>
      </c>
      <c r="E815" s="25" t="s">
        <v>138</v>
      </c>
      <c r="F815" s="42">
        <v>96.163300000000007</v>
      </c>
      <c r="G815" s="74" t="s">
        <v>310</v>
      </c>
      <c r="H815" s="80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3">
        <v>14</v>
      </c>
      <c r="B816" s="75">
        <v>46119</v>
      </c>
      <c r="C816" s="73">
        <v>1</v>
      </c>
      <c r="D816" s="41" t="s">
        <v>423</v>
      </c>
      <c r="E816" s="25" t="s">
        <v>359</v>
      </c>
      <c r="F816" s="42">
        <v>97.299700000000001</v>
      </c>
      <c r="G816" s="74" t="s">
        <v>310</v>
      </c>
      <c r="H816" s="80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46119</v>
      </c>
      <c r="C817" s="73">
        <v>1</v>
      </c>
      <c r="D817" s="41" t="s">
        <v>423</v>
      </c>
      <c r="E817" s="25" t="s">
        <v>126</v>
      </c>
      <c r="F817" s="42">
        <v>100.7192</v>
      </c>
      <c r="G817" s="74" t="s">
        <v>310</v>
      </c>
      <c r="H817" s="80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3">
        <v>14</v>
      </c>
      <c r="B818" s="75">
        <v>46119</v>
      </c>
      <c r="C818" s="73">
        <v>1</v>
      </c>
      <c r="D818" s="41" t="s">
        <v>423</v>
      </c>
      <c r="E818" s="25" t="s">
        <v>127</v>
      </c>
      <c r="F818" s="42">
        <v>106.6234</v>
      </c>
      <c r="G818" s="74" t="s">
        <v>310</v>
      </c>
      <c r="H818" s="80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3">
        <v>14</v>
      </c>
      <c r="B819" s="75">
        <v>46119</v>
      </c>
      <c r="C819" s="73">
        <v>1</v>
      </c>
      <c r="D819" s="41" t="s">
        <v>423</v>
      </c>
      <c r="E819" s="25" t="s">
        <v>124</v>
      </c>
      <c r="F819" s="42">
        <v>106.6099</v>
      </c>
      <c r="G819" s="74" t="s">
        <v>310</v>
      </c>
      <c r="H819" s="80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3">
        <v>14</v>
      </c>
      <c r="B820" s="75">
        <v>46119</v>
      </c>
      <c r="C820" s="73">
        <v>1</v>
      </c>
      <c r="D820" s="41" t="s">
        <v>423</v>
      </c>
      <c r="E820" s="25" t="s">
        <v>361</v>
      </c>
      <c r="F820" s="42">
        <v>114.0894</v>
      </c>
      <c r="G820" s="74" t="s">
        <v>310</v>
      </c>
      <c r="H820" s="80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3">
        <v>14</v>
      </c>
      <c r="B821" s="75">
        <v>46119</v>
      </c>
      <c r="C821" s="73">
        <v>1</v>
      </c>
      <c r="D821" s="41" t="s">
        <v>423</v>
      </c>
      <c r="E821" s="25" t="s">
        <v>139</v>
      </c>
      <c r="F821" s="42">
        <v>120.0741</v>
      </c>
      <c r="G821" s="74" t="s">
        <v>310</v>
      </c>
      <c r="H821" s="80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3">
        <v>14</v>
      </c>
      <c r="B822" s="75">
        <v>46119</v>
      </c>
      <c r="C822" s="73">
        <v>1</v>
      </c>
      <c r="D822" s="41" t="s">
        <v>423</v>
      </c>
      <c r="E822" s="25" t="s">
        <v>118</v>
      </c>
      <c r="F822" s="42">
        <v>116.7362</v>
      </c>
      <c r="G822" s="74" t="s">
        <v>310</v>
      </c>
      <c r="H822" s="80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3">
        <v>14</v>
      </c>
      <c r="B823" s="75">
        <v>46119</v>
      </c>
      <c r="C823" s="73">
        <v>1</v>
      </c>
      <c r="D823" s="41" t="s">
        <v>423</v>
      </c>
      <c r="E823" s="25" t="s">
        <v>362</v>
      </c>
      <c r="F823" s="42">
        <v>81.474699999999999</v>
      </c>
      <c r="G823" s="74" t="s">
        <v>310</v>
      </c>
      <c r="H823" s="80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3">
        <v>14</v>
      </c>
      <c r="B824" s="75">
        <v>46119</v>
      </c>
      <c r="C824" s="73">
        <v>1</v>
      </c>
      <c r="D824" s="41" t="s">
        <v>423</v>
      </c>
      <c r="E824" s="25" t="s">
        <v>364</v>
      </c>
      <c r="F824" s="42">
        <v>84.293800000000005</v>
      </c>
      <c r="G824" s="74" t="s">
        <v>310</v>
      </c>
      <c r="H824" s="80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3">
        <v>14</v>
      </c>
      <c r="B825" s="75">
        <v>46119</v>
      </c>
      <c r="C825" s="73">
        <v>1</v>
      </c>
      <c r="D825" s="41" t="s">
        <v>423</v>
      </c>
      <c r="E825" s="25" t="s">
        <v>135</v>
      </c>
      <c r="F825" s="42">
        <v>89.1541</v>
      </c>
      <c r="G825" s="74" t="s">
        <v>310</v>
      </c>
      <c r="H825" s="80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3">
        <v>14</v>
      </c>
      <c r="B826" s="75">
        <v>46119</v>
      </c>
      <c r="C826" s="73">
        <v>1</v>
      </c>
      <c r="D826" s="41" t="s">
        <v>423</v>
      </c>
      <c r="E826" s="25" t="s">
        <v>128</v>
      </c>
      <c r="F826" s="42">
        <v>93.878299999999996</v>
      </c>
      <c r="G826" s="74" t="s">
        <v>310</v>
      </c>
      <c r="H826" s="80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3">
        <v>14</v>
      </c>
      <c r="B827" s="75">
        <v>46119</v>
      </c>
      <c r="C827" s="73">
        <v>1</v>
      </c>
      <c r="D827" s="41" t="s">
        <v>423</v>
      </c>
      <c r="E827" s="25" t="s">
        <v>122</v>
      </c>
      <c r="F827" s="42">
        <v>95.240799999999993</v>
      </c>
      <c r="G827" s="74" t="s">
        <v>310</v>
      </c>
      <c r="H827" s="80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3">
        <v>14</v>
      </c>
      <c r="B828" s="75">
        <v>46119</v>
      </c>
      <c r="C828" s="73">
        <v>1</v>
      </c>
      <c r="D828" s="41" t="s">
        <v>423</v>
      </c>
      <c r="E828" s="25" t="s">
        <v>144</v>
      </c>
      <c r="F828" s="42">
        <v>97.156899999999993</v>
      </c>
      <c r="G828" s="74" t="s">
        <v>310</v>
      </c>
      <c r="H828" s="80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3">
        <v>14</v>
      </c>
      <c r="B829" s="75">
        <v>46119</v>
      </c>
      <c r="C829" s="73">
        <v>1</v>
      </c>
      <c r="D829" s="41" t="s">
        <v>423</v>
      </c>
      <c r="E829" s="25" t="s">
        <v>365</v>
      </c>
      <c r="F829" s="42">
        <v>103.34910000000001</v>
      </c>
      <c r="G829" s="74" t="s">
        <v>310</v>
      </c>
      <c r="H829" s="80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14</v>
      </c>
      <c r="B830" s="75">
        <v>46119</v>
      </c>
      <c r="C830" s="73">
        <v>1</v>
      </c>
      <c r="D830" s="41" t="s">
        <v>423</v>
      </c>
      <c r="E830" s="25" t="s">
        <v>132</v>
      </c>
      <c r="F830" s="42">
        <v>102.8125</v>
      </c>
      <c r="G830" s="74" t="s">
        <v>310</v>
      </c>
      <c r="H830" s="80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14</v>
      </c>
      <c r="B831" s="75">
        <v>46119</v>
      </c>
      <c r="C831" s="73">
        <v>1</v>
      </c>
      <c r="D831" s="41" t="s">
        <v>423</v>
      </c>
      <c r="E831" s="25" t="s">
        <v>133</v>
      </c>
      <c r="F831" s="42">
        <v>105.5899</v>
      </c>
      <c r="G831" s="74" t="s">
        <v>310</v>
      </c>
      <c r="H831" s="80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14</v>
      </c>
      <c r="B832" s="75">
        <v>46119</v>
      </c>
      <c r="C832" s="73">
        <v>1</v>
      </c>
      <c r="D832" s="41" t="s">
        <v>423</v>
      </c>
      <c r="E832" s="25" t="s">
        <v>366</v>
      </c>
      <c r="F832" s="42">
        <v>117.0604</v>
      </c>
      <c r="G832" s="74" t="s">
        <v>310</v>
      </c>
      <c r="H832" s="80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14</v>
      </c>
      <c r="B833" s="75">
        <v>46119</v>
      </c>
      <c r="C833" s="73">
        <v>1</v>
      </c>
      <c r="D833" s="41" t="s">
        <v>423</v>
      </c>
      <c r="E833" s="25" t="s">
        <v>367</v>
      </c>
      <c r="F833" s="42">
        <v>111.1948</v>
      </c>
      <c r="G833" s="74" t="s">
        <v>310</v>
      </c>
      <c r="H833" s="80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14</v>
      </c>
      <c r="B834" s="75">
        <v>46119</v>
      </c>
      <c r="C834" s="73">
        <v>1</v>
      </c>
      <c r="D834" s="41" t="s">
        <v>423</v>
      </c>
      <c r="E834" s="25" t="s">
        <v>129</v>
      </c>
      <c r="F834" s="42">
        <v>115.9374</v>
      </c>
      <c r="G834" s="74" t="s">
        <v>310</v>
      </c>
      <c r="H834" s="80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14</v>
      </c>
      <c r="B835" s="75">
        <v>46119</v>
      </c>
      <c r="C835" s="73">
        <v>1</v>
      </c>
      <c r="D835" s="41" t="s">
        <v>423</v>
      </c>
      <c r="E835" s="25" t="s">
        <v>131</v>
      </c>
      <c r="F835" s="42">
        <v>113.1802</v>
      </c>
      <c r="G835" s="74" t="s">
        <v>310</v>
      </c>
      <c r="H835" s="80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14</v>
      </c>
      <c r="B836" s="75">
        <v>46119</v>
      </c>
      <c r="C836" s="73">
        <v>1</v>
      </c>
      <c r="D836" s="41" t="s">
        <v>423</v>
      </c>
      <c r="E836" s="25" t="s">
        <v>368</v>
      </c>
      <c r="F836" s="42">
        <v>81.8827</v>
      </c>
      <c r="G836" s="74" t="s">
        <v>310</v>
      </c>
      <c r="H836" s="80"/>
      <c r="BA836" s="5" t="str">
        <f t="shared" ref="BA836:BA899" si="13">IF($D836="","",MID($D836,4,6))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14</v>
      </c>
      <c r="B837" s="75">
        <v>46119</v>
      </c>
      <c r="C837" s="73">
        <v>1</v>
      </c>
      <c r="D837" s="41" t="s">
        <v>423</v>
      </c>
      <c r="E837" s="25" t="s">
        <v>370</v>
      </c>
      <c r="F837" s="42">
        <v>79.501499999999993</v>
      </c>
      <c r="G837" s="74" t="s">
        <v>310</v>
      </c>
      <c r="H837" s="80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14</v>
      </c>
      <c r="B838" s="75">
        <v>46119</v>
      </c>
      <c r="C838" s="73">
        <v>1</v>
      </c>
      <c r="D838" s="41" t="s">
        <v>423</v>
      </c>
      <c r="E838" s="25" t="s">
        <v>140</v>
      </c>
      <c r="F838" s="42">
        <v>82.113900000000001</v>
      </c>
      <c r="G838" s="74" t="s">
        <v>310</v>
      </c>
      <c r="H838" s="80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14</v>
      </c>
      <c r="B839" s="75">
        <v>46119</v>
      </c>
      <c r="C839" s="73">
        <v>1</v>
      </c>
      <c r="D839" s="41" t="s">
        <v>423</v>
      </c>
      <c r="E839" s="25" t="s">
        <v>142</v>
      </c>
      <c r="F839" s="42">
        <v>92.022999999999996</v>
      </c>
      <c r="G839" s="74" t="s">
        <v>310</v>
      </c>
      <c r="H839" s="80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14</v>
      </c>
      <c r="B840" s="75">
        <v>46119</v>
      </c>
      <c r="C840" s="73">
        <v>1</v>
      </c>
      <c r="D840" s="41" t="s">
        <v>423</v>
      </c>
      <c r="E840" s="25" t="s">
        <v>143</v>
      </c>
      <c r="F840" s="42">
        <v>93.889499999999998</v>
      </c>
      <c r="G840" s="74" t="s">
        <v>310</v>
      </c>
      <c r="H840" s="80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14</v>
      </c>
      <c r="B841" s="75">
        <v>46119</v>
      </c>
      <c r="C841" s="73">
        <v>2</v>
      </c>
      <c r="D841" s="41" t="s">
        <v>424</v>
      </c>
      <c r="E841" s="25" t="s">
        <v>356</v>
      </c>
      <c r="F841" s="42">
        <v>206.0146</v>
      </c>
      <c r="G841" s="74" t="s">
        <v>310</v>
      </c>
      <c r="H841" s="80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46119</v>
      </c>
      <c r="C842" s="73">
        <v>2</v>
      </c>
      <c r="D842" s="41" t="s">
        <v>424</v>
      </c>
      <c r="E842" s="25" t="s">
        <v>125</v>
      </c>
      <c r="F842" s="42">
        <v>212.46530000000001</v>
      </c>
      <c r="G842" s="74" t="s">
        <v>310</v>
      </c>
      <c r="H842" s="80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3">
        <v>14</v>
      </c>
      <c r="B843" s="75">
        <v>46119</v>
      </c>
      <c r="C843" s="73">
        <v>2</v>
      </c>
      <c r="D843" s="41" t="s">
        <v>424</v>
      </c>
      <c r="E843" s="25" t="s">
        <v>137</v>
      </c>
      <c r="F843" s="42">
        <v>208.51599999999999</v>
      </c>
      <c r="G843" s="74" t="s">
        <v>310</v>
      </c>
      <c r="H843" s="80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3">
        <v>14</v>
      </c>
      <c r="B844" s="75">
        <v>46119</v>
      </c>
      <c r="C844" s="73">
        <v>2</v>
      </c>
      <c r="D844" s="41" t="s">
        <v>424</v>
      </c>
      <c r="E844" s="25" t="s">
        <v>358</v>
      </c>
      <c r="F844" s="42">
        <v>217.65440000000001</v>
      </c>
      <c r="G844" s="74" t="s">
        <v>310</v>
      </c>
      <c r="H844" s="80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3">
        <v>14</v>
      </c>
      <c r="B845" s="75">
        <v>46119</v>
      </c>
      <c r="C845" s="73">
        <v>2</v>
      </c>
      <c r="D845" s="41" t="s">
        <v>424</v>
      </c>
      <c r="E845" s="25" t="s">
        <v>134</v>
      </c>
      <c r="F845" s="42">
        <v>227.4717</v>
      </c>
      <c r="G845" s="74" t="s">
        <v>310</v>
      </c>
      <c r="H845" s="80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3">
        <v>14</v>
      </c>
      <c r="B846" s="75">
        <v>46119</v>
      </c>
      <c r="C846" s="73">
        <v>2</v>
      </c>
      <c r="D846" s="41" t="s">
        <v>424</v>
      </c>
      <c r="E846" s="25" t="s">
        <v>138</v>
      </c>
      <c r="F846" s="42">
        <v>234.8664</v>
      </c>
      <c r="G846" s="74" t="s">
        <v>310</v>
      </c>
      <c r="H846" s="80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3">
        <v>14</v>
      </c>
      <c r="B847" s="75">
        <v>46119</v>
      </c>
      <c r="C847" s="73">
        <v>2</v>
      </c>
      <c r="D847" s="41" t="s">
        <v>424</v>
      </c>
      <c r="E847" s="25" t="s">
        <v>359</v>
      </c>
      <c r="F847" s="42">
        <v>246.1163</v>
      </c>
      <c r="G847" s="74" t="s">
        <v>310</v>
      </c>
      <c r="H847" s="80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3">
        <v>14</v>
      </c>
      <c r="B848" s="75">
        <v>46119</v>
      </c>
      <c r="C848" s="73">
        <v>2</v>
      </c>
      <c r="D848" s="41" t="s">
        <v>424</v>
      </c>
      <c r="E848" s="25" t="s">
        <v>126</v>
      </c>
      <c r="F848" s="42">
        <v>245.12889999999999</v>
      </c>
      <c r="G848" s="74" t="s">
        <v>310</v>
      </c>
      <c r="H848" s="80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3">
        <v>14</v>
      </c>
      <c r="B849" s="75">
        <v>46119</v>
      </c>
      <c r="C849" s="73">
        <v>2</v>
      </c>
      <c r="D849" s="41" t="s">
        <v>424</v>
      </c>
      <c r="E849" s="25" t="s">
        <v>127</v>
      </c>
      <c r="F849" s="42">
        <v>244.791</v>
      </c>
      <c r="G849" s="74" t="s">
        <v>310</v>
      </c>
      <c r="H849" s="80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3">
        <v>14</v>
      </c>
      <c r="B850" s="75">
        <v>46119</v>
      </c>
      <c r="C850" s="73">
        <v>2</v>
      </c>
      <c r="D850" s="41" t="s">
        <v>424</v>
      </c>
      <c r="E850" s="25" t="s">
        <v>124</v>
      </c>
      <c r="F850" s="42">
        <v>248.95670000000001</v>
      </c>
      <c r="G850" s="74" t="s">
        <v>310</v>
      </c>
      <c r="H850" s="80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3">
        <v>14</v>
      </c>
      <c r="B851" s="75">
        <v>46119</v>
      </c>
      <c r="C851" s="73">
        <v>2</v>
      </c>
      <c r="D851" s="41" t="s">
        <v>424</v>
      </c>
      <c r="E851" s="25" t="s">
        <v>361</v>
      </c>
      <c r="F851" s="42">
        <v>254.4093</v>
      </c>
      <c r="G851" s="74" t="s">
        <v>310</v>
      </c>
      <c r="H851" s="80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3">
        <v>14</v>
      </c>
      <c r="B852" s="75">
        <v>46119</v>
      </c>
      <c r="C852" s="73">
        <v>2</v>
      </c>
      <c r="D852" s="41" t="s">
        <v>424</v>
      </c>
      <c r="E852" s="25" t="s">
        <v>139</v>
      </c>
      <c r="F852" s="42">
        <v>258.92099999999999</v>
      </c>
      <c r="G852" s="74" t="s">
        <v>310</v>
      </c>
      <c r="H852" s="80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3">
        <v>14</v>
      </c>
      <c r="B853" s="75">
        <v>46119</v>
      </c>
      <c r="C853" s="73">
        <v>2</v>
      </c>
      <c r="D853" s="41" t="s">
        <v>424</v>
      </c>
      <c r="E853" s="25" t="s">
        <v>118</v>
      </c>
      <c r="F853" s="42">
        <v>260.93239999999997</v>
      </c>
      <c r="G853" s="74" t="s">
        <v>310</v>
      </c>
      <c r="H853" s="80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3">
        <v>14</v>
      </c>
      <c r="B854" s="75">
        <v>46119</v>
      </c>
      <c r="C854" s="73">
        <v>2</v>
      </c>
      <c r="D854" s="41" t="s">
        <v>424</v>
      </c>
      <c r="E854" s="25" t="s">
        <v>362</v>
      </c>
      <c r="F854" s="42">
        <v>264.84589999999997</v>
      </c>
      <c r="G854" s="74" t="s">
        <v>310</v>
      </c>
      <c r="H854" s="80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14</v>
      </c>
      <c r="B855" s="75">
        <v>46119</v>
      </c>
      <c r="C855" s="73">
        <v>2</v>
      </c>
      <c r="D855" s="41" t="s">
        <v>424</v>
      </c>
      <c r="E855" s="25" t="s">
        <v>364</v>
      </c>
      <c r="F855" s="42">
        <v>274.22930000000002</v>
      </c>
      <c r="G855" s="74" t="s">
        <v>310</v>
      </c>
      <c r="H855" s="80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14</v>
      </c>
      <c r="B856" s="75">
        <v>46119</v>
      </c>
      <c r="C856" s="73">
        <v>2</v>
      </c>
      <c r="D856" s="41" t="s">
        <v>424</v>
      </c>
      <c r="E856" s="25" t="s">
        <v>135</v>
      </c>
      <c r="F856" s="42">
        <v>273.88350000000003</v>
      </c>
      <c r="G856" s="74" t="s">
        <v>310</v>
      </c>
      <c r="H856" s="80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14</v>
      </c>
      <c r="B857" s="75">
        <v>46119</v>
      </c>
      <c r="C857" s="73">
        <v>2</v>
      </c>
      <c r="D857" s="41" t="s">
        <v>424</v>
      </c>
      <c r="E857" s="25" t="s">
        <v>128</v>
      </c>
      <c r="F857" s="42">
        <v>275.48860000000002</v>
      </c>
      <c r="G857" s="74" t="s">
        <v>310</v>
      </c>
      <c r="H857" s="80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14</v>
      </c>
      <c r="B858" s="75">
        <v>46119</v>
      </c>
      <c r="C858" s="73">
        <v>2</v>
      </c>
      <c r="D858" s="41" t="s">
        <v>424</v>
      </c>
      <c r="E858" s="25" t="s">
        <v>122</v>
      </c>
      <c r="F858" s="42">
        <v>193.12559999999999</v>
      </c>
      <c r="G858" s="74" t="s">
        <v>310</v>
      </c>
      <c r="H858" s="80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14</v>
      </c>
      <c r="B859" s="75">
        <v>46119</v>
      </c>
      <c r="C859" s="73">
        <v>2</v>
      </c>
      <c r="D859" s="41" t="s">
        <v>424</v>
      </c>
      <c r="E859" s="25" t="s">
        <v>144</v>
      </c>
      <c r="F859" s="42">
        <v>213.2141</v>
      </c>
      <c r="G859" s="74" t="s">
        <v>310</v>
      </c>
      <c r="H859" s="80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14</v>
      </c>
      <c r="B860" s="75">
        <v>46119</v>
      </c>
      <c r="C860" s="73">
        <v>2</v>
      </c>
      <c r="D860" s="41" t="s">
        <v>424</v>
      </c>
      <c r="E860" s="25" t="s">
        <v>365</v>
      </c>
      <c r="F860" s="42">
        <v>209.7475</v>
      </c>
      <c r="G860" s="74" t="s">
        <v>310</v>
      </c>
      <c r="H860" s="80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14</v>
      </c>
      <c r="B861" s="75">
        <v>46119</v>
      </c>
      <c r="C861" s="73">
        <v>2</v>
      </c>
      <c r="D861" s="41" t="s">
        <v>424</v>
      </c>
      <c r="E861" s="25" t="s">
        <v>132</v>
      </c>
      <c r="F861" s="42">
        <v>212.0966</v>
      </c>
      <c r="G861" s="74" t="s">
        <v>310</v>
      </c>
      <c r="H861" s="80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14</v>
      </c>
      <c r="B862" s="75">
        <v>46119</v>
      </c>
      <c r="C862" s="73">
        <v>2</v>
      </c>
      <c r="D862" s="41" t="s">
        <v>424</v>
      </c>
      <c r="E862" s="25" t="s">
        <v>133</v>
      </c>
      <c r="F862" s="42">
        <v>220.7697</v>
      </c>
      <c r="G862" s="74" t="s">
        <v>310</v>
      </c>
      <c r="H862" s="80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14</v>
      </c>
      <c r="B863" s="75">
        <v>46119</v>
      </c>
      <c r="C863" s="73">
        <v>2</v>
      </c>
      <c r="D863" s="41" t="s">
        <v>424</v>
      </c>
      <c r="E863" s="25" t="s">
        <v>366</v>
      </c>
      <c r="F863" s="42">
        <v>222.9442</v>
      </c>
      <c r="G863" s="74" t="s">
        <v>310</v>
      </c>
      <c r="H863" s="80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14</v>
      </c>
      <c r="B864" s="75">
        <v>46119</v>
      </c>
      <c r="C864" s="73">
        <v>2</v>
      </c>
      <c r="D864" s="41" t="s">
        <v>424</v>
      </c>
      <c r="E864" s="25" t="s">
        <v>367</v>
      </c>
      <c r="F864" s="42">
        <v>221.39080000000001</v>
      </c>
      <c r="G864" s="74" t="s">
        <v>310</v>
      </c>
      <c r="H864" s="80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14</v>
      </c>
      <c r="B865" s="75">
        <v>46119</v>
      </c>
      <c r="C865" s="73">
        <v>2</v>
      </c>
      <c r="D865" s="41" t="s">
        <v>424</v>
      </c>
      <c r="E865" s="25" t="s">
        <v>129</v>
      </c>
      <c r="F865" s="42">
        <v>223.84569999999999</v>
      </c>
      <c r="G865" s="74" t="s">
        <v>310</v>
      </c>
      <c r="H865" s="80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14</v>
      </c>
      <c r="B866" s="75">
        <v>46119</v>
      </c>
      <c r="C866" s="73">
        <v>2</v>
      </c>
      <c r="D866" s="41" t="s">
        <v>424</v>
      </c>
      <c r="E866" s="25" t="s">
        <v>131</v>
      </c>
      <c r="F866" s="42">
        <v>237.74520000000001</v>
      </c>
      <c r="G866" s="74" t="s">
        <v>310</v>
      </c>
      <c r="H866" s="80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46119</v>
      </c>
      <c r="C867" s="73">
        <v>2</v>
      </c>
      <c r="D867" s="41" t="s">
        <v>424</v>
      </c>
      <c r="E867" s="25" t="s">
        <v>368</v>
      </c>
      <c r="F867" s="42">
        <v>232.6994</v>
      </c>
      <c r="G867" s="74" t="s">
        <v>310</v>
      </c>
      <c r="H867" s="80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14</v>
      </c>
      <c r="B868" s="75">
        <v>46119</v>
      </c>
      <c r="C868" s="73">
        <v>2</v>
      </c>
      <c r="D868" s="41" t="s">
        <v>424</v>
      </c>
      <c r="E868" s="25" t="s">
        <v>370</v>
      </c>
      <c r="F868" s="42">
        <v>259.46170000000001</v>
      </c>
      <c r="G868" s="74" t="s">
        <v>310</v>
      </c>
      <c r="H868" s="80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14</v>
      </c>
      <c r="B869" s="75">
        <v>46119</v>
      </c>
      <c r="C869" s="73">
        <v>2</v>
      </c>
      <c r="D869" s="41" t="s">
        <v>424</v>
      </c>
      <c r="E869" s="25" t="s">
        <v>140</v>
      </c>
      <c r="F869" s="42">
        <v>247.33189999999999</v>
      </c>
      <c r="G869" s="74" t="s">
        <v>310</v>
      </c>
      <c r="H869" s="80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14</v>
      </c>
      <c r="B870" s="75">
        <v>46119</v>
      </c>
      <c r="C870" s="73">
        <v>2</v>
      </c>
      <c r="D870" s="41" t="s">
        <v>424</v>
      </c>
      <c r="E870" s="25" t="s">
        <v>142</v>
      </c>
      <c r="F870" s="42">
        <v>260.1857</v>
      </c>
      <c r="G870" s="74" t="s">
        <v>310</v>
      </c>
      <c r="H870" s="80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14</v>
      </c>
      <c r="B871" s="75">
        <v>46119</v>
      </c>
      <c r="C871" s="73">
        <v>2</v>
      </c>
      <c r="D871" s="41" t="s">
        <v>424</v>
      </c>
      <c r="E871" s="25" t="s">
        <v>143</v>
      </c>
      <c r="F871" s="42">
        <v>258.7294</v>
      </c>
      <c r="G871" s="74" t="s">
        <v>310</v>
      </c>
      <c r="H871" s="80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15</v>
      </c>
      <c r="B872" s="75">
        <v>46126</v>
      </c>
      <c r="C872" s="73">
        <v>1</v>
      </c>
      <c r="D872" s="41" t="s">
        <v>423</v>
      </c>
      <c r="E872" s="25" t="s">
        <v>356</v>
      </c>
      <c r="F872" s="42">
        <v>82.616299999999995</v>
      </c>
      <c r="G872" s="74" t="s">
        <v>310</v>
      </c>
      <c r="H872" s="80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25">
      <c r="A873" s="73">
        <v>15</v>
      </c>
      <c r="B873" s="75">
        <v>46126</v>
      </c>
      <c r="C873" s="73">
        <v>1</v>
      </c>
      <c r="D873" s="41" t="s">
        <v>423</v>
      </c>
      <c r="E873" s="25" t="s">
        <v>125</v>
      </c>
      <c r="F873" s="42">
        <v>88.170400000000001</v>
      </c>
      <c r="G873" s="74" t="s">
        <v>310</v>
      </c>
      <c r="H873" s="80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3">
        <v>15</v>
      </c>
      <c r="B874" s="75">
        <v>46126</v>
      </c>
      <c r="C874" s="73">
        <v>1</v>
      </c>
      <c r="D874" s="41" t="s">
        <v>423</v>
      </c>
      <c r="E874" s="25" t="s">
        <v>137</v>
      </c>
      <c r="F874" s="42">
        <v>84.155699999999996</v>
      </c>
      <c r="G874" s="74" t="s">
        <v>310</v>
      </c>
      <c r="H874" s="80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3">
        <v>15</v>
      </c>
      <c r="B875" s="75">
        <v>46126</v>
      </c>
      <c r="C875" s="73">
        <v>1</v>
      </c>
      <c r="D875" s="41" t="s">
        <v>423</v>
      </c>
      <c r="E875" s="25" t="s">
        <v>358</v>
      </c>
      <c r="F875" s="42">
        <v>93.863600000000005</v>
      </c>
      <c r="G875" s="74" t="s">
        <v>310</v>
      </c>
      <c r="H875" s="80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3">
        <v>15</v>
      </c>
      <c r="B876" s="75">
        <v>46126</v>
      </c>
      <c r="C876" s="73">
        <v>1</v>
      </c>
      <c r="D876" s="41" t="s">
        <v>423</v>
      </c>
      <c r="E876" s="25" t="s">
        <v>134</v>
      </c>
      <c r="F876" s="42">
        <v>94.868200000000002</v>
      </c>
      <c r="G876" s="74" t="s">
        <v>310</v>
      </c>
      <c r="H876" s="80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3">
        <v>15</v>
      </c>
      <c r="B877" s="75">
        <v>46126</v>
      </c>
      <c r="C877" s="73">
        <v>1</v>
      </c>
      <c r="D877" s="41" t="s">
        <v>423</v>
      </c>
      <c r="E877" s="25" t="s">
        <v>138</v>
      </c>
      <c r="F877" s="42">
        <v>97.517300000000006</v>
      </c>
      <c r="G877" s="74" t="s">
        <v>310</v>
      </c>
      <c r="H877" s="80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3">
        <v>15</v>
      </c>
      <c r="B878" s="75">
        <v>46126</v>
      </c>
      <c r="C878" s="73">
        <v>1</v>
      </c>
      <c r="D878" s="41" t="s">
        <v>423</v>
      </c>
      <c r="E878" s="25" t="s">
        <v>359</v>
      </c>
      <c r="F878" s="42">
        <v>99.192599999999999</v>
      </c>
      <c r="G878" s="74" t="s">
        <v>310</v>
      </c>
      <c r="H878" s="80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3">
        <v>15</v>
      </c>
      <c r="B879" s="75">
        <v>46126</v>
      </c>
      <c r="C879" s="73">
        <v>1</v>
      </c>
      <c r="D879" s="41" t="s">
        <v>423</v>
      </c>
      <c r="E879" s="25" t="s">
        <v>126</v>
      </c>
      <c r="F879" s="42">
        <v>101.4409</v>
      </c>
      <c r="G879" s="74" t="s">
        <v>310</v>
      </c>
      <c r="H879" s="80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25">
      <c r="A880" s="73">
        <v>15</v>
      </c>
      <c r="B880" s="75">
        <v>46126</v>
      </c>
      <c r="C880" s="73">
        <v>1</v>
      </c>
      <c r="D880" s="41" t="s">
        <v>423</v>
      </c>
      <c r="E880" s="25" t="s">
        <v>127</v>
      </c>
      <c r="F880" s="42">
        <v>106.9512</v>
      </c>
      <c r="G880" s="74" t="s">
        <v>310</v>
      </c>
      <c r="H880" s="80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25">
      <c r="A881" s="73">
        <v>15</v>
      </c>
      <c r="B881" s="75">
        <v>46126</v>
      </c>
      <c r="C881" s="73">
        <v>1</v>
      </c>
      <c r="D881" s="41" t="s">
        <v>423</v>
      </c>
      <c r="E881" s="25" t="s">
        <v>124</v>
      </c>
      <c r="F881" s="42">
        <v>110.06780000000001</v>
      </c>
      <c r="G881" s="74" t="s">
        <v>310</v>
      </c>
      <c r="H881" s="80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25">
      <c r="A882" s="73">
        <v>15</v>
      </c>
      <c r="B882" s="75">
        <v>46126</v>
      </c>
      <c r="C882" s="73">
        <v>1</v>
      </c>
      <c r="D882" s="41" t="s">
        <v>423</v>
      </c>
      <c r="E882" s="25" t="s">
        <v>361</v>
      </c>
      <c r="F882" s="42">
        <v>115.6998</v>
      </c>
      <c r="G882" s="74" t="s">
        <v>310</v>
      </c>
      <c r="H882" s="80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25">
      <c r="A883" s="73">
        <v>15</v>
      </c>
      <c r="B883" s="75">
        <v>46126</v>
      </c>
      <c r="C883" s="73">
        <v>1</v>
      </c>
      <c r="D883" s="41" t="s">
        <v>423</v>
      </c>
      <c r="E883" s="25" t="s">
        <v>139</v>
      </c>
      <c r="F883" s="42">
        <v>114.7671</v>
      </c>
      <c r="G883" s="74" t="s">
        <v>310</v>
      </c>
      <c r="H883" s="80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25">
      <c r="A884" s="73">
        <v>15</v>
      </c>
      <c r="B884" s="75">
        <v>46126</v>
      </c>
      <c r="C884" s="73">
        <v>1</v>
      </c>
      <c r="D884" s="41" t="s">
        <v>423</v>
      </c>
      <c r="E884" s="25" t="s">
        <v>118</v>
      </c>
      <c r="F884" s="42">
        <v>115.2028</v>
      </c>
      <c r="G884" s="74" t="s">
        <v>310</v>
      </c>
      <c r="H884" s="80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25">
      <c r="A885" s="73">
        <v>15</v>
      </c>
      <c r="B885" s="75">
        <v>46126</v>
      </c>
      <c r="C885" s="73">
        <v>1</v>
      </c>
      <c r="D885" s="41" t="s">
        <v>423</v>
      </c>
      <c r="E885" s="25" t="s">
        <v>362</v>
      </c>
      <c r="F885" s="42">
        <v>83.972899999999996</v>
      </c>
      <c r="G885" s="74" t="s">
        <v>310</v>
      </c>
      <c r="H885" s="80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25">
      <c r="A886" s="73">
        <v>15</v>
      </c>
      <c r="B886" s="75">
        <v>46126</v>
      </c>
      <c r="C886" s="73">
        <v>1</v>
      </c>
      <c r="D886" s="41" t="s">
        <v>423</v>
      </c>
      <c r="E886" s="25" t="s">
        <v>364</v>
      </c>
      <c r="F886" s="42">
        <v>84.414699999999996</v>
      </c>
      <c r="G886" s="74" t="s">
        <v>310</v>
      </c>
      <c r="H886" s="80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25">
      <c r="A887" s="73">
        <v>15</v>
      </c>
      <c r="B887" s="75">
        <v>46126</v>
      </c>
      <c r="C887" s="73">
        <v>1</v>
      </c>
      <c r="D887" s="41" t="s">
        <v>423</v>
      </c>
      <c r="E887" s="25" t="s">
        <v>135</v>
      </c>
      <c r="F887" s="42">
        <v>89.590599999999995</v>
      </c>
      <c r="G887" s="74" t="s">
        <v>310</v>
      </c>
      <c r="H887" s="80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25">
      <c r="A888" s="73">
        <v>15</v>
      </c>
      <c r="B888" s="75">
        <v>46126</v>
      </c>
      <c r="C888" s="73">
        <v>1</v>
      </c>
      <c r="D888" s="41" t="s">
        <v>423</v>
      </c>
      <c r="E888" s="25" t="s">
        <v>128</v>
      </c>
      <c r="F888" s="42">
        <v>94.970500000000001</v>
      </c>
      <c r="G888" s="74" t="s">
        <v>310</v>
      </c>
      <c r="H888" s="80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25">
      <c r="A889" s="73">
        <v>15</v>
      </c>
      <c r="B889" s="75">
        <v>46126</v>
      </c>
      <c r="C889" s="73">
        <v>1</v>
      </c>
      <c r="D889" s="41" t="s">
        <v>423</v>
      </c>
      <c r="E889" s="25" t="s">
        <v>122</v>
      </c>
      <c r="F889" s="42">
        <v>94.550299999999993</v>
      </c>
      <c r="G889" s="74" t="s">
        <v>310</v>
      </c>
      <c r="H889" s="80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25">
      <c r="A890" s="73">
        <v>15</v>
      </c>
      <c r="B890" s="75">
        <v>46126</v>
      </c>
      <c r="C890" s="73">
        <v>1</v>
      </c>
      <c r="D890" s="41" t="s">
        <v>423</v>
      </c>
      <c r="E890" s="25" t="s">
        <v>144</v>
      </c>
      <c r="F890" s="42">
        <v>99.656099999999995</v>
      </c>
      <c r="G890" s="74" t="s">
        <v>310</v>
      </c>
      <c r="H890" s="80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25">
      <c r="A891" s="73">
        <v>15</v>
      </c>
      <c r="B891" s="75">
        <v>46126</v>
      </c>
      <c r="C891" s="73">
        <v>1</v>
      </c>
      <c r="D891" s="41" t="s">
        <v>423</v>
      </c>
      <c r="E891" s="25" t="s">
        <v>365</v>
      </c>
      <c r="F891" s="42">
        <v>93.948999999999998</v>
      </c>
      <c r="G891" s="74" t="s">
        <v>310</v>
      </c>
      <c r="H891" s="80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25">
      <c r="A892" s="73">
        <v>15</v>
      </c>
      <c r="B892" s="75">
        <v>46126</v>
      </c>
      <c r="C892" s="73">
        <v>1</v>
      </c>
      <c r="D892" s="41" t="s">
        <v>423</v>
      </c>
      <c r="E892" s="25" t="s">
        <v>132</v>
      </c>
      <c r="F892" s="42">
        <v>102.97239999999999</v>
      </c>
      <c r="G892" s="74" t="s">
        <v>310</v>
      </c>
      <c r="H892" s="80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46126</v>
      </c>
      <c r="C893" s="73">
        <v>1</v>
      </c>
      <c r="D893" s="41" t="s">
        <v>423</v>
      </c>
      <c r="E893" s="25" t="s">
        <v>133</v>
      </c>
      <c r="F893" s="42">
        <v>106.6695</v>
      </c>
      <c r="G893" s="74" t="s">
        <v>310</v>
      </c>
      <c r="H893" s="80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25">
      <c r="A894" s="73">
        <v>15</v>
      </c>
      <c r="B894" s="75">
        <v>46126</v>
      </c>
      <c r="C894" s="73">
        <v>1</v>
      </c>
      <c r="D894" s="41" t="s">
        <v>423</v>
      </c>
      <c r="E894" s="25" t="s">
        <v>366</v>
      </c>
      <c r="F894" s="42">
        <v>106.5796</v>
      </c>
      <c r="G894" s="74" t="s">
        <v>310</v>
      </c>
      <c r="H894" s="80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25">
      <c r="A895" s="73">
        <v>15</v>
      </c>
      <c r="B895" s="75">
        <v>46126</v>
      </c>
      <c r="C895" s="73">
        <v>1</v>
      </c>
      <c r="D895" s="41" t="s">
        <v>423</v>
      </c>
      <c r="E895" s="25" t="s">
        <v>367</v>
      </c>
      <c r="F895" s="42">
        <v>110.8751</v>
      </c>
      <c r="G895" s="74" t="s">
        <v>310</v>
      </c>
      <c r="H895" s="80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25">
      <c r="A896" s="73">
        <v>15</v>
      </c>
      <c r="B896" s="75">
        <v>46126</v>
      </c>
      <c r="C896" s="73">
        <v>1</v>
      </c>
      <c r="D896" s="41" t="s">
        <v>423</v>
      </c>
      <c r="E896" s="25" t="s">
        <v>129</v>
      </c>
      <c r="F896" s="42">
        <v>113.0055</v>
      </c>
      <c r="G896" s="74" t="s">
        <v>310</v>
      </c>
      <c r="H896" s="80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25">
      <c r="A897" s="73">
        <v>15</v>
      </c>
      <c r="B897" s="75">
        <v>46126</v>
      </c>
      <c r="C897" s="73">
        <v>1</v>
      </c>
      <c r="D897" s="41" t="s">
        <v>423</v>
      </c>
      <c r="E897" s="25" t="s">
        <v>131</v>
      </c>
      <c r="F897" s="42">
        <v>122.7783</v>
      </c>
      <c r="G897" s="74" t="s">
        <v>310</v>
      </c>
      <c r="H897" s="80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25">
      <c r="A898" s="73">
        <v>15</v>
      </c>
      <c r="B898" s="75">
        <v>46126</v>
      </c>
      <c r="C898" s="73">
        <v>1</v>
      </c>
      <c r="D898" s="41" t="s">
        <v>423</v>
      </c>
      <c r="E898" s="25" t="s">
        <v>368</v>
      </c>
      <c r="F898" s="42">
        <v>78.540400000000005</v>
      </c>
      <c r="G898" s="74" t="s">
        <v>310</v>
      </c>
      <c r="H898" s="80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25">
      <c r="A899" s="73">
        <v>15</v>
      </c>
      <c r="B899" s="75">
        <v>46126</v>
      </c>
      <c r="C899" s="73">
        <v>1</v>
      </c>
      <c r="D899" s="41" t="s">
        <v>423</v>
      </c>
      <c r="E899" s="25" t="s">
        <v>370</v>
      </c>
      <c r="F899" s="42">
        <v>83.676400000000001</v>
      </c>
      <c r="G899" s="74" t="s">
        <v>310</v>
      </c>
      <c r="H899" s="80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25">
      <c r="A900" s="73">
        <v>15</v>
      </c>
      <c r="B900" s="75">
        <v>46126</v>
      </c>
      <c r="C900" s="73">
        <v>1</v>
      </c>
      <c r="D900" s="41" t="s">
        <v>423</v>
      </c>
      <c r="E900" s="25" t="s">
        <v>140</v>
      </c>
      <c r="F900" s="42">
        <v>88.074200000000005</v>
      </c>
      <c r="G900" s="74" t="s">
        <v>310</v>
      </c>
      <c r="H900" s="80"/>
      <c r="BA900" s="5" t="str">
        <f t="shared" ref="BA900:BA963" si="14">IF($D900="","",MID($D900,4,6))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25">
      <c r="A901" s="73">
        <v>15</v>
      </c>
      <c r="B901" s="75">
        <v>46126</v>
      </c>
      <c r="C901" s="73">
        <v>1</v>
      </c>
      <c r="D901" s="41" t="s">
        <v>423</v>
      </c>
      <c r="E901" s="25" t="s">
        <v>142</v>
      </c>
      <c r="F901" s="42">
        <v>88.356899999999996</v>
      </c>
      <c r="G901" s="74" t="s">
        <v>310</v>
      </c>
      <c r="H901" s="80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25">
      <c r="A902" s="73">
        <v>15</v>
      </c>
      <c r="B902" s="75">
        <v>46126</v>
      </c>
      <c r="C902" s="73">
        <v>1</v>
      </c>
      <c r="D902" s="41" t="s">
        <v>423</v>
      </c>
      <c r="E902" s="25" t="s">
        <v>143</v>
      </c>
      <c r="F902" s="42">
        <v>92.419899999999998</v>
      </c>
      <c r="G902" s="74" t="s">
        <v>310</v>
      </c>
      <c r="H902" s="80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25">
      <c r="A903" s="73">
        <v>15</v>
      </c>
      <c r="B903" s="75">
        <v>46126</v>
      </c>
      <c r="C903" s="73">
        <v>2</v>
      </c>
      <c r="D903" s="41" t="s">
        <v>424</v>
      </c>
      <c r="E903" s="25" t="s">
        <v>356</v>
      </c>
      <c r="F903" s="42">
        <v>205.74789999999999</v>
      </c>
      <c r="G903" s="74" t="s">
        <v>310</v>
      </c>
      <c r="H903" s="80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15</v>
      </c>
      <c r="B904" s="75">
        <v>46126</v>
      </c>
      <c r="C904" s="73">
        <v>2</v>
      </c>
      <c r="D904" s="41" t="s">
        <v>424</v>
      </c>
      <c r="E904" s="25" t="s">
        <v>125</v>
      </c>
      <c r="F904" s="42">
        <v>206.37569999999999</v>
      </c>
      <c r="G904" s="74" t="s">
        <v>310</v>
      </c>
      <c r="H904" s="80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3">
        <v>15</v>
      </c>
      <c r="B905" s="75">
        <v>46126</v>
      </c>
      <c r="C905" s="73">
        <v>2</v>
      </c>
      <c r="D905" s="41" t="s">
        <v>424</v>
      </c>
      <c r="E905" s="25" t="s">
        <v>137</v>
      </c>
      <c r="F905" s="42">
        <v>217.6352</v>
      </c>
      <c r="G905" s="74" t="s">
        <v>310</v>
      </c>
      <c r="H905" s="80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3">
        <v>15</v>
      </c>
      <c r="B906" s="75">
        <v>46126</v>
      </c>
      <c r="C906" s="73">
        <v>2</v>
      </c>
      <c r="D906" s="41" t="s">
        <v>424</v>
      </c>
      <c r="E906" s="25" t="s">
        <v>358</v>
      </c>
      <c r="F906" s="42">
        <v>230.9545</v>
      </c>
      <c r="G906" s="74" t="s">
        <v>310</v>
      </c>
      <c r="H906" s="80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3">
        <v>15</v>
      </c>
      <c r="B907" s="75">
        <v>46126</v>
      </c>
      <c r="C907" s="73">
        <v>2</v>
      </c>
      <c r="D907" s="41" t="s">
        <v>424</v>
      </c>
      <c r="E907" s="25" t="s">
        <v>134</v>
      </c>
      <c r="F907" s="42">
        <v>216.47370000000001</v>
      </c>
      <c r="G907" s="74" t="s">
        <v>310</v>
      </c>
      <c r="H907" s="80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3">
        <v>15</v>
      </c>
      <c r="B908" s="75">
        <v>46126</v>
      </c>
      <c r="C908" s="73">
        <v>2</v>
      </c>
      <c r="D908" s="41" t="s">
        <v>424</v>
      </c>
      <c r="E908" s="25" t="s">
        <v>138</v>
      </c>
      <c r="F908" s="42">
        <v>230.57919999999999</v>
      </c>
      <c r="G908" s="74" t="s">
        <v>310</v>
      </c>
      <c r="H908" s="80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3">
        <v>15</v>
      </c>
      <c r="B909" s="75">
        <v>46126</v>
      </c>
      <c r="C909" s="73">
        <v>2</v>
      </c>
      <c r="D909" s="41" t="s">
        <v>424</v>
      </c>
      <c r="E909" s="25" t="s">
        <v>359</v>
      </c>
      <c r="F909" s="42">
        <v>242.006</v>
      </c>
      <c r="G909" s="74" t="s">
        <v>310</v>
      </c>
      <c r="H909" s="80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3">
        <v>15</v>
      </c>
      <c r="B910" s="75">
        <v>46126</v>
      </c>
      <c r="C910" s="73">
        <v>2</v>
      </c>
      <c r="D910" s="41" t="s">
        <v>424</v>
      </c>
      <c r="E910" s="25" t="s">
        <v>126</v>
      </c>
      <c r="F910" s="42">
        <v>232.42910000000001</v>
      </c>
      <c r="G910" s="74" t="s">
        <v>310</v>
      </c>
      <c r="H910" s="80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3">
        <v>15</v>
      </c>
      <c r="B911" s="75">
        <v>46126</v>
      </c>
      <c r="C911" s="73">
        <v>2</v>
      </c>
      <c r="D911" s="41" t="s">
        <v>424</v>
      </c>
      <c r="E911" s="25" t="s">
        <v>127</v>
      </c>
      <c r="F911" s="42">
        <v>248.52510000000001</v>
      </c>
      <c r="G911" s="74" t="s">
        <v>310</v>
      </c>
      <c r="H911" s="80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3">
        <v>15</v>
      </c>
      <c r="B912" s="75">
        <v>46126</v>
      </c>
      <c r="C912" s="73">
        <v>2</v>
      </c>
      <c r="D912" s="41" t="s">
        <v>424</v>
      </c>
      <c r="E912" s="25" t="s">
        <v>124</v>
      </c>
      <c r="F912" s="42">
        <v>255.4922</v>
      </c>
      <c r="G912" s="74" t="s">
        <v>310</v>
      </c>
      <c r="H912" s="80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3">
        <v>15</v>
      </c>
      <c r="B913" s="75">
        <v>46126</v>
      </c>
      <c r="C913" s="73">
        <v>2</v>
      </c>
      <c r="D913" s="41" t="s">
        <v>424</v>
      </c>
      <c r="E913" s="25" t="s">
        <v>361</v>
      </c>
      <c r="F913" s="42">
        <v>246.30969999999999</v>
      </c>
      <c r="G913" s="74" t="s">
        <v>310</v>
      </c>
      <c r="H913" s="80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3">
        <v>15</v>
      </c>
      <c r="B914" s="75">
        <v>46126</v>
      </c>
      <c r="C914" s="73">
        <v>2</v>
      </c>
      <c r="D914" s="41" t="s">
        <v>424</v>
      </c>
      <c r="E914" s="25" t="s">
        <v>139</v>
      </c>
      <c r="F914" s="42">
        <v>255.56200000000001</v>
      </c>
      <c r="G914" s="74" t="s">
        <v>310</v>
      </c>
      <c r="H914" s="80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3">
        <v>15</v>
      </c>
      <c r="B915" s="75">
        <v>46126</v>
      </c>
      <c r="C915" s="73">
        <v>2</v>
      </c>
      <c r="D915" s="41" t="s">
        <v>424</v>
      </c>
      <c r="E915" s="25" t="s">
        <v>118</v>
      </c>
      <c r="F915" s="42">
        <v>268.60199999999998</v>
      </c>
      <c r="G915" s="74" t="s">
        <v>310</v>
      </c>
      <c r="H915" s="80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3">
        <v>15</v>
      </c>
      <c r="B916" s="75">
        <v>46126</v>
      </c>
      <c r="C916" s="73">
        <v>2</v>
      </c>
      <c r="D916" s="41" t="s">
        <v>424</v>
      </c>
      <c r="E916" s="25" t="s">
        <v>362</v>
      </c>
      <c r="F916" s="42">
        <v>267.45100000000002</v>
      </c>
      <c r="G916" s="74" t="s">
        <v>310</v>
      </c>
      <c r="H916" s="80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3">
        <v>15</v>
      </c>
      <c r="B917" s="75">
        <v>46126</v>
      </c>
      <c r="C917" s="73">
        <v>2</v>
      </c>
      <c r="D917" s="41" t="s">
        <v>424</v>
      </c>
      <c r="E917" s="25" t="s">
        <v>364</v>
      </c>
      <c r="F917" s="42">
        <v>278.29539999999997</v>
      </c>
      <c r="G917" s="74" t="s">
        <v>310</v>
      </c>
      <c r="H917" s="80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46126</v>
      </c>
      <c r="C918" s="73">
        <v>2</v>
      </c>
      <c r="D918" s="41" t="s">
        <v>424</v>
      </c>
      <c r="E918" s="25" t="s">
        <v>135</v>
      </c>
      <c r="F918" s="42">
        <v>278.14190000000002</v>
      </c>
      <c r="G918" s="74" t="s">
        <v>310</v>
      </c>
      <c r="H918" s="80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3">
        <v>15</v>
      </c>
      <c r="B919" s="75">
        <v>46126</v>
      </c>
      <c r="C919" s="73">
        <v>2</v>
      </c>
      <c r="D919" s="41" t="s">
        <v>424</v>
      </c>
      <c r="E919" s="25" t="s">
        <v>128</v>
      </c>
      <c r="F919" s="42">
        <v>291.37580000000003</v>
      </c>
      <c r="G919" s="74" t="s">
        <v>310</v>
      </c>
      <c r="H919" s="80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3">
        <v>15</v>
      </c>
      <c r="B920" s="75">
        <v>46126</v>
      </c>
      <c r="C920" s="73">
        <v>2</v>
      </c>
      <c r="D920" s="41" t="s">
        <v>424</v>
      </c>
      <c r="E920" s="25" t="s">
        <v>122</v>
      </c>
      <c r="F920" s="42">
        <v>204.2105</v>
      </c>
      <c r="G920" s="74" t="s">
        <v>310</v>
      </c>
      <c r="H920" s="80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3">
        <v>15</v>
      </c>
      <c r="B921" s="75">
        <v>46126</v>
      </c>
      <c r="C921" s="73">
        <v>2</v>
      </c>
      <c r="D921" s="41" t="s">
        <v>424</v>
      </c>
      <c r="E921" s="25" t="s">
        <v>144</v>
      </c>
      <c r="F921" s="42">
        <v>206.79409999999999</v>
      </c>
      <c r="G921" s="74" t="s">
        <v>310</v>
      </c>
      <c r="H921" s="80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3">
        <v>15</v>
      </c>
      <c r="B922" s="75">
        <v>46126</v>
      </c>
      <c r="C922" s="73">
        <v>2</v>
      </c>
      <c r="D922" s="41" t="s">
        <v>424</v>
      </c>
      <c r="E922" s="25" t="s">
        <v>365</v>
      </c>
      <c r="F922" s="42">
        <v>216.9828</v>
      </c>
      <c r="G922" s="74" t="s">
        <v>310</v>
      </c>
      <c r="H922" s="80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3">
        <v>15</v>
      </c>
      <c r="B923" s="75">
        <v>46126</v>
      </c>
      <c r="C923" s="73">
        <v>2</v>
      </c>
      <c r="D923" s="41" t="s">
        <v>424</v>
      </c>
      <c r="E923" s="25" t="s">
        <v>132</v>
      </c>
      <c r="F923" s="42">
        <v>213.2868</v>
      </c>
      <c r="G923" s="74" t="s">
        <v>310</v>
      </c>
      <c r="H923" s="80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3">
        <v>15</v>
      </c>
      <c r="B924" s="75">
        <v>46126</v>
      </c>
      <c r="C924" s="73">
        <v>2</v>
      </c>
      <c r="D924" s="41" t="s">
        <v>424</v>
      </c>
      <c r="E924" s="25" t="s">
        <v>133</v>
      </c>
      <c r="F924" s="42">
        <v>211.5385</v>
      </c>
      <c r="G924" s="74" t="s">
        <v>310</v>
      </c>
      <c r="H924" s="80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3">
        <v>15</v>
      </c>
      <c r="B925" s="75">
        <v>46126</v>
      </c>
      <c r="C925" s="73">
        <v>2</v>
      </c>
      <c r="D925" s="41" t="s">
        <v>424</v>
      </c>
      <c r="E925" s="25" t="s">
        <v>366</v>
      </c>
      <c r="F925" s="42">
        <v>215.60900000000001</v>
      </c>
      <c r="G925" s="74" t="s">
        <v>310</v>
      </c>
      <c r="H925" s="80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3">
        <v>15</v>
      </c>
      <c r="B926" s="75">
        <v>46126</v>
      </c>
      <c r="C926" s="73">
        <v>2</v>
      </c>
      <c r="D926" s="41" t="s">
        <v>424</v>
      </c>
      <c r="E926" s="25" t="s">
        <v>367</v>
      </c>
      <c r="F926" s="42">
        <v>229.52600000000001</v>
      </c>
      <c r="G926" s="74" t="s">
        <v>310</v>
      </c>
      <c r="H926" s="80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3">
        <v>15</v>
      </c>
      <c r="B927" s="75">
        <v>46126</v>
      </c>
      <c r="C927" s="73">
        <v>2</v>
      </c>
      <c r="D927" s="41" t="s">
        <v>424</v>
      </c>
      <c r="E927" s="25" t="s">
        <v>129</v>
      </c>
      <c r="F927" s="42">
        <v>238.44980000000001</v>
      </c>
      <c r="G927" s="74" t="s">
        <v>310</v>
      </c>
      <c r="H927" s="80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3">
        <v>15</v>
      </c>
      <c r="B928" s="75">
        <v>46126</v>
      </c>
      <c r="C928" s="73">
        <v>2</v>
      </c>
      <c r="D928" s="41" t="s">
        <v>424</v>
      </c>
      <c r="E928" s="25" t="s">
        <v>131</v>
      </c>
      <c r="F928" s="42">
        <v>235.85290000000001</v>
      </c>
      <c r="G928" s="74" t="s">
        <v>310</v>
      </c>
      <c r="H928" s="80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3">
        <v>15</v>
      </c>
      <c r="B929" s="75">
        <v>46126</v>
      </c>
      <c r="C929" s="73">
        <v>2</v>
      </c>
      <c r="D929" s="41" t="s">
        <v>424</v>
      </c>
      <c r="E929" s="25" t="s">
        <v>368</v>
      </c>
      <c r="F929" s="42">
        <v>248.69980000000001</v>
      </c>
      <c r="G929" s="74" t="s">
        <v>310</v>
      </c>
      <c r="H929" s="80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15</v>
      </c>
      <c r="B930" s="75">
        <v>46126</v>
      </c>
      <c r="C930" s="73">
        <v>2</v>
      </c>
      <c r="D930" s="41" t="s">
        <v>424</v>
      </c>
      <c r="E930" s="25" t="s">
        <v>370</v>
      </c>
      <c r="F930" s="42">
        <v>240.1448</v>
      </c>
      <c r="G930" s="74" t="s">
        <v>310</v>
      </c>
      <c r="H930" s="80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15</v>
      </c>
      <c r="B931" s="75">
        <v>46126</v>
      </c>
      <c r="C931" s="73">
        <v>2</v>
      </c>
      <c r="D931" s="41" t="s">
        <v>424</v>
      </c>
      <c r="E931" s="25" t="s">
        <v>140</v>
      </c>
      <c r="F931" s="42">
        <v>246.20609999999999</v>
      </c>
      <c r="G931" s="74" t="s">
        <v>310</v>
      </c>
      <c r="H931" s="80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15</v>
      </c>
      <c r="B932" s="75">
        <v>46126</v>
      </c>
      <c r="C932" s="73">
        <v>2</v>
      </c>
      <c r="D932" s="41" t="s">
        <v>424</v>
      </c>
      <c r="E932" s="25" t="s">
        <v>142</v>
      </c>
      <c r="F932" s="42">
        <v>279.38249999999999</v>
      </c>
      <c r="G932" s="74" t="s">
        <v>310</v>
      </c>
      <c r="H932" s="80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15</v>
      </c>
      <c r="B933" s="75">
        <v>46126</v>
      </c>
      <c r="C933" s="73">
        <v>2</v>
      </c>
      <c r="D933" s="41" t="s">
        <v>424</v>
      </c>
      <c r="E933" s="25" t="s">
        <v>143</v>
      </c>
      <c r="F933" s="42">
        <v>262.51600000000002</v>
      </c>
      <c r="G933" s="74" t="s">
        <v>310</v>
      </c>
      <c r="H933" s="80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16</v>
      </c>
      <c r="B934" s="75">
        <v>46133</v>
      </c>
      <c r="C934" s="73">
        <v>1</v>
      </c>
      <c r="D934" s="41" t="s">
        <v>423</v>
      </c>
      <c r="E934" s="25" t="s">
        <v>356</v>
      </c>
      <c r="F934" s="42">
        <v>85.663600000000002</v>
      </c>
      <c r="G934" s="74" t="s">
        <v>310</v>
      </c>
      <c r="H934" s="80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25">
      <c r="A935" s="73">
        <v>16</v>
      </c>
      <c r="B935" s="75">
        <v>46133</v>
      </c>
      <c r="C935" s="73">
        <v>1</v>
      </c>
      <c r="D935" s="41" t="s">
        <v>423</v>
      </c>
      <c r="E935" s="25" t="s">
        <v>125</v>
      </c>
      <c r="F935" s="42">
        <v>86.584199999999996</v>
      </c>
      <c r="G935" s="74" t="s">
        <v>310</v>
      </c>
      <c r="H935" s="80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25">
      <c r="A936" s="73">
        <v>16</v>
      </c>
      <c r="B936" s="75">
        <v>46133</v>
      </c>
      <c r="C936" s="73">
        <v>1</v>
      </c>
      <c r="D936" s="41" t="s">
        <v>423</v>
      </c>
      <c r="E936" s="25" t="s">
        <v>137</v>
      </c>
      <c r="F936" s="42">
        <v>87.579499999999996</v>
      </c>
      <c r="G936" s="74" t="s">
        <v>310</v>
      </c>
      <c r="H936" s="80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25">
      <c r="A937" s="73">
        <v>16</v>
      </c>
      <c r="B937" s="75">
        <v>46133</v>
      </c>
      <c r="C937" s="73">
        <v>1</v>
      </c>
      <c r="D937" s="41" t="s">
        <v>423</v>
      </c>
      <c r="E937" s="25" t="s">
        <v>358</v>
      </c>
      <c r="F937" s="42">
        <v>94.967799999999997</v>
      </c>
      <c r="G937" s="74" t="s">
        <v>310</v>
      </c>
      <c r="H937" s="80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25">
      <c r="A938" s="73">
        <v>16</v>
      </c>
      <c r="B938" s="75">
        <v>46133</v>
      </c>
      <c r="C938" s="73">
        <v>1</v>
      </c>
      <c r="D938" s="41" t="s">
        <v>423</v>
      </c>
      <c r="E938" s="25" t="s">
        <v>134</v>
      </c>
      <c r="F938" s="42">
        <v>94.139399999999995</v>
      </c>
      <c r="G938" s="74" t="s">
        <v>310</v>
      </c>
      <c r="H938" s="80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25">
      <c r="A939" s="73">
        <v>16</v>
      </c>
      <c r="B939" s="75">
        <v>46133</v>
      </c>
      <c r="C939" s="73">
        <v>1</v>
      </c>
      <c r="D939" s="41" t="s">
        <v>423</v>
      </c>
      <c r="E939" s="25" t="s">
        <v>138</v>
      </c>
      <c r="F939" s="42">
        <v>97.352900000000005</v>
      </c>
      <c r="G939" s="74" t="s">
        <v>310</v>
      </c>
      <c r="H939" s="80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25">
      <c r="A940" s="73">
        <v>16</v>
      </c>
      <c r="B940" s="75">
        <v>46133</v>
      </c>
      <c r="C940" s="73">
        <v>1</v>
      </c>
      <c r="D940" s="41" t="s">
        <v>423</v>
      </c>
      <c r="E940" s="25" t="s">
        <v>359</v>
      </c>
      <c r="F940" s="42">
        <v>101.3295</v>
      </c>
      <c r="G940" s="74" t="s">
        <v>310</v>
      </c>
      <c r="H940" s="80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25">
      <c r="A941" s="73">
        <v>16</v>
      </c>
      <c r="B941" s="75">
        <v>46133</v>
      </c>
      <c r="C941" s="73">
        <v>1</v>
      </c>
      <c r="D941" s="41" t="s">
        <v>423</v>
      </c>
      <c r="E941" s="25" t="s">
        <v>126</v>
      </c>
      <c r="F941" s="42">
        <v>111.85209999999999</v>
      </c>
      <c r="G941" s="74" t="s">
        <v>310</v>
      </c>
      <c r="H941" s="80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25">
      <c r="A942" s="73">
        <v>16</v>
      </c>
      <c r="B942" s="75">
        <v>46133</v>
      </c>
      <c r="C942" s="73">
        <v>1</v>
      </c>
      <c r="D942" s="41" t="s">
        <v>423</v>
      </c>
      <c r="E942" s="25" t="s">
        <v>127</v>
      </c>
      <c r="F942" s="42">
        <v>109.47880000000001</v>
      </c>
      <c r="G942" s="74" t="s">
        <v>310</v>
      </c>
      <c r="H942" s="80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25">
      <c r="A943" s="73">
        <v>16</v>
      </c>
      <c r="B943" s="75">
        <v>46133</v>
      </c>
      <c r="C943" s="73">
        <v>1</v>
      </c>
      <c r="D943" s="41" t="s">
        <v>423</v>
      </c>
      <c r="E943" s="25" t="s">
        <v>124</v>
      </c>
      <c r="F943" s="42">
        <v>105.8526</v>
      </c>
      <c r="G943" s="74" t="s">
        <v>310</v>
      </c>
      <c r="H943" s="80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46133</v>
      </c>
      <c r="C944" s="73">
        <v>1</v>
      </c>
      <c r="D944" s="41" t="s">
        <v>423</v>
      </c>
      <c r="E944" s="25" t="s">
        <v>361</v>
      </c>
      <c r="F944" s="42">
        <v>110.3349</v>
      </c>
      <c r="G944" s="74" t="s">
        <v>310</v>
      </c>
      <c r="H944" s="80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25">
      <c r="A945" s="73">
        <v>16</v>
      </c>
      <c r="B945" s="75">
        <v>46133</v>
      </c>
      <c r="C945" s="73">
        <v>1</v>
      </c>
      <c r="D945" s="41" t="s">
        <v>423</v>
      </c>
      <c r="E945" s="25" t="s">
        <v>139</v>
      </c>
      <c r="F945" s="42">
        <v>114.8352</v>
      </c>
      <c r="G945" s="74" t="s">
        <v>310</v>
      </c>
      <c r="H945" s="80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25">
      <c r="A946" s="73">
        <v>16</v>
      </c>
      <c r="B946" s="75">
        <v>46133</v>
      </c>
      <c r="C946" s="73">
        <v>1</v>
      </c>
      <c r="D946" s="41" t="s">
        <v>423</v>
      </c>
      <c r="E946" s="25" t="s">
        <v>118</v>
      </c>
      <c r="F946" s="42">
        <v>117.1456</v>
      </c>
      <c r="G946" s="74" t="s">
        <v>310</v>
      </c>
      <c r="H946" s="80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25">
      <c r="A947" s="73">
        <v>16</v>
      </c>
      <c r="B947" s="75">
        <v>46133</v>
      </c>
      <c r="C947" s="73">
        <v>1</v>
      </c>
      <c r="D947" s="41" t="s">
        <v>423</v>
      </c>
      <c r="E947" s="25" t="s">
        <v>362</v>
      </c>
      <c r="F947" s="42">
        <v>83.724199999999996</v>
      </c>
      <c r="G947" s="74" t="s">
        <v>310</v>
      </c>
      <c r="H947" s="80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25">
      <c r="A948" s="73">
        <v>16</v>
      </c>
      <c r="B948" s="75">
        <v>46133</v>
      </c>
      <c r="C948" s="73">
        <v>1</v>
      </c>
      <c r="D948" s="41" t="s">
        <v>423</v>
      </c>
      <c r="E948" s="25" t="s">
        <v>364</v>
      </c>
      <c r="F948" s="42">
        <v>84.378799999999998</v>
      </c>
      <c r="G948" s="74" t="s">
        <v>310</v>
      </c>
      <c r="H948" s="80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25">
      <c r="A949" s="73">
        <v>16</v>
      </c>
      <c r="B949" s="75">
        <v>46133</v>
      </c>
      <c r="C949" s="73">
        <v>1</v>
      </c>
      <c r="D949" s="41" t="s">
        <v>423</v>
      </c>
      <c r="E949" s="25" t="s">
        <v>135</v>
      </c>
      <c r="F949" s="42">
        <v>82.8459</v>
      </c>
      <c r="G949" s="74" t="s">
        <v>310</v>
      </c>
      <c r="H949" s="80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25">
      <c r="A950" s="73">
        <v>16</v>
      </c>
      <c r="B950" s="75">
        <v>46133</v>
      </c>
      <c r="C950" s="73">
        <v>1</v>
      </c>
      <c r="D950" s="41" t="s">
        <v>423</v>
      </c>
      <c r="E950" s="25" t="s">
        <v>128</v>
      </c>
      <c r="F950" s="42">
        <v>99.741100000000003</v>
      </c>
      <c r="G950" s="74" t="s">
        <v>310</v>
      </c>
      <c r="H950" s="80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25">
      <c r="A951" s="73">
        <v>16</v>
      </c>
      <c r="B951" s="75">
        <v>46133</v>
      </c>
      <c r="C951" s="73">
        <v>1</v>
      </c>
      <c r="D951" s="41" t="s">
        <v>423</v>
      </c>
      <c r="E951" s="25" t="s">
        <v>122</v>
      </c>
      <c r="F951" s="42">
        <v>95.250600000000006</v>
      </c>
      <c r="G951" s="74" t="s">
        <v>310</v>
      </c>
      <c r="H951" s="80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25">
      <c r="A952" s="73">
        <v>16</v>
      </c>
      <c r="B952" s="75">
        <v>46133</v>
      </c>
      <c r="C952" s="73">
        <v>1</v>
      </c>
      <c r="D952" s="41" t="s">
        <v>423</v>
      </c>
      <c r="E952" s="25" t="s">
        <v>144</v>
      </c>
      <c r="F952" s="42">
        <v>101.6198</v>
      </c>
      <c r="G952" s="74" t="s">
        <v>310</v>
      </c>
      <c r="H952" s="80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25">
      <c r="A953" s="73">
        <v>16</v>
      </c>
      <c r="B953" s="75">
        <v>46133</v>
      </c>
      <c r="C953" s="73">
        <v>1</v>
      </c>
      <c r="D953" s="41" t="s">
        <v>423</v>
      </c>
      <c r="E953" s="25" t="s">
        <v>365</v>
      </c>
      <c r="F953" s="42">
        <v>104.2252</v>
      </c>
      <c r="G953" s="74" t="s">
        <v>310</v>
      </c>
      <c r="H953" s="80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25">
      <c r="A954" s="73">
        <v>16</v>
      </c>
      <c r="B954" s="75">
        <v>46133</v>
      </c>
      <c r="C954" s="73">
        <v>1</v>
      </c>
      <c r="D954" s="41" t="s">
        <v>423</v>
      </c>
      <c r="E954" s="25" t="s">
        <v>132</v>
      </c>
      <c r="F954" s="42">
        <v>101.215</v>
      </c>
      <c r="G954" s="74" t="s">
        <v>310</v>
      </c>
      <c r="H954" s="80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3">
        <v>16</v>
      </c>
      <c r="B955" s="75">
        <v>46133</v>
      </c>
      <c r="C955" s="73">
        <v>1</v>
      </c>
      <c r="D955" s="41" t="s">
        <v>423</v>
      </c>
      <c r="E955" s="25" t="s">
        <v>133</v>
      </c>
      <c r="F955" s="42">
        <v>104.1313</v>
      </c>
      <c r="G955" s="74" t="s">
        <v>310</v>
      </c>
      <c r="H955" s="80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3">
        <v>16</v>
      </c>
      <c r="B956" s="75">
        <v>46133</v>
      </c>
      <c r="C956" s="73">
        <v>1</v>
      </c>
      <c r="D956" s="41" t="s">
        <v>423</v>
      </c>
      <c r="E956" s="25" t="s">
        <v>366</v>
      </c>
      <c r="F956" s="42">
        <v>111.91459999999999</v>
      </c>
      <c r="G956" s="74" t="s">
        <v>310</v>
      </c>
      <c r="H956" s="80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3">
        <v>16</v>
      </c>
      <c r="B957" s="75">
        <v>46133</v>
      </c>
      <c r="C957" s="73">
        <v>1</v>
      </c>
      <c r="D957" s="41" t="s">
        <v>423</v>
      </c>
      <c r="E957" s="25" t="s">
        <v>367</v>
      </c>
      <c r="F957" s="42">
        <v>110.6341</v>
      </c>
      <c r="G957" s="74" t="s">
        <v>310</v>
      </c>
      <c r="H957" s="80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3">
        <v>16</v>
      </c>
      <c r="B958" s="75">
        <v>46133</v>
      </c>
      <c r="C958" s="73">
        <v>1</v>
      </c>
      <c r="D958" s="41" t="s">
        <v>423</v>
      </c>
      <c r="E958" s="25" t="s">
        <v>129</v>
      </c>
      <c r="F958" s="42">
        <v>114.21339999999999</v>
      </c>
      <c r="G958" s="74" t="s">
        <v>310</v>
      </c>
      <c r="H958" s="80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3">
        <v>16</v>
      </c>
      <c r="B959" s="75">
        <v>46133</v>
      </c>
      <c r="C959" s="73">
        <v>1</v>
      </c>
      <c r="D959" s="41" t="s">
        <v>423</v>
      </c>
      <c r="E959" s="25" t="s">
        <v>131</v>
      </c>
      <c r="F959" s="42">
        <v>129.77950000000001</v>
      </c>
      <c r="G959" s="74" t="s">
        <v>310</v>
      </c>
      <c r="H959" s="80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3">
        <v>16</v>
      </c>
      <c r="B960" s="75">
        <v>46133</v>
      </c>
      <c r="C960" s="73">
        <v>1</v>
      </c>
      <c r="D960" s="41" t="s">
        <v>423</v>
      </c>
      <c r="E960" s="25" t="s">
        <v>368</v>
      </c>
      <c r="F960" s="42">
        <v>79.5702</v>
      </c>
      <c r="G960" s="74" t="s">
        <v>310</v>
      </c>
      <c r="H960" s="80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3">
        <v>16</v>
      </c>
      <c r="B961" s="75">
        <v>46133</v>
      </c>
      <c r="C961" s="73">
        <v>1</v>
      </c>
      <c r="D961" s="41" t="s">
        <v>423</v>
      </c>
      <c r="E961" s="25" t="s">
        <v>370</v>
      </c>
      <c r="F961" s="42">
        <v>84.777699999999996</v>
      </c>
      <c r="G961" s="74" t="s">
        <v>310</v>
      </c>
      <c r="H961" s="80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3">
        <v>16</v>
      </c>
      <c r="B962" s="75">
        <v>46133</v>
      </c>
      <c r="C962" s="73">
        <v>1</v>
      </c>
      <c r="D962" s="41" t="s">
        <v>423</v>
      </c>
      <c r="E962" s="25" t="s">
        <v>140</v>
      </c>
      <c r="F962" s="42">
        <v>87.987499999999997</v>
      </c>
      <c r="G962" s="74" t="s">
        <v>310</v>
      </c>
      <c r="H962" s="80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3">
        <v>16</v>
      </c>
      <c r="B963" s="75">
        <v>46133</v>
      </c>
      <c r="C963" s="73">
        <v>1</v>
      </c>
      <c r="D963" s="41" t="s">
        <v>423</v>
      </c>
      <c r="E963" s="25" t="s">
        <v>142</v>
      </c>
      <c r="F963" s="42">
        <v>89.177599999999998</v>
      </c>
      <c r="G963" s="74" t="s">
        <v>310</v>
      </c>
      <c r="H963" s="80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3">
        <v>16</v>
      </c>
      <c r="B964" s="75">
        <v>46133</v>
      </c>
      <c r="C964" s="73">
        <v>1</v>
      </c>
      <c r="D964" s="41" t="s">
        <v>423</v>
      </c>
      <c r="E964" s="25" t="s">
        <v>143</v>
      </c>
      <c r="F964" s="42">
        <v>92.653199999999998</v>
      </c>
      <c r="G964" s="74" t="s">
        <v>310</v>
      </c>
      <c r="H964" s="80"/>
      <c r="BA964" s="5" t="str">
        <f t="shared" ref="BA964:BA1027" si="15">IF($D964="","",MID($D964,4,6))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3">
        <v>16</v>
      </c>
      <c r="B965" s="75">
        <v>46133</v>
      </c>
      <c r="C965" s="73">
        <v>2</v>
      </c>
      <c r="D965" s="41" t="s">
        <v>424</v>
      </c>
      <c r="E965" s="25" t="s">
        <v>356</v>
      </c>
      <c r="F965" s="42">
        <v>216.7097</v>
      </c>
      <c r="G965" s="74" t="s">
        <v>310</v>
      </c>
      <c r="H965" s="80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16</v>
      </c>
      <c r="B966" s="75">
        <v>46133</v>
      </c>
      <c r="C966" s="73">
        <v>2</v>
      </c>
      <c r="D966" s="41" t="s">
        <v>424</v>
      </c>
      <c r="E966" s="25" t="s">
        <v>125</v>
      </c>
      <c r="F966" s="42">
        <v>213.0214</v>
      </c>
      <c r="G966" s="74" t="s">
        <v>310</v>
      </c>
      <c r="H966" s="80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16</v>
      </c>
      <c r="B967" s="75">
        <v>46133</v>
      </c>
      <c r="C967" s="73">
        <v>2</v>
      </c>
      <c r="D967" s="41" t="s">
        <v>424</v>
      </c>
      <c r="E967" s="25" t="s">
        <v>137</v>
      </c>
      <c r="F967" s="42">
        <v>211.0333</v>
      </c>
      <c r="G967" s="74" t="s">
        <v>310</v>
      </c>
      <c r="H967" s="80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16</v>
      </c>
      <c r="B968" s="75">
        <v>46133</v>
      </c>
      <c r="C968" s="73">
        <v>2</v>
      </c>
      <c r="D968" s="41" t="s">
        <v>424</v>
      </c>
      <c r="E968" s="25" t="s">
        <v>358</v>
      </c>
      <c r="F968" s="42">
        <v>224.69669999999999</v>
      </c>
      <c r="G968" s="74" t="s">
        <v>310</v>
      </c>
      <c r="H968" s="80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46133</v>
      </c>
      <c r="C969" s="73">
        <v>2</v>
      </c>
      <c r="D969" s="41" t="s">
        <v>424</v>
      </c>
      <c r="E969" s="25" t="s">
        <v>134</v>
      </c>
      <c r="F969" s="42">
        <v>219.96</v>
      </c>
      <c r="G969" s="74" t="s">
        <v>310</v>
      </c>
      <c r="H969" s="80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16</v>
      </c>
      <c r="B970" s="75">
        <v>46133</v>
      </c>
      <c r="C970" s="73">
        <v>2</v>
      </c>
      <c r="D970" s="41" t="s">
        <v>424</v>
      </c>
      <c r="E970" s="25" t="s">
        <v>138</v>
      </c>
      <c r="F970" s="42">
        <v>230.74100000000001</v>
      </c>
      <c r="G970" s="74" t="s">
        <v>310</v>
      </c>
      <c r="H970" s="80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16</v>
      </c>
      <c r="B971" s="75">
        <v>46133</v>
      </c>
      <c r="C971" s="73">
        <v>2</v>
      </c>
      <c r="D971" s="41" t="s">
        <v>424</v>
      </c>
      <c r="E971" s="25" t="s">
        <v>359</v>
      </c>
      <c r="F971" s="42">
        <v>232.2568</v>
      </c>
      <c r="G971" s="74" t="s">
        <v>310</v>
      </c>
      <c r="H971" s="80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16</v>
      </c>
      <c r="B972" s="75">
        <v>46133</v>
      </c>
      <c r="C972" s="73">
        <v>2</v>
      </c>
      <c r="D972" s="41" t="s">
        <v>424</v>
      </c>
      <c r="E972" s="25" t="s">
        <v>126</v>
      </c>
      <c r="F972" s="42">
        <v>241.75299999999999</v>
      </c>
      <c r="G972" s="74" t="s">
        <v>310</v>
      </c>
      <c r="H972" s="80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16</v>
      </c>
      <c r="B973" s="75">
        <v>46133</v>
      </c>
      <c r="C973" s="73">
        <v>2</v>
      </c>
      <c r="D973" s="41" t="s">
        <v>424</v>
      </c>
      <c r="E973" s="25" t="s">
        <v>127</v>
      </c>
      <c r="F973" s="42">
        <v>239.66309999999999</v>
      </c>
      <c r="G973" s="74" t="s">
        <v>310</v>
      </c>
      <c r="H973" s="80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16</v>
      </c>
      <c r="B974" s="75">
        <v>46133</v>
      </c>
      <c r="C974" s="73">
        <v>2</v>
      </c>
      <c r="D974" s="41" t="s">
        <v>424</v>
      </c>
      <c r="E974" s="25" t="s">
        <v>124</v>
      </c>
      <c r="F974" s="42">
        <v>247.04480000000001</v>
      </c>
      <c r="G974" s="74" t="s">
        <v>310</v>
      </c>
      <c r="H974" s="80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16</v>
      </c>
      <c r="B975" s="75">
        <v>46133</v>
      </c>
      <c r="C975" s="73">
        <v>2</v>
      </c>
      <c r="D975" s="41" t="s">
        <v>424</v>
      </c>
      <c r="E975" s="25" t="s">
        <v>361</v>
      </c>
      <c r="F975" s="42">
        <v>250.66499999999999</v>
      </c>
      <c r="G975" s="74" t="s">
        <v>310</v>
      </c>
      <c r="H975" s="80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16</v>
      </c>
      <c r="B976" s="75">
        <v>46133</v>
      </c>
      <c r="C976" s="73">
        <v>2</v>
      </c>
      <c r="D976" s="41" t="s">
        <v>424</v>
      </c>
      <c r="E976" s="25" t="s">
        <v>139</v>
      </c>
      <c r="F976" s="42">
        <v>263.81790000000001</v>
      </c>
      <c r="G976" s="74" t="s">
        <v>310</v>
      </c>
      <c r="H976" s="80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16</v>
      </c>
      <c r="B977" s="75">
        <v>46133</v>
      </c>
      <c r="C977" s="73">
        <v>2</v>
      </c>
      <c r="D977" s="41" t="s">
        <v>424</v>
      </c>
      <c r="E977" s="25" t="s">
        <v>118</v>
      </c>
      <c r="F977" s="42">
        <v>262.48849999999999</v>
      </c>
      <c r="G977" s="74" t="s">
        <v>310</v>
      </c>
      <c r="H977" s="80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16</v>
      </c>
      <c r="B978" s="75">
        <v>46133</v>
      </c>
      <c r="C978" s="73">
        <v>2</v>
      </c>
      <c r="D978" s="41" t="s">
        <v>424</v>
      </c>
      <c r="E978" s="25" t="s">
        <v>362</v>
      </c>
      <c r="F978" s="42">
        <v>275.07190000000003</v>
      </c>
      <c r="G978" s="74" t="s">
        <v>310</v>
      </c>
      <c r="H978" s="80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16</v>
      </c>
      <c r="B979" s="75">
        <v>46133</v>
      </c>
      <c r="C979" s="73">
        <v>2</v>
      </c>
      <c r="D979" s="41" t="s">
        <v>424</v>
      </c>
      <c r="E979" s="25" t="s">
        <v>364</v>
      </c>
      <c r="F979" s="42">
        <v>271.60629999999998</v>
      </c>
      <c r="G979" s="74" t="s">
        <v>310</v>
      </c>
      <c r="H979" s="80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3">
        <v>16</v>
      </c>
      <c r="B980" s="75">
        <v>46133</v>
      </c>
      <c r="C980" s="73">
        <v>2</v>
      </c>
      <c r="D980" s="41" t="s">
        <v>424</v>
      </c>
      <c r="E980" s="25" t="s">
        <v>135</v>
      </c>
      <c r="F980" s="42">
        <v>278.62009999999998</v>
      </c>
      <c r="G980" s="74" t="s">
        <v>310</v>
      </c>
      <c r="H980" s="80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3">
        <v>16</v>
      </c>
      <c r="B981" s="75">
        <v>46133</v>
      </c>
      <c r="C981" s="73">
        <v>2</v>
      </c>
      <c r="D981" s="41" t="s">
        <v>424</v>
      </c>
      <c r="E981" s="25" t="s">
        <v>128</v>
      </c>
      <c r="F981" s="42">
        <v>294.33679999999998</v>
      </c>
      <c r="G981" s="74" t="s">
        <v>310</v>
      </c>
      <c r="H981" s="80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3">
        <v>16</v>
      </c>
      <c r="B982" s="75">
        <v>46133</v>
      </c>
      <c r="C982" s="73">
        <v>2</v>
      </c>
      <c r="D982" s="41" t="s">
        <v>424</v>
      </c>
      <c r="E982" s="25" t="s">
        <v>122</v>
      </c>
      <c r="F982" s="42">
        <v>190.97980000000001</v>
      </c>
      <c r="G982" s="74" t="s">
        <v>310</v>
      </c>
      <c r="H982" s="80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3">
        <v>16</v>
      </c>
      <c r="B983" s="75">
        <v>46133</v>
      </c>
      <c r="C983" s="73">
        <v>2</v>
      </c>
      <c r="D983" s="41" t="s">
        <v>424</v>
      </c>
      <c r="E983" s="25" t="s">
        <v>144</v>
      </c>
      <c r="F983" s="42">
        <v>224.65799999999999</v>
      </c>
      <c r="G983" s="74" t="s">
        <v>310</v>
      </c>
      <c r="H983" s="80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3">
        <v>16</v>
      </c>
      <c r="B984" s="75">
        <v>46133</v>
      </c>
      <c r="C984" s="73">
        <v>2</v>
      </c>
      <c r="D984" s="41" t="s">
        <v>424</v>
      </c>
      <c r="E984" s="25" t="s">
        <v>365</v>
      </c>
      <c r="F984" s="42">
        <v>209.07849999999999</v>
      </c>
      <c r="G984" s="74" t="s">
        <v>310</v>
      </c>
      <c r="H984" s="80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3">
        <v>16</v>
      </c>
      <c r="B985" s="75">
        <v>46133</v>
      </c>
      <c r="C985" s="73">
        <v>2</v>
      </c>
      <c r="D985" s="41" t="s">
        <v>424</v>
      </c>
      <c r="E985" s="25" t="s">
        <v>132</v>
      </c>
      <c r="F985" s="42">
        <v>211.3837</v>
      </c>
      <c r="G985" s="74" t="s">
        <v>310</v>
      </c>
      <c r="H985" s="80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3">
        <v>16</v>
      </c>
      <c r="B986" s="75">
        <v>46133</v>
      </c>
      <c r="C986" s="73">
        <v>2</v>
      </c>
      <c r="D986" s="41" t="s">
        <v>424</v>
      </c>
      <c r="E986" s="25" t="s">
        <v>133</v>
      </c>
      <c r="F986" s="42">
        <v>213.48490000000001</v>
      </c>
      <c r="G986" s="74" t="s">
        <v>310</v>
      </c>
      <c r="H986" s="80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3">
        <v>16</v>
      </c>
      <c r="B987" s="75">
        <v>46133</v>
      </c>
      <c r="C987" s="73">
        <v>2</v>
      </c>
      <c r="D987" s="41" t="s">
        <v>424</v>
      </c>
      <c r="E987" s="25" t="s">
        <v>366</v>
      </c>
      <c r="F987" s="42">
        <v>214.31460000000001</v>
      </c>
      <c r="G987" s="74" t="s">
        <v>310</v>
      </c>
      <c r="H987" s="80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3">
        <v>16</v>
      </c>
      <c r="B988" s="75">
        <v>46133</v>
      </c>
      <c r="C988" s="73">
        <v>2</v>
      </c>
      <c r="D988" s="41" t="s">
        <v>424</v>
      </c>
      <c r="E988" s="25" t="s">
        <v>367</v>
      </c>
      <c r="F988" s="42">
        <v>227.91319999999999</v>
      </c>
      <c r="G988" s="74" t="s">
        <v>310</v>
      </c>
      <c r="H988" s="80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3">
        <v>16</v>
      </c>
      <c r="B989" s="75">
        <v>46133</v>
      </c>
      <c r="C989" s="73">
        <v>2</v>
      </c>
      <c r="D989" s="41" t="s">
        <v>424</v>
      </c>
      <c r="E989" s="25" t="s">
        <v>129</v>
      </c>
      <c r="F989" s="42">
        <v>240.76740000000001</v>
      </c>
      <c r="G989" s="74" t="s">
        <v>310</v>
      </c>
      <c r="H989" s="80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3">
        <v>16</v>
      </c>
      <c r="B990" s="75">
        <v>46133</v>
      </c>
      <c r="C990" s="73">
        <v>2</v>
      </c>
      <c r="D990" s="41" t="s">
        <v>424</v>
      </c>
      <c r="E990" s="25" t="s">
        <v>131</v>
      </c>
      <c r="F990" s="42">
        <v>242.32640000000001</v>
      </c>
      <c r="G990" s="74" t="s">
        <v>310</v>
      </c>
      <c r="H990" s="80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3">
        <v>16</v>
      </c>
      <c r="B991" s="75">
        <v>46133</v>
      </c>
      <c r="C991" s="73">
        <v>2</v>
      </c>
      <c r="D991" s="41" t="s">
        <v>424</v>
      </c>
      <c r="E991" s="25" t="s">
        <v>368</v>
      </c>
      <c r="F991" s="42">
        <v>241.25739999999999</v>
      </c>
      <c r="G991" s="74" t="s">
        <v>310</v>
      </c>
      <c r="H991" s="80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3">
        <v>16</v>
      </c>
      <c r="B992" s="75">
        <v>46133</v>
      </c>
      <c r="C992" s="73">
        <v>2</v>
      </c>
      <c r="D992" s="41" t="s">
        <v>424</v>
      </c>
      <c r="E992" s="25" t="s">
        <v>370</v>
      </c>
      <c r="F992" s="42">
        <v>242.18799999999999</v>
      </c>
      <c r="G992" s="74" t="s">
        <v>310</v>
      </c>
      <c r="H992" s="80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3">
        <v>16</v>
      </c>
      <c r="B993" s="75">
        <v>46133</v>
      </c>
      <c r="C993" s="73">
        <v>2</v>
      </c>
      <c r="D993" s="41" t="s">
        <v>424</v>
      </c>
      <c r="E993" s="25" t="s">
        <v>140</v>
      </c>
      <c r="F993" s="42">
        <v>248.38980000000001</v>
      </c>
      <c r="G993" s="74" t="s">
        <v>310</v>
      </c>
      <c r="H993" s="80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46133</v>
      </c>
      <c r="C994" s="73">
        <v>2</v>
      </c>
      <c r="D994" s="41" t="s">
        <v>424</v>
      </c>
      <c r="E994" s="25" t="s">
        <v>142</v>
      </c>
      <c r="F994" s="42">
        <v>269.06009999999998</v>
      </c>
      <c r="G994" s="74" t="s">
        <v>310</v>
      </c>
      <c r="H994" s="80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3">
        <v>16</v>
      </c>
      <c r="B995" s="75">
        <v>46133</v>
      </c>
      <c r="C995" s="73">
        <v>2</v>
      </c>
      <c r="D995" s="41" t="s">
        <v>424</v>
      </c>
      <c r="E995" s="25" t="s">
        <v>143</v>
      </c>
      <c r="F995" s="42">
        <v>258.81209999999999</v>
      </c>
      <c r="G995" s="74" t="s">
        <v>310</v>
      </c>
      <c r="H995" s="80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3">
        <v>17</v>
      </c>
      <c r="B996" s="75">
        <v>46140</v>
      </c>
      <c r="C996" s="73">
        <v>1</v>
      </c>
      <c r="D996" s="41" t="s">
        <v>423</v>
      </c>
      <c r="E996" s="25" t="s">
        <v>356</v>
      </c>
      <c r="F996" s="42">
        <v>87.170199999999994</v>
      </c>
      <c r="G996" s="74" t="s">
        <v>310</v>
      </c>
      <c r="H996" s="80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25">
      <c r="A997" s="73">
        <v>17</v>
      </c>
      <c r="B997" s="75">
        <v>46140</v>
      </c>
      <c r="C997" s="73">
        <v>1</v>
      </c>
      <c r="D997" s="41" t="s">
        <v>423</v>
      </c>
      <c r="E997" s="25" t="s">
        <v>125</v>
      </c>
      <c r="F997" s="42">
        <v>87.6755</v>
      </c>
      <c r="G997" s="74" t="s">
        <v>310</v>
      </c>
      <c r="H997" s="80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17</v>
      </c>
      <c r="B998" s="75">
        <v>46140</v>
      </c>
      <c r="C998" s="73">
        <v>1</v>
      </c>
      <c r="D998" s="41" t="s">
        <v>423</v>
      </c>
      <c r="E998" s="25" t="s">
        <v>137</v>
      </c>
      <c r="F998" s="42">
        <v>89.480099999999993</v>
      </c>
      <c r="G998" s="74" t="s">
        <v>310</v>
      </c>
      <c r="H998" s="80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17</v>
      </c>
      <c r="B999" s="75">
        <v>46140</v>
      </c>
      <c r="C999" s="73">
        <v>1</v>
      </c>
      <c r="D999" s="41" t="s">
        <v>423</v>
      </c>
      <c r="E999" s="25" t="s">
        <v>358</v>
      </c>
      <c r="F999" s="42">
        <v>90.254199999999997</v>
      </c>
      <c r="G999" s="74" t="s">
        <v>310</v>
      </c>
      <c r="H999" s="80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17</v>
      </c>
      <c r="B1000" s="75">
        <v>46140</v>
      </c>
      <c r="C1000" s="73">
        <v>1</v>
      </c>
      <c r="D1000" s="41" t="s">
        <v>423</v>
      </c>
      <c r="E1000" s="25" t="s">
        <v>134</v>
      </c>
      <c r="F1000" s="42">
        <v>87.107100000000003</v>
      </c>
      <c r="G1000" s="74" t="s">
        <v>310</v>
      </c>
      <c r="H1000" s="80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17</v>
      </c>
      <c r="B1001" s="75">
        <v>46140</v>
      </c>
      <c r="C1001" s="73">
        <v>1</v>
      </c>
      <c r="D1001" s="41" t="s">
        <v>423</v>
      </c>
      <c r="E1001" s="25" t="s">
        <v>138</v>
      </c>
      <c r="F1001" s="42">
        <v>95.087299999999999</v>
      </c>
      <c r="G1001" s="74" t="s">
        <v>310</v>
      </c>
      <c r="H1001" s="80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17</v>
      </c>
      <c r="B1002" s="75">
        <v>46140</v>
      </c>
      <c r="C1002" s="73">
        <v>1</v>
      </c>
      <c r="D1002" s="41" t="s">
        <v>423</v>
      </c>
      <c r="E1002" s="25" t="s">
        <v>359</v>
      </c>
      <c r="F1002" s="42">
        <v>103.0676</v>
      </c>
      <c r="G1002" s="74" t="s">
        <v>310</v>
      </c>
      <c r="H1002" s="80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17</v>
      </c>
      <c r="B1003" s="75">
        <v>46140</v>
      </c>
      <c r="C1003" s="73">
        <v>1</v>
      </c>
      <c r="D1003" s="41" t="s">
        <v>423</v>
      </c>
      <c r="E1003" s="25" t="s">
        <v>126</v>
      </c>
      <c r="F1003" s="42">
        <v>113.2046</v>
      </c>
      <c r="G1003" s="74" t="s">
        <v>310</v>
      </c>
      <c r="H1003" s="80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6">
        <v>17</v>
      </c>
      <c r="B1004" s="77">
        <v>46140</v>
      </c>
      <c r="C1004" s="76">
        <v>1</v>
      </c>
      <c r="D1004" s="78" t="s">
        <v>423</v>
      </c>
      <c r="E1004" s="12" t="s">
        <v>127</v>
      </c>
      <c r="F1004" s="79">
        <v>106.4216</v>
      </c>
      <c r="G1004" s="78" t="s">
        <v>310</v>
      </c>
      <c r="H1004" s="80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25">
      <c r="A1005" s="76">
        <v>17</v>
      </c>
      <c r="B1005" s="77">
        <v>46140</v>
      </c>
      <c r="C1005" s="76">
        <v>1</v>
      </c>
      <c r="D1005" s="78" t="s">
        <v>423</v>
      </c>
      <c r="E1005" s="12" t="s">
        <v>124</v>
      </c>
      <c r="F1005" s="79">
        <v>115.3124</v>
      </c>
      <c r="G1005" s="78" t="s">
        <v>310</v>
      </c>
      <c r="H1005" s="80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25">
      <c r="A1006" s="76">
        <v>17</v>
      </c>
      <c r="B1006" s="77">
        <v>46140</v>
      </c>
      <c r="C1006" s="76">
        <v>1</v>
      </c>
      <c r="D1006" s="78" t="s">
        <v>423</v>
      </c>
      <c r="E1006" s="12" t="s">
        <v>361</v>
      </c>
      <c r="F1006" s="79">
        <v>114.5611</v>
      </c>
      <c r="G1006" s="78" t="s">
        <v>310</v>
      </c>
      <c r="H1006" s="80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25">
      <c r="A1007" s="76">
        <v>17</v>
      </c>
      <c r="B1007" s="77">
        <v>46140</v>
      </c>
      <c r="C1007" s="76">
        <v>1</v>
      </c>
      <c r="D1007" s="78" t="s">
        <v>423</v>
      </c>
      <c r="E1007" s="12" t="s">
        <v>139</v>
      </c>
      <c r="F1007" s="79">
        <v>116.1649</v>
      </c>
      <c r="G1007" s="78" t="s">
        <v>310</v>
      </c>
      <c r="H1007" s="80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25">
      <c r="A1008" s="76">
        <v>17</v>
      </c>
      <c r="B1008" s="77">
        <v>46140</v>
      </c>
      <c r="C1008" s="76">
        <v>1</v>
      </c>
      <c r="D1008" s="78" t="s">
        <v>423</v>
      </c>
      <c r="E1008" s="12" t="s">
        <v>118</v>
      </c>
      <c r="F1008" s="79">
        <v>119.9662</v>
      </c>
      <c r="G1008" s="78" t="s">
        <v>310</v>
      </c>
      <c r="H1008" s="80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25">
      <c r="A1009" s="76">
        <v>17</v>
      </c>
      <c r="B1009" s="77">
        <v>46140</v>
      </c>
      <c r="C1009" s="76">
        <v>1</v>
      </c>
      <c r="D1009" s="78" t="s">
        <v>423</v>
      </c>
      <c r="E1009" s="12" t="s">
        <v>362</v>
      </c>
      <c r="F1009" s="79">
        <v>84.929500000000004</v>
      </c>
      <c r="G1009" s="78" t="s">
        <v>310</v>
      </c>
      <c r="H1009" s="80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25">
      <c r="A1010" s="76">
        <v>17</v>
      </c>
      <c r="B1010" s="77">
        <v>46140</v>
      </c>
      <c r="C1010" s="76">
        <v>1</v>
      </c>
      <c r="D1010" s="78" t="s">
        <v>423</v>
      </c>
      <c r="E1010" s="12" t="s">
        <v>364</v>
      </c>
      <c r="F1010" s="79">
        <v>84.17</v>
      </c>
      <c r="G1010" s="78" t="s">
        <v>310</v>
      </c>
      <c r="H1010" s="80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25">
      <c r="A1011" s="76">
        <v>17</v>
      </c>
      <c r="B1011" s="77">
        <v>46140</v>
      </c>
      <c r="C1011" s="76">
        <v>1</v>
      </c>
      <c r="D1011" s="78" t="s">
        <v>423</v>
      </c>
      <c r="E1011" s="12" t="s">
        <v>135</v>
      </c>
      <c r="F1011" s="79">
        <v>84.630499999999998</v>
      </c>
      <c r="G1011" s="78" t="s">
        <v>310</v>
      </c>
      <c r="H1011" s="80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25">
      <c r="A1012" s="76">
        <v>17</v>
      </c>
      <c r="B1012" s="77">
        <v>46140</v>
      </c>
      <c r="C1012" s="76">
        <v>1</v>
      </c>
      <c r="D1012" s="78" t="s">
        <v>423</v>
      </c>
      <c r="E1012" s="12" t="s">
        <v>128</v>
      </c>
      <c r="F1012" s="79">
        <v>92.5077</v>
      </c>
      <c r="G1012" s="78" t="s">
        <v>310</v>
      </c>
      <c r="H1012" s="80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25">
      <c r="A1013" s="76">
        <v>17</v>
      </c>
      <c r="B1013" s="77">
        <v>46140</v>
      </c>
      <c r="C1013" s="76">
        <v>1</v>
      </c>
      <c r="D1013" s="78" t="s">
        <v>423</v>
      </c>
      <c r="E1013" s="12" t="s">
        <v>122</v>
      </c>
      <c r="F1013" s="79">
        <v>91.5655</v>
      </c>
      <c r="G1013" s="78" t="s">
        <v>310</v>
      </c>
      <c r="H1013" s="80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25">
      <c r="A1014" s="76">
        <v>17</v>
      </c>
      <c r="B1014" s="77">
        <v>46140</v>
      </c>
      <c r="C1014" s="76">
        <v>1</v>
      </c>
      <c r="D1014" s="78" t="s">
        <v>423</v>
      </c>
      <c r="E1014" s="12" t="s">
        <v>144</v>
      </c>
      <c r="F1014" s="79">
        <v>95.249099999999999</v>
      </c>
      <c r="G1014" s="78" t="s">
        <v>310</v>
      </c>
      <c r="H1014" s="80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25">
      <c r="A1015" s="76">
        <v>17</v>
      </c>
      <c r="B1015" s="77">
        <v>46140</v>
      </c>
      <c r="C1015" s="76">
        <v>1</v>
      </c>
      <c r="D1015" s="78" t="s">
        <v>423</v>
      </c>
      <c r="E1015" s="12" t="s">
        <v>365</v>
      </c>
      <c r="F1015" s="79">
        <v>95.430300000000003</v>
      </c>
      <c r="G1015" s="78" t="s">
        <v>310</v>
      </c>
      <c r="H1015" s="80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25">
      <c r="A1016" s="76">
        <v>17</v>
      </c>
      <c r="B1016" s="77">
        <v>46140</v>
      </c>
      <c r="C1016" s="76">
        <v>1</v>
      </c>
      <c r="D1016" s="78" t="s">
        <v>423</v>
      </c>
      <c r="E1016" s="12" t="s">
        <v>132</v>
      </c>
      <c r="F1016" s="79">
        <v>104.36150000000001</v>
      </c>
      <c r="G1016" s="78" t="s">
        <v>310</v>
      </c>
      <c r="H1016" s="80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25">
      <c r="A1017" s="76">
        <v>17</v>
      </c>
      <c r="B1017" s="77">
        <v>46140</v>
      </c>
      <c r="C1017" s="76">
        <v>1</v>
      </c>
      <c r="D1017" s="78" t="s">
        <v>423</v>
      </c>
      <c r="E1017" s="12" t="s">
        <v>133</v>
      </c>
      <c r="F1017" s="79">
        <v>106.3626</v>
      </c>
      <c r="G1017" s="78" t="s">
        <v>310</v>
      </c>
      <c r="H1017" s="80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25">
      <c r="A1018" s="76">
        <v>17</v>
      </c>
      <c r="B1018" s="77">
        <v>46140</v>
      </c>
      <c r="C1018" s="76">
        <v>1</v>
      </c>
      <c r="D1018" s="78" t="s">
        <v>423</v>
      </c>
      <c r="E1018" s="12" t="s">
        <v>366</v>
      </c>
      <c r="F1018" s="79">
        <v>110.94540000000001</v>
      </c>
      <c r="G1018" s="78" t="s">
        <v>310</v>
      </c>
      <c r="H1018" s="80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25">
      <c r="A1019" s="76">
        <v>17</v>
      </c>
      <c r="B1019" s="77">
        <v>46140</v>
      </c>
      <c r="C1019" s="76">
        <v>1</v>
      </c>
      <c r="D1019" s="78" t="s">
        <v>423</v>
      </c>
      <c r="E1019" s="12" t="s">
        <v>367</v>
      </c>
      <c r="F1019" s="79">
        <v>113.50449999999999</v>
      </c>
      <c r="G1019" s="78" t="s">
        <v>310</v>
      </c>
      <c r="H1019" s="80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25">
      <c r="A1020" s="76">
        <v>17</v>
      </c>
      <c r="B1020" s="77">
        <v>46140</v>
      </c>
      <c r="C1020" s="76">
        <v>1</v>
      </c>
      <c r="D1020" s="78" t="s">
        <v>423</v>
      </c>
      <c r="E1020" s="12" t="s">
        <v>129</v>
      </c>
      <c r="F1020" s="79">
        <v>111.0561</v>
      </c>
      <c r="G1020" s="78" t="s">
        <v>310</v>
      </c>
      <c r="H1020" s="80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25">
      <c r="A1021" s="76">
        <v>17</v>
      </c>
      <c r="B1021" s="77">
        <v>46140</v>
      </c>
      <c r="C1021" s="76">
        <v>1</v>
      </c>
      <c r="D1021" s="78" t="s">
        <v>423</v>
      </c>
      <c r="E1021" s="12" t="s">
        <v>131</v>
      </c>
      <c r="F1021" s="79">
        <v>120.83369999999999</v>
      </c>
      <c r="G1021" s="78" t="s">
        <v>310</v>
      </c>
      <c r="H1021" s="80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25">
      <c r="A1022" s="76">
        <v>17</v>
      </c>
      <c r="B1022" s="77">
        <v>46140</v>
      </c>
      <c r="C1022" s="76">
        <v>1</v>
      </c>
      <c r="D1022" s="78" t="s">
        <v>423</v>
      </c>
      <c r="E1022" s="12" t="s">
        <v>368</v>
      </c>
      <c r="F1022" s="79">
        <v>79.825400000000002</v>
      </c>
      <c r="G1022" s="78" t="s">
        <v>310</v>
      </c>
      <c r="H1022" s="80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25">
      <c r="A1023" s="76">
        <v>17</v>
      </c>
      <c r="B1023" s="77">
        <v>46140</v>
      </c>
      <c r="C1023" s="76">
        <v>1</v>
      </c>
      <c r="D1023" s="78" t="s">
        <v>423</v>
      </c>
      <c r="E1023" s="12" t="s">
        <v>370</v>
      </c>
      <c r="F1023" s="79">
        <v>85.573400000000007</v>
      </c>
      <c r="G1023" s="78" t="s">
        <v>310</v>
      </c>
      <c r="H1023" s="80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25">
      <c r="A1024" s="76">
        <v>17</v>
      </c>
      <c r="B1024" s="77">
        <v>46140</v>
      </c>
      <c r="C1024" s="76">
        <v>1</v>
      </c>
      <c r="D1024" s="78" t="s">
        <v>423</v>
      </c>
      <c r="E1024" s="12" t="s">
        <v>140</v>
      </c>
      <c r="F1024" s="79">
        <v>95.866799999999998</v>
      </c>
      <c r="G1024" s="78" t="s">
        <v>310</v>
      </c>
      <c r="H1024" s="80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25">
      <c r="A1025" s="76">
        <v>17</v>
      </c>
      <c r="B1025" s="77">
        <v>46140</v>
      </c>
      <c r="C1025" s="76">
        <v>1</v>
      </c>
      <c r="D1025" s="78" t="s">
        <v>423</v>
      </c>
      <c r="E1025" s="12" t="s">
        <v>142</v>
      </c>
      <c r="F1025" s="79">
        <v>95.011700000000005</v>
      </c>
      <c r="G1025" s="78" t="s">
        <v>310</v>
      </c>
      <c r="H1025" s="80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25">
      <c r="A1026" s="76">
        <v>17</v>
      </c>
      <c r="B1026" s="77">
        <v>46140</v>
      </c>
      <c r="C1026" s="76">
        <v>1</v>
      </c>
      <c r="D1026" s="78" t="s">
        <v>423</v>
      </c>
      <c r="E1026" s="12" t="s">
        <v>143</v>
      </c>
      <c r="F1026" s="79">
        <v>94.162099999999995</v>
      </c>
      <c r="G1026" s="78" t="s">
        <v>310</v>
      </c>
      <c r="H1026" s="80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25">
      <c r="A1027" s="76">
        <v>17</v>
      </c>
      <c r="B1027" s="77">
        <v>46140</v>
      </c>
      <c r="C1027" s="76">
        <v>2</v>
      </c>
      <c r="D1027" s="78" t="s">
        <v>424</v>
      </c>
      <c r="E1027" s="12" t="s">
        <v>356</v>
      </c>
      <c r="F1027" s="79">
        <v>198.66759999999999</v>
      </c>
      <c r="G1027" s="78" t="s">
        <v>310</v>
      </c>
      <c r="H1027" s="80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6">
        <v>17</v>
      </c>
      <c r="B1028" s="77">
        <v>46140</v>
      </c>
      <c r="C1028" s="76">
        <v>2</v>
      </c>
      <c r="D1028" s="78" t="s">
        <v>424</v>
      </c>
      <c r="E1028" s="12" t="s">
        <v>125</v>
      </c>
      <c r="F1028" s="79">
        <v>185.26070000000001</v>
      </c>
      <c r="G1028" s="78" t="s">
        <v>310</v>
      </c>
      <c r="H1028" s="80"/>
      <c r="BA1028" s="5" t="str">
        <f t="shared" ref="BA1028:BA1091" si="16">IF($D1028="","",MID($D1028,4,6))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6">
        <v>17</v>
      </c>
      <c r="B1029" s="77">
        <v>46140</v>
      </c>
      <c r="C1029" s="76">
        <v>2</v>
      </c>
      <c r="D1029" s="78" t="s">
        <v>424</v>
      </c>
      <c r="E1029" s="12" t="s">
        <v>137</v>
      </c>
      <c r="F1029" s="79">
        <v>212.22730000000001</v>
      </c>
      <c r="G1029" s="78" t="s">
        <v>310</v>
      </c>
      <c r="H1029" s="80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6">
        <v>17</v>
      </c>
      <c r="B1030" s="77">
        <v>46140</v>
      </c>
      <c r="C1030" s="76">
        <v>2</v>
      </c>
      <c r="D1030" s="78" t="s">
        <v>424</v>
      </c>
      <c r="E1030" s="12" t="s">
        <v>358</v>
      </c>
      <c r="F1030" s="79">
        <v>217.16380000000001</v>
      </c>
      <c r="G1030" s="78" t="s">
        <v>310</v>
      </c>
      <c r="H1030" s="80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6">
        <v>17</v>
      </c>
      <c r="B1031" s="77">
        <v>46140</v>
      </c>
      <c r="C1031" s="76">
        <v>2</v>
      </c>
      <c r="D1031" s="78" t="s">
        <v>424</v>
      </c>
      <c r="E1031" s="12" t="s">
        <v>134</v>
      </c>
      <c r="F1031" s="79">
        <v>216.1155</v>
      </c>
      <c r="G1031" s="78" t="s">
        <v>310</v>
      </c>
      <c r="H1031" s="80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6">
        <v>17</v>
      </c>
      <c r="B1032" s="77">
        <v>46140</v>
      </c>
      <c r="C1032" s="76">
        <v>2</v>
      </c>
      <c r="D1032" s="78" t="s">
        <v>424</v>
      </c>
      <c r="E1032" s="12" t="s">
        <v>138</v>
      </c>
      <c r="F1032" s="79">
        <v>226.91480000000001</v>
      </c>
      <c r="G1032" s="78" t="s">
        <v>310</v>
      </c>
      <c r="H1032" s="80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6">
        <v>17</v>
      </c>
      <c r="B1033" s="77">
        <v>46140</v>
      </c>
      <c r="C1033" s="76">
        <v>2</v>
      </c>
      <c r="D1033" s="78" t="s">
        <v>424</v>
      </c>
      <c r="E1033" s="12" t="s">
        <v>359</v>
      </c>
      <c r="F1033" s="79">
        <v>230.2886</v>
      </c>
      <c r="G1033" s="78" t="s">
        <v>310</v>
      </c>
      <c r="H1033" s="80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6">
        <v>17</v>
      </c>
      <c r="B1034" s="77">
        <v>46140</v>
      </c>
      <c r="C1034" s="76">
        <v>2</v>
      </c>
      <c r="D1034" s="78" t="s">
        <v>424</v>
      </c>
      <c r="E1034" s="12" t="s">
        <v>126</v>
      </c>
      <c r="F1034" s="79">
        <v>238.35910000000001</v>
      </c>
      <c r="G1034" s="78" t="s">
        <v>310</v>
      </c>
      <c r="H1034" s="80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6">
        <v>17</v>
      </c>
      <c r="B1035" s="77">
        <v>46140</v>
      </c>
      <c r="C1035" s="76">
        <v>2</v>
      </c>
      <c r="D1035" s="78" t="s">
        <v>424</v>
      </c>
      <c r="E1035" s="12" t="s">
        <v>127</v>
      </c>
      <c r="F1035" s="79">
        <v>246.71879999999999</v>
      </c>
      <c r="G1035" s="78" t="s">
        <v>310</v>
      </c>
      <c r="H1035" s="80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6">
        <v>17</v>
      </c>
      <c r="B1036" s="77">
        <v>46140</v>
      </c>
      <c r="C1036" s="76">
        <v>2</v>
      </c>
      <c r="D1036" s="78" t="s">
        <v>424</v>
      </c>
      <c r="E1036" s="12" t="s">
        <v>124</v>
      </c>
      <c r="F1036" s="79">
        <v>245.02670000000001</v>
      </c>
      <c r="G1036" s="78" t="s">
        <v>310</v>
      </c>
      <c r="H1036" s="80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6">
        <v>17</v>
      </c>
      <c r="B1037" s="77">
        <v>46140</v>
      </c>
      <c r="C1037" s="76">
        <v>2</v>
      </c>
      <c r="D1037" s="78" t="s">
        <v>424</v>
      </c>
      <c r="E1037" s="12" t="s">
        <v>361</v>
      </c>
      <c r="F1037" s="79">
        <v>250.8895</v>
      </c>
      <c r="G1037" s="78" t="s">
        <v>310</v>
      </c>
      <c r="H1037" s="80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6">
        <v>17</v>
      </c>
      <c r="B1038" s="77">
        <v>46140</v>
      </c>
      <c r="C1038" s="76">
        <v>2</v>
      </c>
      <c r="D1038" s="78" t="s">
        <v>424</v>
      </c>
      <c r="E1038" s="12" t="s">
        <v>139</v>
      </c>
      <c r="F1038" s="79">
        <v>257.80410000000001</v>
      </c>
      <c r="G1038" s="78" t="s">
        <v>310</v>
      </c>
      <c r="H1038" s="80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6">
        <v>17</v>
      </c>
      <c r="B1039" s="77">
        <v>46140</v>
      </c>
      <c r="C1039" s="76">
        <v>2</v>
      </c>
      <c r="D1039" s="78" t="s">
        <v>424</v>
      </c>
      <c r="E1039" s="12" t="s">
        <v>118</v>
      </c>
      <c r="F1039" s="79">
        <v>267.24340000000001</v>
      </c>
      <c r="G1039" s="78" t="s">
        <v>310</v>
      </c>
      <c r="H1039" s="80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6">
        <v>17</v>
      </c>
      <c r="B1040" s="77">
        <v>46140</v>
      </c>
      <c r="C1040" s="76">
        <v>2</v>
      </c>
      <c r="D1040" s="78" t="s">
        <v>424</v>
      </c>
      <c r="E1040" s="12" t="s">
        <v>362</v>
      </c>
      <c r="F1040" s="79">
        <v>275.0333</v>
      </c>
      <c r="G1040" s="78" t="s">
        <v>310</v>
      </c>
      <c r="H1040" s="80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6">
        <v>17</v>
      </c>
      <c r="B1041" s="77">
        <v>46140</v>
      </c>
      <c r="C1041" s="76">
        <v>2</v>
      </c>
      <c r="D1041" s="78" t="s">
        <v>424</v>
      </c>
      <c r="E1041" s="12" t="s">
        <v>364</v>
      </c>
      <c r="F1041" s="79">
        <v>264.64069999999998</v>
      </c>
      <c r="G1041" s="78" t="s">
        <v>310</v>
      </c>
      <c r="H1041" s="80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6">
        <v>17</v>
      </c>
      <c r="B1042" s="77">
        <v>46140</v>
      </c>
      <c r="C1042" s="76">
        <v>2</v>
      </c>
      <c r="D1042" s="78" t="s">
        <v>424</v>
      </c>
      <c r="E1042" s="12" t="s">
        <v>135</v>
      </c>
      <c r="F1042" s="79">
        <v>274.58670000000001</v>
      </c>
      <c r="G1042" s="78" t="s">
        <v>310</v>
      </c>
      <c r="H1042" s="80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6">
        <v>17</v>
      </c>
      <c r="B1043" s="77">
        <v>46140</v>
      </c>
      <c r="C1043" s="76">
        <v>2</v>
      </c>
      <c r="D1043" s="78" t="s">
        <v>424</v>
      </c>
      <c r="E1043" s="12" t="s">
        <v>128</v>
      </c>
      <c r="F1043" s="79">
        <v>284.53519999999997</v>
      </c>
      <c r="G1043" s="78" t="s">
        <v>310</v>
      </c>
      <c r="H1043" s="80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6">
        <v>17</v>
      </c>
      <c r="B1044" s="77">
        <v>46140</v>
      </c>
      <c r="C1044" s="76">
        <v>2</v>
      </c>
      <c r="D1044" s="78" t="s">
        <v>424</v>
      </c>
      <c r="E1044" s="12" t="s">
        <v>122</v>
      </c>
      <c r="F1044" s="79">
        <v>196.81479999999999</v>
      </c>
      <c r="G1044" s="78" t="s">
        <v>310</v>
      </c>
      <c r="H1044" s="80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6">
        <v>17</v>
      </c>
      <c r="B1045" s="77">
        <v>46140</v>
      </c>
      <c r="C1045" s="76">
        <v>2</v>
      </c>
      <c r="D1045" s="78" t="s">
        <v>424</v>
      </c>
      <c r="E1045" s="12" t="s">
        <v>144</v>
      </c>
      <c r="F1045" s="79">
        <v>207.73070000000001</v>
      </c>
      <c r="G1045" s="78" t="s">
        <v>310</v>
      </c>
      <c r="H1045" s="80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6">
        <v>17</v>
      </c>
      <c r="B1046" s="77">
        <v>46140</v>
      </c>
      <c r="C1046" s="76">
        <v>2</v>
      </c>
      <c r="D1046" s="78" t="s">
        <v>424</v>
      </c>
      <c r="E1046" s="12" t="s">
        <v>365</v>
      </c>
      <c r="F1046" s="79">
        <v>213.1482</v>
      </c>
      <c r="G1046" s="78" t="s">
        <v>310</v>
      </c>
      <c r="H1046" s="80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6">
        <v>17</v>
      </c>
      <c r="B1047" s="77">
        <v>46140</v>
      </c>
      <c r="C1047" s="76">
        <v>2</v>
      </c>
      <c r="D1047" s="78" t="s">
        <v>424</v>
      </c>
      <c r="E1047" s="12" t="s">
        <v>132</v>
      </c>
      <c r="F1047" s="79">
        <v>213.10480000000001</v>
      </c>
      <c r="G1047" s="78" t="s">
        <v>310</v>
      </c>
      <c r="H1047" s="80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6">
        <v>17</v>
      </c>
      <c r="B1048" s="77">
        <v>46140</v>
      </c>
      <c r="C1048" s="76">
        <v>2</v>
      </c>
      <c r="D1048" s="78" t="s">
        <v>424</v>
      </c>
      <c r="E1048" s="12" t="s">
        <v>133</v>
      </c>
      <c r="F1048" s="79">
        <v>223.39959999999999</v>
      </c>
      <c r="G1048" s="78" t="s">
        <v>310</v>
      </c>
      <c r="H1048" s="80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6">
        <v>17</v>
      </c>
      <c r="B1049" s="77">
        <v>46140</v>
      </c>
      <c r="C1049" s="76">
        <v>2</v>
      </c>
      <c r="D1049" s="78" t="s">
        <v>424</v>
      </c>
      <c r="E1049" s="12" t="s">
        <v>366</v>
      </c>
      <c r="F1049" s="79">
        <v>224.55959999999999</v>
      </c>
      <c r="G1049" s="78" t="s">
        <v>310</v>
      </c>
      <c r="H1049" s="80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6">
        <v>17</v>
      </c>
      <c r="B1050" s="77">
        <v>46140</v>
      </c>
      <c r="C1050" s="76">
        <v>2</v>
      </c>
      <c r="D1050" s="78" t="s">
        <v>424</v>
      </c>
      <c r="E1050" s="12" t="s">
        <v>367</v>
      </c>
      <c r="F1050" s="79">
        <v>230.202</v>
      </c>
      <c r="G1050" s="78" t="s">
        <v>310</v>
      </c>
      <c r="H1050" s="80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6">
        <v>17</v>
      </c>
      <c r="B1051" s="77">
        <v>46140</v>
      </c>
      <c r="C1051" s="76">
        <v>2</v>
      </c>
      <c r="D1051" s="78" t="s">
        <v>424</v>
      </c>
      <c r="E1051" s="12" t="s">
        <v>129</v>
      </c>
      <c r="F1051" s="79">
        <v>230.41720000000001</v>
      </c>
      <c r="G1051" s="78" t="s">
        <v>310</v>
      </c>
      <c r="H1051" s="80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6">
        <v>17</v>
      </c>
      <c r="B1052" s="77">
        <v>46140</v>
      </c>
      <c r="C1052" s="76">
        <v>2</v>
      </c>
      <c r="D1052" s="78" t="s">
        <v>424</v>
      </c>
      <c r="E1052" s="12" t="s">
        <v>131</v>
      </c>
      <c r="F1052" s="79">
        <v>239.71619999999999</v>
      </c>
      <c r="G1052" s="78" t="s">
        <v>310</v>
      </c>
      <c r="H1052" s="80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6">
        <v>17</v>
      </c>
      <c r="B1053" s="77">
        <v>46140</v>
      </c>
      <c r="C1053" s="76">
        <v>2</v>
      </c>
      <c r="D1053" s="78" t="s">
        <v>424</v>
      </c>
      <c r="E1053" s="12" t="s">
        <v>368</v>
      </c>
      <c r="F1053" s="79">
        <v>240.68610000000001</v>
      </c>
      <c r="G1053" s="78" t="s">
        <v>310</v>
      </c>
      <c r="H1053" s="80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6">
        <v>17</v>
      </c>
      <c r="B1054" s="77">
        <v>46140</v>
      </c>
      <c r="C1054" s="76">
        <v>2</v>
      </c>
      <c r="D1054" s="78" t="s">
        <v>424</v>
      </c>
      <c r="E1054" s="12" t="s">
        <v>370</v>
      </c>
      <c r="F1054" s="79">
        <v>255.1189</v>
      </c>
      <c r="G1054" s="78" t="s">
        <v>310</v>
      </c>
      <c r="H1054" s="80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6">
        <v>17</v>
      </c>
      <c r="B1055" s="77">
        <v>46140</v>
      </c>
      <c r="C1055" s="76">
        <v>2</v>
      </c>
      <c r="D1055" s="78" t="s">
        <v>424</v>
      </c>
      <c r="E1055" s="12" t="s">
        <v>140</v>
      </c>
      <c r="F1055" s="79">
        <v>251.33590000000001</v>
      </c>
      <c r="G1055" s="78" t="s">
        <v>310</v>
      </c>
      <c r="H1055" s="80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6">
        <v>17</v>
      </c>
      <c r="B1056" s="77">
        <v>46140</v>
      </c>
      <c r="C1056" s="76">
        <v>2</v>
      </c>
      <c r="D1056" s="78" t="s">
        <v>424</v>
      </c>
      <c r="E1056" s="12" t="s">
        <v>142</v>
      </c>
      <c r="F1056" s="79">
        <v>260.40949999999998</v>
      </c>
      <c r="G1056" s="78" t="s">
        <v>310</v>
      </c>
      <c r="H1056" s="80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6">
        <v>17</v>
      </c>
      <c r="B1057" s="77">
        <v>46140</v>
      </c>
      <c r="C1057" s="76">
        <v>2</v>
      </c>
      <c r="D1057" s="78" t="s">
        <v>424</v>
      </c>
      <c r="E1057" s="12" t="s">
        <v>143</v>
      </c>
      <c r="F1057" s="79">
        <v>254.6934</v>
      </c>
      <c r="G1057" s="78" t="s">
        <v>310</v>
      </c>
      <c r="H1057" s="80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6">
        <v>18</v>
      </c>
      <c r="B1058" s="77">
        <v>46147</v>
      </c>
      <c r="C1058" s="76">
        <v>1</v>
      </c>
      <c r="D1058" s="78" t="s">
        <v>423</v>
      </c>
      <c r="E1058" s="12" t="s">
        <v>356</v>
      </c>
      <c r="F1058" s="79">
        <v>84.992099999999994</v>
      </c>
      <c r="G1058" s="78" t="s">
        <v>310</v>
      </c>
      <c r="H1058" s="80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25">
      <c r="A1059" s="76">
        <v>18</v>
      </c>
      <c r="B1059" s="77">
        <v>46147</v>
      </c>
      <c r="C1059" s="76">
        <v>1</v>
      </c>
      <c r="D1059" s="78" t="s">
        <v>423</v>
      </c>
      <c r="E1059" s="12" t="s">
        <v>125</v>
      </c>
      <c r="F1059" s="79">
        <v>77.915499999999994</v>
      </c>
      <c r="G1059" s="78" t="s">
        <v>310</v>
      </c>
      <c r="H1059" s="80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6">
        <v>18</v>
      </c>
      <c r="B1060" s="77">
        <v>46147</v>
      </c>
      <c r="C1060" s="76">
        <v>1</v>
      </c>
      <c r="D1060" s="78" t="s">
        <v>423</v>
      </c>
      <c r="E1060" s="12" t="s">
        <v>137</v>
      </c>
      <c r="F1060" s="79">
        <v>87.224999999999994</v>
      </c>
      <c r="G1060" s="78" t="s">
        <v>310</v>
      </c>
      <c r="H1060" s="80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6">
        <v>18</v>
      </c>
      <c r="B1061" s="77">
        <v>46147</v>
      </c>
      <c r="C1061" s="76">
        <v>1</v>
      </c>
      <c r="D1061" s="78" t="s">
        <v>423</v>
      </c>
      <c r="E1061" s="12" t="s">
        <v>358</v>
      </c>
      <c r="F1061" s="79">
        <v>88.900099999999995</v>
      </c>
      <c r="G1061" s="78" t="s">
        <v>310</v>
      </c>
      <c r="H1061" s="80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6">
        <v>18</v>
      </c>
      <c r="B1062" s="77">
        <v>46147</v>
      </c>
      <c r="C1062" s="76">
        <v>1</v>
      </c>
      <c r="D1062" s="78" t="s">
        <v>423</v>
      </c>
      <c r="E1062" s="12" t="s">
        <v>134</v>
      </c>
      <c r="F1062" s="79">
        <v>98.751400000000004</v>
      </c>
      <c r="G1062" s="78" t="s">
        <v>310</v>
      </c>
      <c r="H1062" s="80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6">
        <v>18</v>
      </c>
      <c r="B1063" s="77">
        <v>46147</v>
      </c>
      <c r="C1063" s="76">
        <v>1</v>
      </c>
      <c r="D1063" s="78" t="s">
        <v>423</v>
      </c>
      <c r="E1063" s="12" t="s">
        <v>138</v>
      </c>
      <c r="F1063" s="79">
        <v>100.15170000000001</v>
      </c>
      <c r="G1063" s="78" t="s">
        <v>310</v>
      </c>
      <c r="H1063" s="80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6">
        <v>18</v>
      </c>
      <c r="B1064" s="77">
        <v>46147</v>
      </c>
      <c r="C1064" s="76">
        <v>1</v>
      </c>
      <c r="D1064" s="78" t="s">
        <v>423</v>
      </c>
      <c r="E1064" s="12" t="s">
        <v>359</v>
      </c>
      <c r="F1064" s="79">
        <v>105.2985</v>
      </c>
      <c r="G1064" s="78" t="s">
        <v>310</v>
      </c>
      <c r="H1064" s="80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6">
        <v>18</v>
      </c>
      <c r="B1065" s="77">
        <v>46147</v>
      </c>
      <c r="C1065" s="76">
        <v>1</v>
      </c>
      <c r="D1065" s="78" t="s">
        <v>423</v>
      </c>
      <c r="E1065" s="12" t="s">
        <v>126</v>
      </c>
      <c r="F1065" s="79">
        <v>99.287000000000006</v>
      </c>
      <c r="G1065" s="78" t="s">
        <v>310</v>
      </c>
      <c r="H1065" s="80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6">
        <v>18</v>
      </c>
      <c r="B1066" s="77">
        <v>46147</v>
      </c>
      <c r="C1066" s="76">
        <v>1</v>
      </c>
      <c r="D1066" s="78" t="s">
        <v>423</v>
      </c>
      <c r="E1066" s="12" t="s">
        <v>127</v>
      </c>
      <c r="F1066" s="79">
        <v>103.4269</v>
      </c>
      <c r="G1066" s="78" t="s">
        <v>310</v>
      </c>
      <c r="H1066" s="80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6">
        <v>18</v>
      </c>
      <c r="B1067" s="77">
        <v>46147</v>
      </c>
      <c r="C1067" s="76">
        <v>1</v>
      </c>
      <c r="D1067" s="78" t="s">
        <v>423</v>
      </c>
      <c r="E1067" s="12" t="s">
        <v>124</v>
      </c>
      <c r="F1067" s="79">
        <v>108.5436</v>
      </c>
      <c r="G1067" s="78" t="s">
        <v>310</v>
      </c>
      <c r="H1067" s="80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6">
        <v>18</v>
      </c>
      <c r="B1068" s="77">
        <v>46147</v>
      </c>
      <c r="C1068" s="76">
        <v>1</v>
      </c>
      <c r="D1068" s="78" t="s">
        <v>423</v>
      </c>
      <c r="E1068" s="12" t="s">
        <v>361</v>
      </c>
      <c r="F1068" s="79">
        <v>113.35550000000001</v>
      </c>
      <c r="G1068" s="78" t="s">
        <v>310</v>
      </c>
      <c r="H1068" s="80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6">
        <v>18</v>
      </c>
      <c r="B1069" s="77">
        <v>46147</v>
      </c>
      <c r="C1069" s="76">
        <v>1</v>
      </c>
      <c r="D1069" s="78" t="s">
        <v>423</v>
      </c>
      <c r="E1069" s="12" t="s">
        <v>139</v>
      </c>
      <c r="F1069" s="79">
        <v>118.2775</v>
      </c>
      <c r="G1069" s="78" t="s">
        <v>310</v>
      </c>
      <c r="H1069" s="80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6">
        <v>18</v>
      </c>
      <c r="B1070" s="77">
        <v>46147</v>
      </c>
      <c r="C1070" s="76">
        <v>1</v>
      </c>
      <c r="D1070" s="78" t="s">
        <v>423</v>
      </c>
      <c r="E1070" s="12" t="s">
        <v>118</v>
      </c>
      <c r="F1070" s="79">
        <v>121.9909</v>
      </c>
      <c r="G1070" s="78" t="s">
        <v>310</v>
      </c>
      <c r="H1070" s="80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6">
        <v>18</v>
      </c>
      <c r="B1071" s="77">
        <v>46147</v>
      </c>
      <c r="C1071" s="76">
        <v>1</v>
      </c>
      <c r="D1071" s="78" t="s">
        <v>423</v>
      </c>
      <c r="E1071" s="12" t="s">
        <v>362</v>
      </c>
      <c r="F1071" s="79">
        <v>81.357699999999994</v>
      </c>
      <c r="G1071" s="78" t="s">
        <v>310</v>
      </c>
      <c r="H1071" s="80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6">
        <v>18</v>
      </c>
      <c r="B1072" s="77">
        <v>46147</v>
      </c>
      <c r="C1072" s="76">
        <v>1</v>
      </c>
      <c r="D1072" s="78" t="s">
        <v>423</v>
      </c>
      <c r="E1072" s="12" t="s">
        <v>364</v>
      </c>
      <c r="F1072" s="79">
        <v>85.314800000000005</v>
      </c>
      <c r="G1072" s="78" t="s">
        <v>310</v>
      </c>
      <c r="H1072" s="80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6">
        <v>18</v>
      </c>
      <c r="B1073" s="77">
        <v>46147</v>
      </c>
      <c r="C1073" s="76">
        <v>1</v>
      </c>
      <c r="D1073" s="78" t="s">
        <v>423</v>
      </c>
      <c r="E1073" s="12" t="s">
        <v>135</v>
      </c>
      <c r="F1073" s="79">
        <v>83.738100000000003</v>
      </c>
      <c r="G1073" s="78" t="s">
        <v>310</v>
      </c>
      <c r="H1073" s="80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6">
        <v>18</v>
      </c>
      <c r="B1074" s="77">
        <v>46147</v>
      </c>
      <c r="C1074" s="76">
        <v>1</v>
      </c>
      <c r="D1074" s="78" t="s">
        <v>423</v>
      </c>
      <c r="E1074" s="12" t="s">
        <v>128</v>
      </c>
      <c r="F1074" s="79">
        <v>93.250299999999996</v>
      </c>
      <c r="G1074" s="78" t="s">
        <v>310</v>
      </c>
      <c r="H1074" s="80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6">
        <v>18</v>
      </c>
      <c r="B1075" s="77">
        <v>46147</v>
      </c>
      <c r="C1075" s="76">
        <v>1</v>
      </c>
      <c r="D1075" s="78" t="s">
        <v>423</v>
      </c>
      <c r="E1075" s="12" t="s">
        <v>122</v>
      </c>
      <c r="F1075" s="79">
        <v>91.837900000000005</v>
      </c>
      <c r="G1075" s="78" t="s">
        <v>310</v>
      </c>
      <c r="H1075" s="80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6">
        <v>18</v>
      </c>
      <c r="B1076" s="77">
        <v>46147</v>
      </c>
      <c r="C1076" s="76">
        <v>1</v>
      </c>
      <c r="D1076" s="78" t="s">
        <v>423</v>
      </c>
      <c r="E1076" s="12" t="s">
        <v>144</v>
      </c>
      <c r="F1076" s="79">
        <v>96.195099999999996</v>
      </c>
      <c r="G1076" s="78" t="s">
        <v>310</v>
      </c>
      <c r="H1076" s="80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6">
        <v>18</v>
      </c>
      <c r="B1077" s="77">
        <v>46147</v>
      </c>
      <c r="C1077" s="76">
        <v>1</v>
      </c>
      <c r="D1077" s="78" t="s">
        <v>423</v>
      </c>
      <c r="E1077" s="12" t="s">
        <v>365</v>
      </c>
      <c r="F1077" s="79">
        <v>92.524100000000004</v>
      </c>
      <c r="G1077" s="78" t="s">
        <v>310</v>
      </c>
      <c r="H1077" s="80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6">
        <v>18</v>
      </c>
      <c r="B1078" s="77">
        <v>46147</v>
      </c>
      <c r="C1078" s="76">
        <v>1</v>
      </c>
      <c r="D1078" s="78" t="s">
        <v>423</v>
      </c>
      <c r="E1078" s="12" t="s">
        <v>132</v>
      </c>
      <c r="F1078" s="79">
        <v>105.88039999999999</v>
      </c>
      <c r="G1078" s="78" t="s">
        <v>310</v>
      </c>
      <c r="H1078" s="80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6">
        <v>18</v>
      </c>
      <c r="B1079" s="77">
        <v>46147</v>
      </c>
      <c r="C1079" s="76">
        <v>1</v>
      </c>
      <c r="D1079" s="78" t="s">
        <v>423</v>
      </c>
      <c r="E1079" s="12" t="s">
        <v>133</v>
      </c>
      <c r="F1079" s="79">
        <v>108.2413</v>
      </c>
      <c r="G1079" s="78" t="s">
        <v>310</v>
      </c>
      <c r="H1079" s="80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25">
      <c r="A1080" s="76">
        <v>18</v>
      </c>
      <c r="B1080" s="77">
        <v>46147</v>
      </c>
      <c r="C1080" s="76">
        <v>1</v>
      </c>
      <c r="D1080" s="78" t="s">
        <v>423</v>
      </c>
      <c r="E1080" s="12" t="s">
        <v>366</v>
      </c>
      <c r="F1080" s="79">
        <v>111.0025</v>
      </c>
      <c r="G1080" s="78" t="s">
        <v>310</v>
      </c>
      <c r="H1080" s="80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25">
      <c r="A1081" s="76">
        <v>18</v>
      </c>
      <c r="B1081" s="77">
        <v>46147</v>
      </c>
      <c r="C1081" s="76">
        <v>1</v>
      </c>
      <c r="D1081" s="78" t="s">
        <v>423</v>
      </c>
      <c r="E1081" s="12" t="s">
        <v>367</v>
      </c>
      <c r="F1081" s="79">
        <v>109.4212</v>
      </c>
      <c r="G1081" s="78" t="s">
        <v>310</v>
      </c>
      <c r="H1081" s="80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25">
      <c r="A1082" s="76">
        <v>18</v>
      </c>
      <c r="B1082" s="77">
        <v>46147</v>
      </c>
      <c r="C1082" s="76">
        <v>1</v>
      </c>
      <c r="D1082" s="78" t="s">
        <v>423</v>
      </c>
      <c r="E1082" s="12" t="s">
        <v>129</v>
      </c>
      <c r="F1082" s="79">
        <v>115.777</v>
      </c>
      <c r="G1082" s="78" t="s">
        <v>310</v>
      </c>
      <c r="H1082" s="80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25">
      <c r="A1083" s="76">
        <v>18</v>
      </c>
      <c r="B1083" s="77">
        <v>46147</v>
      </c>
      <c r="C1083" s="76">
        <v>1</v>
      </c>
      <c r="D1083" s="78" t="s">
        <v>423</v>
      </c>
      <c r="E1083" s="12" t="s">
        <v>131</v>
      </c>
      <c r="F1083" s="79">
        <v>114.08580000000001</v>
      </c>
      <c r="G1083" s="78" t="s">
        <v>310</v>
      </c>
      <c r="H1083" s="80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25">
      <c r="A1084" s="76">
        <v>18</v>
      </c>
      <c r="B1084" s="77">
        <v>46147</v>
      </c>
      <c r="C1084" s="76">
        <v>1</v>
      </c>
      <c r="D1084" s="78" t="s">
        <v>423</v>
      </c>
      <c r="E1084" s="12" t="s">
        <v>368</v>
      </c>
      <c r="F1084" s="79">
        <v>82.472899999999996</v>
      </c>
      <c r="G1084" s="78" t="s">
        <v>310</v>
      </c>
      <c r="H1084" s="80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25">
      <c r="A1085" s="76">
        <v>18</v>
      </c>
      <c r="B1085" s="77">
        <v>46147</v>
      </c>
      <c r="C1085" s="76">
        <v>1</v>
      </c>
      <c r="D1085" s="78" t="s">
        <v>423</v>
      </c>
      <c r="E1085" s="12" t="s">
        <v>370</v>
      </c>
      <c r="F1085" s="79">
        <v>81.577200000000005</v>
      </c>
      <c r="G1085" s="78" t="s">
        <v>310</v>
      </c>
      <c r="H1085" s="80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25">
      <c r="A1086" s="76">
        <v>18</v>
      </c>
      <c r="B1086" s="77">
        <v>46147</v>
      </c>
      <c r="C1086" s="76">
        <v>1</v>
      </c>
      <c r="D1086" s="78" t="s">
        <v>423</v>
      </c>
      <c r="E1086" s="12" t="s">
        <v>140</v>
      </c>
      <c r="F1086" s="79">
        <v>92.252899999999997</v>
      </c>
      <c r="G1086" s="78" t="s">
        <v>310</v>
      </c>
      <c r="H1086" s="80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25">
      <c r="A1087" s="76">
        <v>18</v>
      </c>
      <c r="B1087" s="77">
        <v>46147</v>
      </c>
      <c r="C1087" s="76">
        <v>1</v>
      </c>
      <c r="D1087" s="78" t="s">
        <v>423</v>
      </c>
      <c r="E1087" s="12" t="s">
        <v>142</v>
      </c>
      <c r="F1087" s="79">
        <v>89.959199999999996</v>
      </c>
      <c r="G1087" s="78" t="s">
        <v>310</v>
      </c>
      <c r="H1087" s="80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25">
      <c r="A1088" s="76">
        <v>18</v>
      </c>
      <c r="B1088" s="77">
        <v>46147</v>
      </c>
      <c r="C1088" s="76">
        <v>1</v>
      </c>
      <c r="D1088" s="78" t="s">
        <v>423</v>
      </c>
      <c r="E1088" s="12" t="s">
        <v>143</v>
      </c>
      <c r="F1088" s="79">
        <v>94.834699999999998</v>
      </c>
      <c r="G1088" s="78" t="s">
        <v>310</v>
      </c>
      <c r="H1088" s="80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25">
      <c r="A1089" s="76">
        <v>18</v>
      </c>
      <c r="B1089" s="77">
        <v>46147</v>
      </c>
      <c r="C1089" s="76">
        <v>2</v>
      </c>
      <c r="D1089" s="78" t="s">
        <v>424</v>
      </c>
      <c r="E1089" s="12" t="s">
        <v>356</v>
      </c>
      <c r="F1089" s="79">
        <v>204.19309999999999</v>
      </c>
      <c r="G1089" s="78" t="s">
        <v>310</v>
      </c>
      <c r="H1089" s="80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6">
        <v>18</v>
      </c>
      <c r="B1090" s="77">
        <v>46147</v>
      </c>
      <c r="C1090" s="76">
        <v>2</v>
      </c>
      <c r="D1090" s="78" t="s">
        <v>424</v>
      </c>
      <c r="E1090" s="12" t="s">
        <v>125</v>
      </c>
      <c r="F1090" s="79">
        <v>215.5334</v>
      </c>
      <c r="G1090" s="78" t="s">
        <v>310</v>
      </c>
      <c r="H1090" s="80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6">
        <v>18</v>
      </c>
      <c r="B1091" s="77">
        <v>46147</v>
      </c>
      <c r="C1091" s="76">
        <v>2</v>
      </c>
      <c r="D1091" s="78" t="s">
        <v>424</v>
      </c>
      <c r="E1091" s="12" t="s">
        <v>137</v>
      </c>
      <c r="F1091" s="79">
        <v>203.59530000000001</v>
      </c>
      <c r="G1091" s="78" t="s">
        <v>310</v>
      </c>
      <c r="H1091" s="80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6">
        <v>18</v>
      </c>
      <c r="B1092" s="77">
        <v>46147</v>
      </c>
      <c r="C1092" s="76">
        <v>2</v>
      </c>
      <c r="D1092" s="78" t="s">
        <v>424</v>
      </c>
      <c r="E1092" s="12" t="s">
        <v>358</v>
      </c>
      <c r="F1092" s="79">
        <v>216.1618</v>
      </c>
      <c r="G1092" s="78" t="s">
        <v>310</v>
      </c>
      <c r="H1092" s="80"/>
      <c r="BA1092" s="5" t="str">
        <f t="shared" ref="BA1092:BA1155" si="17">IF($D1092="","",MID($D1092,4,6))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6">
        <v>18</v>
      </c>
      <c r="B1093" s="77">
        <v>46147</v>
      </c>
      <c r="C1093" s="76">
        <v>2</v>
      </c>
      <c r="D1093" s="78" t="s">
        <v>424</v>
      </c>
      <c r="E1093" s="12" t="s">
        <v>134</v>
      </c>
      <c r="F1093" s="79">
        <v>219.22489999999999</v>
      </c>
      <c r="G1093" s="78" t="s">
        <v>310</v>
      </c>
      <c r="H1093" s="80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6">
        <v>18</v>
      </c>
      <c r="B1094" s="77">
        <v>46147</v>
      </c>
      <c r="C1094" s="76">
        <v>2</v>
      </c>
      <c r="D1094" s="78" t="s">
        <v>424</v>
      </c>
      <c r="E1094" s="12" t="s">
        <v>138</v>
      </c>
      <c r="F1094" s="79">
        <v>224.22669999999999</v>
      </c>
      <c r="G1094" s="78" t="s">
        <v>310</v>
      </c>
      <c r="H1094" s="80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6">
        <v>18</v>
      </c>
      <c r="B1095" s="77">
        <v>46147</v>
      </c>
      <c r="C1095" s="76">
        <v>2</v>
      </c>
      <c r="D1095" s="78" t="s">
        <v>424</v>
      </c>
      <c r="E1095" s="12" t="s">
        <v>359</v>
      </c>
      <c r="F1095" s="79">
        <v>250.33439999999999</v>
      </c>
      <c r="G1095" s="78" t="s">
        <v>310</v>
      </c>
      <c r="H1095" s="80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6">
        <v>18</v>
      </c>
      <c r="B1096" s="77">
        <v>46147</v>
      </c>
      <c r="C1096" s="76">
        <v>2</v>
      </c>
      <c r="D1096" s="78" t="s">
        <v>424</v>
      </c>
      <c r="E1096" s="12" t="s">
        <v>126</v>
      </c>
      <c r="F1096" s="79">
        <v>240.6105</v>
      </c>
      <c r="G1096" s="78" t="s">
        <v>310</v>
      </c>
      <c r="H1096" s="80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6">
        <v>18</v>
      </c>
      <c r="B1097" s="77">
        <v>46147</v>
      </c>
      <c r="C1097" s="76">
        <v>2</v>
      </c>
      <c r="D1097" s="78" t="s">
        <v>424</v>
      </c>
      <c r="E1097" s="12" t="s">
        <v>127</v>
      </c>
      <c r="F1097" s="79">
        <v>240.9494</v>
      </c>
      <c r="G1097" s="78" t="s">
        <v>310</v>
      </c>
      <c r="H1097" s="80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6">
        <v>18</v>
      </c>
      <c r="B1098" s="77">
        <v>46147</v>
      </c>
      <c r="C1098" s="76">
        <v>2</v>
      </c>
      <c r="D1098" s="78" t="s">
        <v>424</v>
      </c>
      <c r="E1098" s="12" t="s">
        <v>124</v>
      </c>
      <c r="F1098" s="79">
        <v>255.00720000000001</v>
      </c>
      <c r="G1098" s="78" t="s">
        <v>310</v>
      </c>
      <c r="H1098" s="80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6">
        <v>18</v>
      </c>
      <c r="B1099" s="77">
        <v>46147</v>
      </c>
      <c r="C1099" s="76">
        <v>2</v>
      </c>
      <c r="D1099" s="78" t="s">
        <v>424</v>
      </c>
      <c r="E1099" s="12" t="s">
        <v>361</v>
      </c>
      <c r="F1099" s="79">
        <v>249.19710000000001</v>
      </c>
      <c r="G1099" s="78" t="s">
        <v>310</v>
      </c>
      <c r="H1099" s="80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6">
        <v>18</v>
      </c>
      <c r="B1100" s="77">
        <v>46147</v>
      </c>
      <c r="C1100" s="76">
        <v>2</v>
      </c>
      <c r="D1100" s="78" t="s">
        <v>424</v>
      </c>
      <c r="E1100" s="12" t="s">
        <v>139</v>
      </c>
      <c r="F1100" s="79">
        <v>263.10750000000002</v>
      </c>
      <c r="G1100" s="78" t="s">
        <v>310</v>
      </c>
      <c r="H1100" s="80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6">
        <v>18</v>
      </c>
      <c r="B1101" s="77">
        <v>46147</v>
      </c>
      <c r="C1101" s="76">
        <v>2</v>
      </c>
      <c r="D1101" s="78" t="s">
        <v>424</v>
      </c>
      <c r="E1101" s="12" t="s">
        <v>118</v>
      </c>
      <c r="F1101" s="79">
        <v>263.27140000000003</v>
      </c>
      <c r="G1101" s="78" t="s">
        <v>310</v>
      </c>
      <c r="H1101" s="80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6">
        <v>18</v>
      </c>
      <c r="B1102" s="77">
        <v>46147</v>
      </c>
      <c r="C1102" s="76">
        <v>2</v>
      </c>
      <c r="D1102" s="78" t="s">
        <v>424</v>
      </c>
      <c r="E1102" s="12" t="s">
        <v>362</v>
      </c>
      <c r="F1102" s="79">
        <v>280.64780000000002</v>
      </c>
      <c r="G1102" s="78" t="s">
        <v>310</v>
      </c>
      <c r="H1102" s="80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6">
        <v>18</v>
      </c>
      <c r="B1103" s="77">
        <v>46147</v>
      </c>
      <c r="C1103" s="76">
        <v>2</v>
      </c>
      <c r="D1103" s="78" t="s">
        <v>424</v>
      </c>
      <c r="E1103" s="12" t="s">
        <v>364</v>
      </c>
      <c r="F1103" s="79">
        <v>294.3374</v>
      </c>
      <c r="G1103" s="78" t="s">
        <v>310</v>
      </c>
      <c r="H1103" s="80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6">
        <v>18</v>
      </c>
      <c r="B1104" s="77">
        <v>46147</v>
      </c>
      <c r="C1104" s="76">
        <v>2</v>
      </c>
      <c r="D1104" s="78" t="s">
        <v>424</v>
      </c>
      <c r="E1104" s="12" t="s">
        <v>135</v>
      </c>
      <c r="F1104" s="79">
        <v>281.30880000000002</v>
      </c>
      <c r="G1104" s="78" t="s">
        <v>310</v>
      </c>
      <c r="H1104" s="80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6">
        <v>18</v>
      </c>
      <c r="B1105" s="77">
        <v>46147</v>
      </c>
      <c r="C1105" s="76">
        <v>2</v>
      </c>
      <c r="D1105" s="78" t="s">
        <v>424</v>
      </c>
      <c r="E1105" s="12" t="s">
        <v>128</v>
      </c>
      <c r="F1105" s="79">
        <v>284.24959999999999</v>
      </c>
      <c r="G1105" s="78" t="s">
        <v>310</v>
      </c>
      <c r="H1105" s="80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6">
        <v>18</v>
      </c>
      <c r="B1106" s="77">
        <v>46147</v>
      </c>
      <c r="C1106" s="76">
        <v>2</v>
      </c>
      <c r="D1106" s="78" t="s">
        <v>424</v>
      </c>
      <c r="E1106" s="12" t="s">
        <v>122</v>
      </c>
      <c r="F1106" s="79">
        <v>211.44829999999999</v>
      </c>
      <c r="G1106" s="78" t="s">
        <v>310</v>
      </c>
      <c r="H1106" s="80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6">
        <v>18</v>
      </c>
      <c r="B1107" s="77">
        <v>46147</v>
      </c>
      <c r="C1107" s="76">
        <v>2</v>
      </c>
      <c r="D1107" s="78" t="s">
        <v>424</v>
      </c>
      <c r="E1107" s="12" t="s">
        <v>144</v>
      </c>
      <c r="F1107" s="79">
        <v>198.03919999999999</v>
      </c>
      <c r="G1107" s="78" t="s">
        <v>310</v>
      </c>
      <c r="H1107" s="80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6">
        <v>18</v>
      </c>
      <c r="B1108" s="77">
        <v>46147</v>
      </c>
      <c r="C1108" s="76">
        <v>2</v>
      </c>
      <c r="D1108" s="78" t="s">
        <v>424</v>
      </c>
      <c r="E1108" s="12" t="s">
        <v>365</v>
      </c>
      <c r="F1108" s="79">
        <v>210.49379999999999</v>
      </c>
      <c r="G1108" s="78" t="s">
        <v>310</v>
      </c>
      <c r="H1108" s="80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6">
        <v>18</v>
      </c>
      <c r="B1109" s="77">
        <v>46147</v>
      </c>
      <c r="C1109" s="76">
        <v>2</v>
      </c>
      <c r="D1109" s="78" t="s">
        <v>424</v>
      </c>
      <c r="E1109" s="12" t="s">
        <v>132</v>
      </c>
      <c r="F1109" s="79">
        <v>211.38059999999999</v>
      </c>
      <c r="G1109" s="78" t="s">
        <v>310</v>
      </c>
      <c r="H1109" s="80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6">
        <v>18</v>
      </c>
      <c r="B1110" s="77">
        <v>46147</v>
      </c>
      <c r="C1110" s="76">
        <v>2</v>
      </c>
      <c r="D1110" s="78" t="s">
        <v>424</v>
      </c>
      <c r="E1110" s="12" t="s">
        <v>133</v>
      </c>
      <c r="F1110" s="79">
        <v>228.1926</v>
      </c>
      <c r="G1110" s="78" t="s">
        <v>310</v>
      </c>
      <c r="H1110" s="80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6">
        <v>18</v>
      </c>
      <c r="B1111" s="77">
        <v>46147</v>
      </c>
      <c r="C1111" s="76">
        <v>2</v>
      </c>
      <c r="D1111" s="78" t="s">
        <v>424</v>
      </c>
      <c r="E1111" s="12" t="s">
        <v>366</v>
      </c>
      <c r="F1111" s="79">
        <v>242.06110000000001</v>
      </c>
      <c r="G1111" s="78" t="s">
        <v>310</v>
      </c>
      <c r="H1111" s="80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6">
        <v>18</v>
      </c>
      <c r="B1112" s="77">
        <v>46147</v>
      </c>
      <c r="C1112" s="76">
        <v>2</v>
      </c>
      <c r="D1112" s="78" t="s">
        <v>424</v>
      </c>
      <c r="E1112" s="12" t="s">
        <v>367</v>
      </c>
      <c r="F1112" s="79">
        <v>228.81710000000001</v>
      </c>
      <c r="G1112" s="78" t="s">
        <v>310</v>
      </c>
      <c r="H1112" s="80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6">
        <v>18</v>
      </c>
      <c r="B1113" s="77">
        <v>46147</v>
      </c>
      <c r="C1113" s="76">
        <v>2</v>
      </c>
      <c r="D1113" s="78" t="s">
        <v>424</v>
      </c>
      <c r="E1113" s="12" t="s">
        <v>129</v>
      </c>
      <c r="F1113" s="79">
        <v>237.0949</v>
      </c>
      <c r="G1113" s="78" t="s">
        <v>310</v>
      </c>
      <c r="H1113" s="80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6">
        <v>18</v>
      </c>
      <c r="B1114" s="77">
        <v>46147</v>
      </c>
      <c r="C1114" s="76">
        <v>2</v>
      </c>
      <c r="D1114" s="78" t="s">
        <v>424</v>
      </c>
      <c r="E1114" s="12" t="s">
        <v>131</v>
      </c>
      <c r="F1114" s="79">
        <v>237.63040000000001</v>
      </c>
      <c r="G1114" s="78" t="s">
        <v>310</v>
      </c>
      <c r="H1114" s="80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6">
        <v>18</v>
      </c>
      <c r="B1115" s="77">
        <v>46147</v>
      </c>
      <c r="C1115" s="76">
        <v>2</v>
      </c>
      <c r="D1115" s="78" t="s">
        <v>424</v>
      </c>
      <c r="E1115" s="12" t="s">
        <v>368</v>
      </c>
      <c r="F1115" s="79">
        <v>236.82300000000001</v>
      </c>
      <c r="G1115" s="78" t="s">
        <v>310</v>
      </c>
      <c r="H1115" s="80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6">
        <v>18</v>
      </c>
      <c r="B1116" s="77">
        <v>46147</v>
      </c>
      <c r="C1116" s="76">
        <v>2</v>
      </c>
      <c r="D1116" s="78" t="s">
        <v>424</v>
      </c>
      <c r="E1116" s="12" t="s">
        <v>370</v>
      </c>
      <c r="F1116" s="79">
        <v>243.5976</v>
      </c>
      <c r="G1116" s="78" t="s">
        <v>310</v>
      </c>
      <c r="H1116" s="80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6">
        <v>18</v>
      </c>
      <c r="B1117" s="77">
        <v>46147</v>
      </c>
      <c r="C1117" s="76">
        <v>2</v>
      </c>
      <c r="D1117" s="78" t="s">
        <v>424</v>
      </c>
      <c r="E1117" s="12" t="s">
        <v>140</v>
      </c>
      <c r="F1117" s="79">
        <v>250.70160000000001</v>
      </c>
      <c r="G1117" s="78" t="s">
        <v>310</v>
      </c>
      <c r="H1117" s="80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6">
        <v>18</v>
      </c>
      <c r="B1118" s="77">
        <v>46147</v>
      </c>
      <c r="C1118" s="76">
        <v>2</v>
      </c>
      <c r="D1118" s="78" t="s">
        <v>424</v>
      </c>
      <c r="E1118" s="12" t="s">
        <v>142</v>
      </c>
      <c r="F1118" s="79">
        <v>251.8603</v>
      </c>
      <c r="G1118" s="78" t="s">
        <v>310</v>
      </c>
      <c r="H1118" s="80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6">
        <v>18</v>
      </c>
      <c r="B1119" s="77">
        <v>46147</v>
      </c>
      <c r="C1119" s="76">
        <v>2</v>
      </c>
      <c r="D1119" s="78" t="s">
        <v>424</v>
      </c>
      <c r="E1119" s="12" t="s">
        <v>143</v>
      </c>
      <c r="F1119" s="79">
        <v>256.98750000000001</v>
      </c>
      <c r="G1119" s="78" t="s">
        <v>310</v>
      </c>
      <c r="H1119" s="80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6">
        <v>19</v>
      </c>
      <c r="B1120" s="77">
        <v>46154</v>
      </c>
      <c r="C1120" s="76">
        <v>1</v>
      </c>
      <c r="D1120" s="78" t="s">
        <v>423</v>
      </c>
      <c r="E1120" s="12" t="s">
        <v>356</v>
      </c>
      <c r="F1120" s="79">
        <v>80.1708</v>
      </c>
      <c r="G1120" s="78" t="s">
        <v>310</v>
      </c>
      <c r="H1120" s="80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25">
      <c r="A1121" s="76">
        <v>19</v>
      </c>
      <c r="B1121" s="77">
        <v>46154</v>
      </c>
      <c r="C1121" s="76">
        <v>1</v>
      </c>
      <c r="D1121" s="78" t="s">
        <v>423</v>
      </c>
      <c r="E1121" s="12" t="s">
        <v>125</v>
      </c>
      <c r="F1121" s="79">
        <v>82.886600000000001</v>
      </c>
      <c r="G1121" s="78" t="s">
        <v>310</v>
      </c>
      <c r="H1121" s="80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25">
      <c r="A1122" s="76">
        <v>19</v>
      </c>
      <c r="B1122" s="77">
        <v>46154</v>
      </c>
      <c r="C1122" s="76">
        <v>1</v>
      </c>
      <c r="D1122" s="78" t="s">
        <v>423</v>
      </c>
      <c r="E1122" s="12" t="s">
        <v>137</v>
      </c>
      <c r="F1122" s="79">
        <v>89.397400000000005</v>
      </c>
      <c r="G1122" s="78" t="s">
        <v>310</v>
      </c>
      <c r="H1122" s="80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25">
      <c r="A1123" s="76">
        <v>19</v>
      </c>
      <c r="B1123" s="77">
        <v>46154</v>
      </c>
      <c r="C1123" s="76">
        <v>1</v>
      </c>
      <c r="D1123" s="78" t="s">
        <v>423</v>
      </c>
      <c r="E1123" s="12" t="s">
        <v>358</v>
      </c>
      <c r="F1123" s="79">
        <v>92.2346</v>
      </c>
      <c r="G1123" s="78" t="s">
        <v>310</v>
      </c>
      <c r="H1123" s="80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25">
      <c r="A1124" s="76">
        <v>19</v>
      </c>
      <c r="B1124" s="77">
        <v>46154</v>
      </c>
      <c r="C1124" s="76">
        <v>1</v>
      </c>
      <c r="D1124" s="78" t="s">
        <v>423</v>
      </c>
      <c r="E1124" s="12" t="s">
        <v>134</v>
      </c>
      <c r="F1124" s="79">
        <v>96.388800000000003</v>
      </c>
      <c r="G1124" s="78" t="s">
        <v>310</v>
      </c>
      <c r="H1124" s="80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25">
      <c r="A1125" s="76">
        <v>19</v>
      </c>
      <c r="B1125" s="77">
        <v>46154</v>
      </c>
      <c r="C1125" s="76">
        <v>1</v>
      </c>
      <c r="D1125" s="78" t="s">
        <v>423</v>
      </c>
      <c r="E1125" s="12" t="s">
        <v>138</v>
      </c>
      <c r="F1125" s="79">
        <v>102.4606</v>
      </c>
      <c r="G1125" s="78" t="s">
        <v>310</v>
      </c>
      <c r="H1125" s="80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25">
      <c r="A1126" s="76">
        <v>19</v>
      </c>
      <c r="B1126" s="77">
        <v>46154</v>
      </c>
      <c r="C1126" s="76">
        <v>1</v>
      </c>
      <c r="D1126" s="78" t="s">
        <v>423</v>
      </c>
      <c r="E1126" s="12" t="s">
        <v>359</v>
      </c>
      <c r="F1126" s="79">
        <v>99.444500000000005</v>
      </c>
      <c r="G1126" s="78" t="s">
        <v>310</v>
      </c>
      <c r="H1126" s="80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25">
      <c r="A1127" s="76">
        <v>19</v>
      </c>
      <c r="B1127" s="77">
        <v>46154</v>
      </c>
      <c r="C1127" s="76">
        <v>1</v>
      </c>
      <c r="D1127" s="78" t="s">
        <v>423</v>
      </c>
      <c r="E1127" s="12" t="s">
        <v>126</v>
      </c>
      <c r="F1127" s="79">
        <v>107.892</v>
      </c>
      <c r="G1127" s="78" t="s">
        <v>310</v>
      </c>
      <c r="H1127" s="80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25">
      <c r="A1128" s="76">
        <v>19</v>
      </c>
      <c r="B1128" s="77">
        <v>46154</v>
      </c>
      <c r="C1128" s="76">
        <v>1</v>
      </c>
      <c r="D1128" s="78" t="s">
        <v>423</v>
      </c>
      <c r="E1128" s="12" t="s">
        <v>127</v>
      </c>
      <c r="F1128" s="79">
        <v>107.7235</v>
      </c>
      <c r="G1128" s="78" t="s">
        <v>310</v>
      </c>
      <c r="H1128" s="80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25">
      <c r="A1129" s="76">
        <v>19</v>
      </c>
      <c r="B1129" s="77">
        <v>46154</v>
      </c>
      <c r="C1129" s="76">
        <v>1</v>
      </c>
      <c r="D1129" s="78" t="s">
        <v>423</v>
      </c>
      <c r="E1129" s="12" t="s">
        <v>124</v>
      </c>
      <c r="F1129" s="79">
        <v>106.93859999999999</v>
      </c>
      <c r="G1129" s="78" t="s">
        <v>310</v>
      </c>
      <c r="H1129" s="80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6">
        <v>19</v>
      </c>
      <c r="B1130" s="77">
        <v>46154</v>
      </c>
      <c r="C1130" s="76">
        <v>1</v>
      </c>
      <c r="D1130" s="78" t="s">
        <v>423</v>
      </c>
      <c r="E1130" s="12" t="s">
        <v>361</v>
      </c>
      <c r="F1130" s="79">
        <v>117.7903</v>
      </c>
      <c r="G1130" s="78" t="s">
        <v>310</v>
      </c>
      <c r="H1130" s="80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6">
        <v>19</v>
      </c>
      <c r="B1131" s="77">
        <v>46154</v>
      </c>
      <c r="C1131" s="76">
        <v>1</v>
      </c>
      <c r="D1131" s="78" t="s">
        <v>423</v>
      </c>
      <c r="E1131" s="12" t="s">
        <v>139</v>
      </c>
      <c r="F1131" s="79">
        <v>113.369</v>
      </c>
      <c r="G1131" s="78" t="s">
        <v>310</v>
      </c>
      <c r="H1131" s="80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6">
        <v>19</v>
      </c>
      <c r="B1132" s="77">
        <v>46154</v>
      </c>
      <c r="C1132" s="76">
        <v>1</v>
      </c>
      <c r="D1132" s="78" t="s">
        <v>423</v>
      </c>
      <c r="E1132" s="12" t="s">
        <v>118</v>
      </c>
      <c r="F1132" s="79">
        <v>115.2375</v>
      </c>
      <c r="G1132" s="78" t="s">
        <v>310</v>
      </c>
      <c r="H1132" s="80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6">
        <v>19</v>
      </c>
      <c r="B1133" s="77">
        <v>46154</v>
      </c>
      <c r="C1133" s="76">
        <v>1</v>
      </c>
      <c r="D1133" s="78" t="s">
        <v>423</v>
      </c>
      <c r="E1133" s="12" t="s">
        <v>362</v>
      </c>
      <c r="F1133" s="79">
        <v>78.778899999999993</v>
      </c>
      <c r="G1133" s="78" t="s">
        <v>310</v>
      </c>
      <c r="H1133" s="80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6">
        <v>19</v>
      </c>
      <c r="B1134" s="77">
        <v>46154</v>
      </c>
      <c r="C1134" s="76">
        <v>1</v>
      </c>
      <c r="D1134" s="78" t="s">
        <v>423</v>
      </c>
      <c r="E1134" s="12" t="s">
        <v>364</v>
      </c>
      <c r="F1134" s="79">
        <v>87.789299999999997</v>
      </c>
      <c r="G1134" s="78" t="s">
        <v>310</v>
      </c>
      <c r="H1134" s="80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6">
        <v>19</v>
      </c>
      <c r="B1135" s="77">
        <v>46154</v>
      </c>
      <c r="C1135" s="76">
        <v>1</v>
      </c>
      <c r="D1135" s="78" t="s">
        <v>423</v>
      </c>
      <c r="E1135" s="12" t="s">
        <v>135</v>
      </c>
      <c r="F1135" s="79">
        <v>91.891199999999998</v>
      </c>
      <c r="G1135" s="78" t="s">
        <v>310</v>
      </c>
      <c r="H1135" s="80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6">
        <v>19</v>
      </c>
      <c r="B1136" s="77">
        <v>46154</v>
      </c>
      <c r="C1136" s="76">
        <v>1</v>
      </c>
      <c r="D1136" s="78" t="s">
        <v>423</v>
      </c>
      <c r="E1136" s="12" t="s">
        <v>128</v>
      </c>
      <c r="F1136" s="79">
        <v>93.634600000000006</v>
      </c>
      <c r="G1136" s="78" t="s">
        <v>310</v>
      </c>
      <c r="H1136" s="80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6">
        <v>19</v>
      </c>
      <c r="B1137" s="77">
        <v>46154</v>
      </c>
      <c r="C1137" s="76">
        <v>1</v>
      </c>
      <c r="D1137" s="78" t="s">
        <v>423</v>
      </c>
      <c r="E1137" s="12" t="s">
        <v>122</v>
      </c>
      <c r="F1137" s="79">
        <v>95.575900000000004</v>
      </c>
      <c r="G1137" s="78" t="s">
        <v>310</v>
      </c>
      <c r="H1137" s="80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6">
        <v>19</v>
      </c>
      <c r="B1138" s="77">
        <v>46154</v>
      </c>
      <c r="C1138" s="76">
        <v>1</v>
      </c>
      <c r="D1138" s="78" t="s">
        <v>423</v>
      </c>
      <c r="E1138" s="12" t="s">
        <v>144</v>
      </c>
      <c r="F1138" s="79">
        <v>92.736699999999999</v>
      </c>
      <c r="G1138" s="78" t="s">
        <v>310</v>
      </c>
      <c r="H1138" s="80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6">
        <v>19</v>
      </c>
      <c r="B1139" s="77">
        <v>46154</v>
      </c>
      <c r="C1139" s="76">
        <v>1</v>
      </c>
      <c r="D1139" s="78" t="s">
        <v>423</v>
      </c>
      <c r="E1139" s="12" t="s">
        <v>365</v>
      </c>
      <c r="F1139" s="79">
        <v>100.42</v>
      </c>
      <c r="G1139" s="78" t="s">
        <v>310</v>
      </c>
      <c r="H1139" s="80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6">
        <v>19</v>
      </c>
      <c r="B1140" s="77">
        <v>46154</v>
      </c>
      <c r="C1140" s="76">
        <v>1</v>
      </c>
      <c r="D1140" s="78" t="s">
        <v>423</v>
      </c>
      <c r="E1140" s="12" t="s">
        <v>132</v>
      </c>
      <c r="F1140" s="79">
        <v>104.2308</v>
      </c>
      <c r="G1140" s="78" t="s">
        <v>310</v>
      </c>
      <c r="H1140" s="80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6">
        <v>19</v>
      </c>
      <c r="B1141" s="77">
        <v>46154</v>
      </c>
      <c r="C1141" s="76">
        <v>1</v>
      </c>
      <c r="D1141" s="78" t="s">
        <v>423</v>
      </c>
      <c r="E1141" s="12" t="s">
        <v>133</v>
      </c>
      <c r="F1141" s="79">
        <v>107.9066</v>
      </c>
      <c r="G1141" s="78" t="s">
        <v>310</v>
      </c>
      <c r="H1141" s="80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6">
        <v>19</v>
      </c>
      <c r="B1142" s="77">
        <v>46154</v>
      </c>
      <c r="C1142" s="76">
        <v>1</v>
      </c>
      <c r="D1142" s="78" t="s">
        <v>423</v>
      </c>
      <c r="E1142" s="12" t="s">
        <v>366</v>
      </c>
      <c r="F1142" s="79">
        <v>102.65089999999999</v>
      </c>
      <c r="G1142" s="78" t="s">
        <v>310</v>
      </c>
      <c r="H1142" s="80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6">
        <v>19</v>
      </c>
      <c r="B1143" s="77">
        <v>46154</v>
      </c>
      <c r="C1143" s="76">
        <v>1</v>
      </c>
      <c r="D1143" s="78" t="s">
        <v>423</v>
      </c>
      <c r="E1143" s="12" t="s">
        <v>367</v>
      </c>
      <c r="F1143" s="79">
        <v>110.8867</v>
      </c>
      <c r="G1143" s="78" t="s">
        <v>310</v>
      </c>
      <c r="H1143" s="80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6">
        <v>19</v>
      </c>
      <c r="B1144" s="77">
        <v>46154</v>
      </c>
      <c r="C1144" s="76">
        <v>1</v>
      </c>
      <c r="D1144" s="78" t="s">
        <v>423</v>
      </c>
      <c r="E1144" s="12" t="s">
        <v>129</v>
      </c>
      <c r="F1144" s="79">
        <v>113.3835</v>
      </c>
      <c r="G1144" s="78" t="s">
        <v>310</v>
      </c>
      <c r="H1144" s="80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6">
        <v>19</v>
      </c>
      <c r="B1145" s="77">
        <v>46154</v>
      </c>
      <c r="C1145" s="76">
        <v>1</v>
      </c>
      <c r="D1145" s="78" t="s">
        <v>423</v>
      </c>
      <c r="E1145" s="12" t="s">
        <v>131</v>
      </c>
      <c r="F1145" s="79">
        <v>120.27249999999999</v>
      </c>
      <c r="G1145" s="78" t="s">
        <v>310</v>
      </c>
      <c r="H1145" s="80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6">
        <v>19</v>
      </c>
      <c r="B1146" s="77">
        <v>46154</v>
      </c>
      <c r="C1146" s="76">
        <v>1</v>
      </c>
      <c r="D1146" s="78" t="s">
        <v>423</v>
      </c>
      <c r="E1146" s="12" t="s">
        <v>368</v>
      </c>
      <c r="F1146" s="79">
        <v>80.117000000000004</v>
      </c>
      <c r="G1146" s="78" t="s">
        <v>310</v>
      </c>
      <c r="H1146" s="80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6">
        <v>19</v>
      </c>
      <c r="B1147" s="77">
        <v>46154</v>
      </c>
      <c r="C1147" s="76">
        <v>1</v>
      </c>
      <c r="D1147" s="78" t="s">
        <v>423</v>
      </c>
      <c r="E1147" s="12" t="s">
        <v>370</v>
      </c>
      <c r="F1147" s="79">
        <v>82.436800000000005</v>
      </c>
      <c r="G1147" s="78" t="s">
        <v>310</v>
      </c>
      <c r="H1147" s="80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6">
        <v>19</v>
      </c>
      <c r="B1148" s="77">
        <v>46154</v>
      </c>
      <c r="C1148" s="76">
        <v>1</v>
      </c>
      <c r="D1148" s="78" t="s">
        <v>423</v>
      </c>
      <c r="E1148" s="12" t="s">
        <v>140</v>
      </c>
      <c r="F1148" s="79">
        <v>87.258799999999994</v>
      </c>
      <c r="G1148" s="78" t="s">
        <v>310</v>
      </c>
      <c r="H1148" s="80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6">
        <v>19</v>
      </c>
      <c r="B1149" s="77">
        <v>46154</v>
      </c>
      <c r="C1149" s="76">
        <v>1</v>
      </c>
      <c r="D1149" s="78" t="s">
        <v>423</v>
      </c>
      <c r="E1149" s="12" t="s">
        <v>142</v>
      </c>
      <c r="F1149" s="79">
        <v>89.148899999999998</v>
      </c>
      <c r="G1149" s="78" t="s">
        <v>310</v>
      </c>
      <c r="H1149" s="80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6">
        <v>19</v>
      </c>
      <c r="B1150" s="77">
        <v>46154</v>
      </c>
      <c r="C1150" s="76">
        <v>1</v>
      </c>
      <c r="D1150" s="78" t="s">
        <v>423</v>
      </c>
      <c r="E1150" s="12" t="s">
        <v>143</v>
      </c>
      <c r="F1150" s="79">
        <v>93.234300000000005</v>
      </c>
      <c r="G1150" s="78" t="s">
        <v>310</v>
      </c>
      <c r="H1150" s="80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6">
        <v>19</v>
      </c>
      <c r="B1151" s="77">
        <v>46154</v>
      </c>
      <c r="C1151" s="76">
        <v>2</v>
      </c>
      <c r="D1151" s="78" t="s">
        <v>424</v>
      </c>
      <c r="E1151" s="12" t="s">
        <v>356</v>
      </c>
      <c r="F1151" s="79">
        <v>200.88339999999999</v>
      </c>
      <c r="G1151" s="78" t="s">
        <v>310</v>
      </c>
      <c r="H1151" s="80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25">
      <c r="A1152" s="76">
        <v>19</v>
      </c>
      <c r="B1152" s="77">
        <v>46154</v>
      </c>
      <c r="C1152" s="76">
        <v>2</v>
      </c>
      <c r="D1152" s="78" t="s">
        <v>424</v>
      </c>
      <c r="E1152" s="12" t="s">
        <v>125</v>
      </c>
      <c r="F1152" s="79">
        <v>216.59880000000001</v>
      </c>
      <c r="G1152" s="78" t="s">
        <v>310</v>
      </c>
      <c r="H1152" s="80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25">
      <c r="A1153" s="76">
        <v>19</v>
      </c>
      <c r="B1153" s="77">
        <v>46154</v>
      </c>
      <c r="C1153" s="76">
        <v>2</v>
      </c>
      <c r="D1153" s="78" t="s">
        <v>424</v>
      </c>
      <c r="E1153" s="12" t="s">
        <v>137</v>
      </c>
      <c r="F1153" s="79">
        <v>225.71799999999999</v>
      </c>
      <c r="G1153" s="78" t="s">
        <v>310</v>
      </c>
      <c r="H1153" s="80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25">
      <c r="A1154" s="76">
        <v>19</v>
      </c>
      <c r="B1154" s="77">
        <v>46154</v>
      </c>
      <c r="C1154" s="76">
        <v>2</v>
      </c>
      <c r="D1154" s="78" t="s">
        <v>424</v>
      </c>
      <c r="E1154" s="12" t="s">
        <v>358</v>
      </c>
      <c r="F1154" s="79">
        <v>223.34549999999999</v>
      </c>
      <c r="G1154" s="78" t="s">
        <v>310</v>
      </c>
      <c r="H1154" s="80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6">
        <v>19</v>
      </c>
      <c r="B1155" s="77">
        <v>46154</v>
      </c>
      <c r="C1155" s="76">
        <v>2</v>
      </c>
      <c r="D1155" s="78" t="s">
        <v>424</v>
      </c>
      <c r="E1155" s="12" t="s">
        <v>134</v>
      </c>
      <c r="F1155" s="79">
        <v>217.98220000000001</v>
      </c>
      <c r="G1155" s="78" t="s">
        <v>310</v>
      </c>
      <c r="H1155" s="80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6">
        <v>19</v>
      </c>
      <c r="B1156" s="77">
        <v>46154</v>
      </c>
      <c r="C1156" s="76">
        <v>2</v>
      </c>
      <c r="D1156" s="78" t="s">
        <v>424</v>
      </c>
      <c r="E1156" s="12" t="s">
        <v>138</v>
      </c>
      <c r="F1156" s="79">
        <v>227.92500000000001</v>
      </c>
      <c r="G1156" s="78" t="s">
        <v>310</v>
      </c>
      <c r="H1156" s="80"/>
      <c r="BA1156" s="5" t="str">
        <f t="shared" ref="BA1156:BA1219" si="18">IF($D1156="","",MID($D1156,4,6))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6">
        <v>19</v>
      </c>
      <c r="B1157" s="77">
        <v>46154</v>
      </c>
      <c r="C1157" s="76">
        <v>2</v>
      </c>
      <c r="D1157" s="78" t="s">
        <v>424</v>
      </c>
      <c r="E1157" s="12" t="s">
        <v>359</v>
      </c>
      <c r="F1157" s="79">
        <v>234.32759999999999</v>
      </c>
      <c r="G1157" s="78" t="s">
        <v>310</v>
      </c>
      <c r="H1157" s="80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6">
        <v>19</v>
      </c>
      <c r="B1158" s="77">
        <v>46154</v>
      </c>
      <c r="C1158" s="76">
        <v>2</v>
      </c>
      <c r="D1158" s="78" t="s">
        <v>424</v>
      </c>
      <c r="E1158" s="12" t="s">
        <v>126</v>
      </c>
      <c r="F1158" s="79">
        <v>232.81299999999999</v>
      </c>
      <c r="G1158" s="78" t="s">
        <v>310</v>
      </c>
      <c r="H1158" s="80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6">
        <v>19</v>
      </c>
      <c r="B1159" s="77">
        <v>46154</v>
      </c>
      <c r="C1159" s="76">
        <v>2</v>
      </c>
      <c r="D1159" s="78" t="s">
        <v>424</v>
      </c>
      <c r="E1159" s="12" t="s">
        <v>127</v>
      </c>
      <c r="F1159" s="79">
        <v>242.8372</v>
      </c>
      <c r="G1159" s="78" t="s">
        <v>310</v>
      </c>
      <c r="H1159" s="80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6">
        <v>19</v>
      </c>
      <c r="B1160" s="77">
        <v>46154</v>
      </c>
      <c r="C1160" s="76">
        <v>2</v>
      </c>
      <c r="D1160" s="78" t="s">
        <v>424</v>
      </c>
      <c r="E1160" s="12" t="s">
        <v>124</v>
      </c>
      <c r="F1160" s="79">
        <v>244.99700000000001</v>
      </c>
      <c r="G1160" s="78" t="s">
        <v>310</v>
      </c>
      <c r="H1160" s="80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6">
        <v>19</v>
      </c>
      <c r="B1161" s="77">
        <v>46154</v>
      </c>
      <c r="C1161" s="76">
        <v>2</v>
      </c>
      <c r="D1161" s="78" t="s">
        <v>424</v>
      </c>
      <c r="E1161" s="12" t="s">
        <v>361</v>
      </c>
      <c r="F1161" s="79">
        <v>248.97069999999999</v>
      </c>
      <c r="G1161" s="78" t="s">
        <v>310</v>
      </c>
      <c r="H1161" s="80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6">
        <v>19</v>
      </c>
      <c r="B1162" s="77">
        <v>46154</v>
      </c>
      <c r="C1162" s="76">
        <v>2</v>
      </c>
      <c r="D1162" s="78" t="s">
        <v>424</v>
      </c>
      <c r="E1162" s="12" t="s">
        <v>139</v>
      </c>
      <c r="F1162" s="79">
        <v>258.9622</v>
      </c>
      <c r="G1162" s="78" t="s">
        <v>310</v>
      </c>
      <c r="H1162" s="80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6">
        <v>19</v>
      </c>
      <c r="B1163" s="77">
        <v>46154</v>
      </c>
      <c r="C1163" s="76">
        <v>2</v>
      </c>
      <c r="D1163" s="78" t="s">
        <v>424</v>
      </c>
      <c r="E1163" s="12" t="s">
        <v>118</v>
      </c>
      <c r="F1163" s="79">
        <v>266.53179999999998</v>
      </c>
      <c r="G1163" s="78" t="s">
        <v>310</v>
      </c>
      <c r="H1163" s="80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6">
        <v>19</v>
      </c>
      <c r="B1164" s="77">
        <v>46154</v>
      </c>
      <c r="C1164" s="76">
        <v>2</v>
      </c>
      <c r="D1164" s="78" t="s">
        <v>424</v>
      </c>
      <c r="E1164" s="12" t="s">
        <v>362</v>
      </c>
      <c r="F1164" s="79">
        <v>274.72660000000002</v>
      </c>
      <c r="G1164" s="78" t="s">
        <v>310</v>
      </c>
      <c r="H1164" s="80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6">
        <v>19</v>
      </c>
      <c r="B1165" s="77">
        <v>46154</v>
      </c>
      <c r="C1165" s="76">
        <v>2</v>
      </c>
      <c r="D1165" s="78" t="s">
        <v>424</v>
      </c>
      <c r="E1165" s="12" t="s">
        <v>364</v>
      </c>
      <c r="F1165" s="79">
        <v>280.5505</v>
      </c>
      <c r="G1165" s="78" t="s">
        <v>310</v>
      </c>
      <c r="H1165" s="80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6">
        <v>19</v>
      </c>
      <c r="B1166" s="77">
        <v>46154</v>
      </c>
      <c r="C1166" s="76">
        <v>2</v>
      </c>
      <c r="D1166" s="78" t="s">
        <v>424</v>
      </c>
      <c r="E1166" s="12" t="s">
        <v>135</v>
      </c>
      <c r="F1166" s="79">
        <v>287.55630000000002</v>
      </c>
      <c r="G1166" s="78" t="s">
        <v>310</v>
      </c>
      <c r="H1166" s="80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6">
        <v>19</v>
      </c>
      <c r="B1167" s="77">
        <v>46154</v>
      </c>
      <c r="C1167" s="76">
        <v>2</v>
      </c>
      <c r="D1167" s="78" t="s">
        <v>424</v>
      </c>
      <c r="E1167" s="12" t="s">
        <v>128</v>
      </c>
      <c r="F1167" s="79">
        <v>280.517</v>
      </c>
      <c r="G1167" s="78" t="s">
        <v>310</v>
      </c>
      <c r="H1167" s="80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6">
        <v>19</v>
      </c>
      <c r="B1168" s="77">
        <v>46154</v>
      </c>
      <c r="C1168" s="76">
        <v>2</v>
      </c>
      <c r="D1168" s="78" t="s">
        <v>424</v>
      </c>
      <c r="E1168" s="12" t="s">
        <v>122</v>
      </c>
      <c r="F1168" s="79">
        <v>205.1276</v>
      </c>
      <c r="G1168" s="78" t="s">
        <v>310</v>
      </c>
      <c r="H1168" s="80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6">
        <v>19</v>
      </c>
      <c r="B1169" s="77">
        <v>46154</v>
      </c>
      <c r="C1169" s="76">
        <v>2</v>
      </c>
      <c r="D1169" s="78" t="s">
        <v>424</v>
      </c>
      <c r="E1169" s="12" t="s">
        <v>144</v>
      </c>
      <c r="F1169" s="79">
        <v>212.99170000000001</v>
      </c>
      <c r="G1169" s="78" t="s">
        <v>310</v>
      </c>
      <c r="H1169" s="80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6">
        <v>19</v>
      </c>
      <c r="B1170" s="77">
        <v>46154</v>
      </c>
      <c r="C1170" s="76">
        <v>2</v>
      </c>
      <c r="D1170" s="78" t="s">
        <v>424</v>
      </c>
      <c r="E1170" s="12" t="s">
        <v>365</v>
      </c>
      <c r="F1170" s="79">
        <v>206.5035</v>
      </c>
      <c r="G1170" s="78" t="s">
        <v>310</v>
      </c>
      <c r="H1170" s="80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6">
        <v>19</v>
      </c>
      <c r="B1171" s="77">
        <v>46154</v>
      </c>
      <c r="C1171" s="76">
        <v>2</v>
      </c>
      <c r="D1171" s="78" t="s">
        <v>424</v>
      </c>
      <c r="E1171" s="12" t="s">
        <v>132</v>
      </c>
      <c r="F1171" s="79">
        <v>214.80009999999999</v>
      </c>
      <c r="G1171" s="78" t="s">
        <v>310</v>
      </c>
      <c r="H1171" s="80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6">
        <v>19</v>
      </c>
      <c r="B1172" s="77">
        <v>46154</v>
      </c>
      <c r="C1172" s="76">
        <v>2</v>
      </c>
      <c r="D1172" s="78" t="s">
        <v>424</v>
      </c>
      <c r="E1172" s="12" t="s">
        <v>133</v>
      </c>
      <c r="F1172" s="79">
        <v>221.8811</v>
      </c>
      <c r="G1172" s="78" t="s">
        <v>310</v>
      </c>
      <c r="H1172" s="80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6">
        <v>19</v>
      </c>
      <c r="B1173" s="77">
        <v>46154</v>
      </c>
      <c r="C1173" s="76">
        <v>2</v>
      </c>
      <c r="D1173" s="78" t="s">
        <v>424</v>
      </c>
      <c r="E1173" s="12" t="s">
        <v>366</v>
      </c>
      <c r="F1173" s="79">
        <v>221.16300000000001</v>
      </c>
      <c r="G1173" s="78" t="s">
        <v>310</v>
      </c>
      <c r="H1173" s="80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6">
        <v>19</v>
      </c>
      <c r="B1174" s="77">
        <v>46154</v>
      </c>
      <c r="C1174" s="76">
        <v>2</v>
      </c>
      <c r="D1174" s="78" t="s">
        <v>424</v>
      </c>
      <c r="E1174" s="12" t="s">
        <v>367</v>
      </c>
      <c r="F1174" s="79">
        <v>233.3048</v>
      </c>
      <c r="G1174" s="78" t="s">
        <v>310</v>
      </c>
      <c r="H1174" s="80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6">
        <v>19</v>
      </c>
      <c r="B1175" s="77">
        <v>46154</v>
      </c>
      <c r="C1175" s="76">
        <v>2</v>
      </c>
      <c r="D1175" s="78" t="s">
        <v>424</v>
      </c>
      <c r="E1175" s="12" t="s">
        <v>129</v>
      </c>
      <c r="F1175" s="79">
        <v>230.40260000000001</v>
      </c>
      <c r="G1175" s="78" t="s">
        <v>310</v>
      </c>
      <c r="H1175" s="80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6">
        <v>19</v>
      </c>
      <c r="B1176" s="77">
        <v>46154</v>
      </c>
      <c r="C1176" s="76">
        <v>2</v>
      </c>
      <c r="D1176" s="78" t="s">
        <v>424</v>
      </c>
      <c r="E1176" s="12" t="s">
        <v>131</v>
      </c>
      <c r="F1176" s="79">
        <v>224.0146</v>
      </c>
      <c r="G1176" s="78" t="s">
        <v>310</v>
      </c>
      <c r="H1176" s="80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6">
        <v>19</v>
      </c>
      <c r="B1177" s="77">
        <v>46154</v>
      </c>
      <c r="C1177" s="76">
        <v>2</v>
      </c>
      <c r="D1177" s="78" t="s">
        <v>424</v>
      </c>
      <c r="E1177" s="12" t="s">
        <v>368</v>
      </c>
      <c r="F1177" s="79">
        <v>252.83779999999999</v>
      </c>
      <c r="G1177" s="78" t="s">
        <v>310</v>
      </c>
      <c r="H1177" s="80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6">
        <v>19</v>
      </c>
      <c r="B1178" s="77">
        <v>46154</v>
      </c>
      <c r="C1178" s="76">
        <v>2</v>
      </c>
      <c r="D1178" s="78" t="s">
        <v>424</v>
      </c>
      <c r="E1178" s="12" t="s">
        <v>370</v>
      </c>
      <c r="F1178" s="79">
        <v>250.1362</v>
      </c>
      <c r="G1178" s="78" t="s">
        <v>310</v>
      </c>
      <c r="H1178" s="80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6">
        <v>19</v>
      </c>
      <c r="B1179" s="77">
        <v>46154</v>
      </c>
      <c r="C1179" s="76">
        <v>2</v>
      </c>
      <c r="D1179" s="78" t="s">
        <v>424</v>
      </c>
      <c r="E1179" s="12" t="s">
        <v>140</v>
      </c>
      <c r="F1179" s="79">
        <v>259.95310000000001</v>
      </c>
      <c r="G1179" s="78" t="s">
        <v>310</v>
      </c>
      <c r="H1179" s="80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6">
        <v>19</v>
      </c>
      <c r="B1180" s="77">
        <v>46154</v>
      </c>
      <c r="C1180" s="76">
        <v>2</v>
      </c>
      <c r="D1180" s="78" t="s">
        <v>424</v>
      </c>
      <c r="E1180" s="12" t="s">
        <v>142</v>
      </c>
      <c r="F1180" s="79">
        <v>248.82640000000001</v>
      </c>
      <c r="G1180" s="78" t="s">
        <v>310</v>
      </c>
      <c r="H1180" s="80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6">
        <v>19</v>
      </c>
      <c r="B1181" s="77">
        <v>46154</v>
      </c>
      <c r="C1181" s="76">
        <v>2</v>
      </c>
      <c r="D1181" s="78" t="s">
        <v>424</v>
      </c>
      <c r="E1181" s="12" t="s">
        <v>143</v>
      </c>
      <c r="F1181" s="79">
        <v>266.59500000000003</v>
      </c>
      <c r="G1181" s="78" t="s">
        <v>310</v>
      </c>
      <c r="H1181" s="80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6">
        <v>20</v>
      </c>
      <c r="B1182" s="77">
        <v>46161</v>
      </c>
      <c r="C1182" s="76">
        <v>1</v>
      </c>
      <c r="D1182" s="78" t="s">
        <v>423</v>
      </c>
      <c r="E1182" s="12" t="s">
        <v>356</v>
      </c>
      <c r="F1182" s="79">
        <v>78.684299999999993</v>
      </c>
      <c r="G1182" s="78" t="s">
        <v>310</v>
      </c>
      <c r="H1182" s="80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25">
      <c r="A1183" s="76">
        <v>20</v>
      </c>
      <c r="B1183" s="77">
        <v>46161</v>
      </c>
      <c r="C1183" s="76">
        <v>1</v>
      </c>
      <c r="D1183" s="78" t="s">
        <v>423</v>
      </c>
      <c r="E1183" s="12" t="s">
        <v>125</v>
      </c>
      <c r="F1183" s="79">
        <v>91.761600000000001</v>
      </c>
      <c r="G1183" s="78" t="s">
        <v>310</v>
      </c>
      <c r="H1183" s="80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25">
      <c r="A1184" s="76">
        <v>20</v>
      </c>
      <c r="B1184" s="77">
        <v>46161</v>
      </c>
      <c r="C1184" s="76">
        <v>1</v>
      </c>
      <c r="D1184" s="78" t="s">
        <v>423</v>
      </c>
      <c r="E1184" s="12" t="s">
        <v>137</v>
      </c>
      <c r="F1184" s="79">
        <v>90.642899999999997</v>
      </c>
      <c r="G1184" s="78" t="s">
        <v>310</v>
      </c>
      <c r="H1184" s="80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25">
      <c r="A1185" s="76">
        <v>20</v>
      </c>
      <c r="B1185" s="77">
        <v>46161</v>
      </c>
      <c r="C1185" s="76">
        <v>1</v>
      </c>
      <c r="D1185" s="78" t="s">
        <v>423</v>
      </c>
      <c r="E1185" s="12" t="s">
        <v>358</v>
      </c>
      <c r="F1185" s="79">
        <v>89.363</v>
      </c>
      <c r="G1185" s="78" t="s">
        <v>310</v>
      </c>
      <c r="H1185" s="80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25">
      <c r="A1186" s="76">
        <v>20</v>
      </c>
      <c r="B1186" s="77">
        <v>46161</v>
      </c>
      <c r="C1186" s="76">
        <v>1</v>
      </c>
      <c r="D1186" s="78" t="s">
        <v>423</v>
      </c>
      <c r="E1186" s="12" t="s">
        <v>134</v>
      </c>
      <c r="F1186" s="79">
        <v>102.0792</v>
      </c>
      <c r="G1186" s="78" t="s">
        <v>310</v>
      </c>
      <c r="H1186" s="80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25">
      <c r="A1187" s="76">
        <v>20</v>
      </c>
      <c r="B1187" s="77">
        <v>46161</v>
      </c>
      <c r="C1187" s="76">
        <v>1</v>
      </c>
      <c r="D1187" s="78" t="s">
        <v>423</v>
      </c>
      <c r="E1187" s="12" t="s">
        <v>138</v>
      </c>
      <c r="F1187" s="79">
        <v>100.14149999999999</v>
      </c>
      <c r="G1187" s="78" t="s">
        <v>310</v>
      </c>
      <c r="H1187" s="80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25">
      <c r="A1188" s="76">
        <v>20</v>
      </c>
      <c r="B1188" s="77">
        <v>46161</v>
      </c>
      <c r="C1188" s="76">
        <v>1</v>
      </c>
      <c r="D1188" s="78" t="s">
        <v>423</v>
      </c>
      <c r="E1188" s="12" t="s">
        <v>359</v>
      </c>
      <c r="F1188" s="79">
        <v>103.1567</v>
      </c>
      <c r="G1188" s="78" t="s">
        <v>310</v>
      </c>
      <c r="H1188" s="80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25">
      <c r="A1189" s="76">
        <v>20</v>
      </c>
      <c r="B1189" s="77">
        <v>46161</v>
      </c>
      <c r="C1189" s="76">
        <v>1</v>
      </c>
      <c r="D1189" s="78" t="s">
        <v>423</v>
      </c>
      <c r="E1189" s="12" t="s">
        <v>126</v>
      </c>
      <c r="F1189" s="79">
        <v>108.84310000000001</v>
      </c>
      <c r="G1189" s="78" t="s">
        <v>310</v>
      </c>
      <c r="H1189" s="80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25">
      <c r="A1190" s="76">
        <v>20</v>
      </c>
      <c r="B1190" s="77">
        <v>46161</v>
      </c>
      <c r="C1190" s="76">
        <v>1</v>
      </c>
      <c r="D1190" s="78" t="s">
        <v>423</v>
      </c>
      <c r="E1190" s="12" t="s">
        <v>127</v>
      </c>
      <c r="F1190" s="79">
        <v>108.86279999999999</v>
      </c>
      <c r="G1190" s="78" t="s">
        <v>310</v>
      </c>
      <c r="H1190" s="80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25">
      <c r="A1191" s="76">
        <v>20</v>
      </c>
      <c r="B1191" s="77">
        <v>46161</v>
      </c>
      <c r="C1191" s="76">
        <v>1</v>
      </c>
      <c r="D1191" s="78" t="s">
        <v>423</v>
      </c>
      <c r="E1191" s="12" t="s">
        <v>124</v>
      </c>
      <c r="F1191" s="79">
        <v>112.1292</v>
      </c>
      <c r="G1191" s="78" t="s">
        <v>310</v>
      </c>
      <c r="H1191" s="80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25">
      <c r="A1192" s="76">
        <v>20</v>
      </c>
      <c r="B1192" s="77">
        <v>46161</v>
      </c>
      <c r="C1192" s="76">
        <v>1</v>
      </c>
      <c r="D1192" s="78" t="s">
        <v>423</v>
      </c>
      <c r="E1192" s="12" t="s">
        <v>361</v>
      </c>
      <c r="F1192" s="79">
        <v>116.14879999999999</v>
      </c>
      <c r="G1192" s="78" t="s">
        <v>310</v>
      </c>
      <c r="H1192" s="80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25">
      <c r="A1193" s="76">
        <v>20</v>
      </c>
      <c r="B1193" s="77">
        <v>46161</v>
      </c>
      <c r="C1193" s="76">
        <v>1</v>
      </c>
      <c r="D1193" s="78" t="s">
        <v>423</v>
      </c>
      <c r="E1193" s="12" t="s">
        <v>139</v>
      </c>
      <c r="F1193" s="79">
        <v>110.892</v>
      </c>
      <c r="G1193" s="78" t="s">
        <v>310</v>
      </c>
      <c r="H1193" s="80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25">
      <c r="A1194" s="76">
        <v>20</v>
      </c>
      <c r="B1194" s="77">
        <v>46161</v>
      </c>
      <c r="C1194" s="76">
        <v>1</v>
      </c>
      <c r="D1194" s="78" t="s">
        <v>423</v>
      </c>
      <c r="E1194" s="12" t="s">
        <v>118</v>
      </c>
      <c r="F1194" s="79">
        <v>118.0761</v>
      </c>
      <c r="G1194" s="78" t="s">
        <v>310</v>
      </c>
      <c r="H1194" s="80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25">
      <c r="A1195" s="76">
        <v>20</v>
      </c>
      <c r="B1195" s="77">
        <v>46161</v>
      </c>
      <c r="C1195" s="76">
        <v>1</v>
      </c>
      <c r="D1195" s="78" t="s">
        <v>423</v>
      </c>
      <c r="E1195" s="12" t="s">
        <v>362</v>
      </c>
      <c r="F1195" s="79">
        <v>83.787999999999997</v>
      </c>
      <c r="G1195" s="78" t="s">
        <v>310</v>
      </c>
      <c r="H1195" s="80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25">
      <c r="A1196" s="76">
        <v>20</v>
      </c>
      <c r="B1196" s="77">
        <v>46161</v>
      </c>
      <c r="C1196" s="76">
        <v>1</v>
      </c>
      <c r="D1196" s="78" t="s">
        <v>423</v>
      </c>
      <c r="E1196" s="12" t="s">
        <v>364</v>
      </c>
      <c r="F1196" s="79">
        <v>84.327500000000001</v>
      </c>
      <c r="G1196" s="78" t="s">
        <v>310</v>
      </c>
      <c r="H1196" s="80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25">
      <c r="A1197" s="76">
        <v>20</v>
      </c>
      <c r="B1197" s="77">
        <v>46161</v>
      </c>
      <c r="C1197" s="76">
        <v>1</v>
      </c>
      <c r="D1197" s="78" t="s">
        <v>423</v>
      </c>
      <c r="E1197" s="12" t="s">
        <v>135</v>
      </c>
      <c r="F1197" s="79">
        <v>86.747399999999999</v>
      </c>
      <c r="G1197" s="78" t="s">
        <v>310</v>
      </c>
      <c r="H1197" s="80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25">
      <c r="A1198" s="76">
        <v>20</v>
      </c>
      <c r="B1198" s="77">
        <v>46161</v>
      </c>
      <c r="C1198" s="76">
        <v>1</v>
      </c>
      <c r="D1198" s="78" t="s">
        <v>423</v>
      </c>
      <c r="E1198" s="12" t="s">
        <v>128</v>
      </c>
      <c r="F1198" s="79">
        <v>94.770099999999999</v>
      </c>
      <c r="G1198" s="78" t="s">
        <v>310</v>
      </c>
      <c r="H1198" s="80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25">
      <c r="A1199" s="76">
        <v>20</v>
      </c>
      <c r="B1199" s="77">
        <v>46161</v>
      </c>
      <c r="C1199" s="76">
        <v>1</v>
      </c>
      <c r="D1199" s="78" t="s">
        <v>423</v>
      </c>
      <c r="E1199" s="12" t="s">
        <v>122</v>
      </c>
      <c r="F1199" s="79">
        <v>93.960700000000003</v>
      </c>
      <c r="G1199" s="78" t="s">
        <v>310</v>
      </c>
      <c r="H1199" s="80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25">
      <c r="A1200" s="76">
        <v>20</v>
      </c>
      <c r="B1200" s="77">
        <v>46161</v>
      </c>
      <c r="C1200" s="76">
        <v>1</v>
      </c>
      <c r="D1200" s="78" t="s">
        <v>423</v>
      </c>
      <c r="E1200" s="12" t="s">
        <v>144</v>
      </c>
      <c r="F1200" s="79">
        <v>96.896199999999993</v>
      </c>
      <c r="G1200" s="78" t="s">
        <v>310</v>
      </c>
      <c r="H1200" s="80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25">
      <c r="A1201" s="76">
        <v>20</v>
      </c>
      <c r="B1201" s="77">
        <v>46161</v>
      </c>
      <c r="C1201" s="76">
        <v>1</v>
      </c>
      <c r="D1201" s="78" t="s">
        <v>423</v>
      </c>
      <c r="E1201" s="12" t="s">
        <v>365</v>
      </c>
      <c r="F1201" s="79">
        <v>110.21850000000001</v>
      </c>
      <c r="G1201" s="78" t="s">
        <v>310</v>
      </c>
      <c r="H1201" s="80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25">
      <c r="A1202" s="76">
        <v>20</v>
      </c>
      <c r="B1202" s="77">
        <v>46161</v>
      </c>
      <c r="C1202" s="76">
        <v>1</v>
      </c>
      <c r="D1202" s="78" t="s">
        <v>423</v>
      </c>
      <c r="E1202" s="12" t="s">
        <v>132</v>
      </c>
      <c r="F1202" s="79">
        <v>106.29649999999999</v>
      </c>
      <c r="G1202" s="78" t="s">
        <v>310</v>
      </c>
      <c r="H1202" s="80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25">
      <c r="A1203" s="76">
        <v>20</v>
      </c>
      <c r="B1203" s="77">
        <v>46161</v>
      </c>
      <c r="C1203" s="76">
        <v>1</v>
      </c>
      <c r="D1203" s="78" t="s">
        <v>423</v>
      </c>
      <c r="E1203" s="12" t="s">
        <v>133</v>
      </c>
      <c r="F1203" s="79">
        <v>108.9269</v>
      </c>
      <c r="G1203" s="78" t="s">
        <v>310</v>
      </c>
      <c r="H1203" s="80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25">
      <c r="A1204" s="76">
        <v>20</v>
      </c>
      <c r="B1204" s="77">
        <v>46161</v>
      </c>
      <c r="C1204" s="76">
        <v>1</v>
      </c>
      <c r="D1204" s="78" t="s">
        <v>423</v>
      </c>
      <c r="E1204" s="12" t="s">
        <v>366</v>
      </c>
      <c r="F1204" s="79">
        <v>99.737899999999996</v>
      </c>
      <c r="G1204" s="78" t="s">
        <v>310</v>
      </c>
      <c r="H1204" s="80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6">
        <v>20</v>
      </c>
      <c r="B1205" s="77">
        <v>46161</v>
      </c>
      <c r="C1205" s="76">
        <v>1</v>
      </c>
      <c r="D1205" s="78" t="s">
        <v>423</v>
      </c>
      <c r="E1205" s="12" t="s">
        <v>367</v>
      </c>
      <c r="F1205" s="79">
        <v>113.4354</v>
      </c>
      <c r="G1205" s="78" t="s">
        <v>310</v>
      </c>
      <c r="H1205" s="80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6">
        <v>20</v>
      </c>
      <c r="B1206" s="77">
        <v>46161</v>
      </c>
      <c r="C1206" s="76">
        <v>1</v>
      </c>
      <c r="D1206" s="78" t="s">
        <v>423</v>
      </c>
      <c r="E1206" s="12" t="s">
        <v>129</v>
      </c>
      <c r="F1206" s="79">
        <v>111.0359</v>
      </c>
      <c r="G1206" s="78" t="s">
        <v>310</v>
      </c>
      <c r="H1206" s="80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6">
        <v>20</v>
      </c>
      <c r="B1207" s="77">
        <v>46161</v>
      </c>
      <c r="C1207" s="76">
        <v>1</v>
      </c>
      <c r="D1207" s="78" t="s">
        <v>423</v>
      </c>
      <c r="E1207" s="12" t="s">
        <v>131</v>
      </c>
      <c r="F1207" s="79">
        <v>126.0633</v>
      </c>
      <c r="G1207" s="78" t="s">
        <v>310</v>
      </c>
      <c r="H1207" s="80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6">
        <v>20</v>
      </c>
      <c r="B1208" s="77">
        <v>46161</v>
      </c>
      <c r="C1208" s="76">
        <v>1</v>
      </c>
      <c r="D1208" s="78" t="s">
        <v>423</v>
      </c>
      <c r="E1208" s="12" t="s">
        <v>368</v>
      </c>
      <c r="F1208" s="79">
        <v>81.291300000000007</v>
      </c>
      <c r="G1208" s="78" t="s">
        <v>310</v>
      </c>
      <c r="H1208" s="80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6">
        <v>20</v>
      </c>
      <c r="B1209" s="77">
        <v>46161</v>
      </c>
      <c r="C1209" s="76">
        <v>1</v>
      </c>
      <c r="D1209" s="78" t="s">
        <v>423</v>
      </c>
      <c r="E1209" s="12" t="s">
        <v>370</v>
      </c>
      <c r="F1209" s="79">
        <v>85.380700000000004</v>
      </c>
      <c r="G1209" s="78" t="s">
        <v>310</v>
      </c>
      <c r="H1209" s="80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6">
        <v>20</v>
      </c>
      <c r="B1210" s="77">
        <v>46161</v>
      </c>
      <c r="C1210" s="76">
        <v>1</v>
      </c>
      <c r="D1210" s="78" t="s">
        <v>423</v>
      </c>
      <c r="E1210" s="12" t="s">
        <v>140</v>
      </c>
      <c r="F1210" s="79">
        <v>88.330100000000002</v>
      </c>
      <c r="G1210" s="78" t="s">
        <v>310</v>
      </c>
      <c r="H1210" s="80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6">
        <v>20</v>
      </c>
      <c r="B1211" s="77">
        <v>46161</v>
      </c>
      <c r="C1211" s="76">
        <v>1</v>
      </c>
      <c r="D1211" s="78" t="s">
        <v>423</v>
      </c>
      <c r="E1211" s="12" t="s">
        <v>142</v>
      </c>
      <c r="F1211" s="79">
        <v>91.579499999999996</v>
      </c>
      <c r="G1211" s="78" t="s">
        <v>310</v>
      </c>
      <c r="H1211" s="80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6">
        <v>20</v>
      </c>
      <c r="B1212" s="77">
        <v>46161</v>
      </c>
      <c r="C1212" s="76">
        <v>1</v>
      </c>
      <c r="D1212" s="78" t="s">
        <v>423</v>
      </c>
      <c r="E1212" s="12" t="s">
        <v>143</v>
      </c>
      <c r="F1212" s="79">
        <v>95.065799999999996</v>
      </c>
      <c r="G1212" s="78" t="s">
        <v>310</v>
      </c>
      <c r="H1212" s="80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6">
        <v>20</v>
      </c>
      <c r="B1213" s="77">
        <v>46161</v>
      </c>
      <c r="C1213" s="76">
        <v>2</v>
      </c>
      <c r="D1213" s="78" t="s">
        <v>424</v>
      </c>
      <c r="E1213" s="12" t="s">
        <v>356</v>
      </c>
      <c r="F1213" s="79">
        <v>210.2884</v>
      </c>
      <c r="G1213" s="78" t="s">
        <v>310</v>
      </c>
      <c r="H1213" s="80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25">
      <c r="A1214" s="76">
        <v>20</v>
      </c>
      <c r="B1214" s="77">
        <v>46161</v>
      </c>
      <c r="C1214" s="76">
        <v>2</v>
      </c>
      <c r="D1214" s="78" t="s">
        <v>424</v>
      </c>
      <c r="E1214" s="12" t="s">
        <v>125</v>
      </c>
      <c r="F1214" s="79">
        <v>222.05590000000001</v>
      </c>
      <c r="G1214" s="78" t="s">
        <v>310</v>
      </c>
      <c r="H1214" s="80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25">
      <c r="A1215" s="76">
        <v>20</v>
      </c>
      <c r="B1215" s="77">
        <v>46161</v>
      </c>
      <c r="C1215" s="76">
        <v>2</v>
      </c>
      <c r="D1215" s="78" t="s">
        <v>424</v>
      </c>
      <c r="E1215" s="12" t="s">
        <v>137</v>
      </c>
      <c r="F1215" s="79">
        <v>207.8828</v>
      </c>
      <c r="G1215" s="78" t="s">
        <v>310</v>
      </c>
      <c r="H1215" s="80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25">
      <c r="A1216" s="76">
        <v>20</v>
      </c>
      <c r="B1216" s="77">
        <v>46161</v>
      </c>
      <c r="C1216" s="76">
        <v>2</v>
      </c>
      <c r="D1216" s="78" t="s">
        <v>424</v>
      </c>
      <c r="E1216" s="12" t="s">
        <v>358</v>
      </c>
      <c r="F1216" s="79">
        <v>219.1704</v>
      </c>
      <c r="G1216" s="78" t="s">
        <v>310</v>
      </c>
      <c r="H1216" s="80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25">
      <c r="A1217" s="76">
        <v>20</v>
      </c>
      <c r="B1217" s="77">
        <v>46161</v>
      </c>
      <c r="C1217" s="76">
        <v>2</v>
      </c>
      <c r="D1217" s="78" t="s">
        <v>424</v>
      </c>
      <c r="E1217" s="12" t="s">
        <v>134</v>
      </c>
      <c r="F1217" s="79">
        <v>225.69290000000001</v>
      </c>
      <c r="G1217" s="78" t="s">
        <v>310</v>
      </c>
      <c r="H1217" s="80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25">
      <c r="A1218" s="76">
        <v>20</v>
      </c>
      <c r="B1218" s="77">
        <v>46161</v>
      </c>
      <c r="C1218" s="76">
        <v>2</v>
      </c>
      <c r="D1218" s="78" t="s">
        <v>424</v>
      </c>
      <c r="E1218" s="12" t="s">
        <v>138</v>
      </c>
      <c r="F1218" s="79">
        <v>232.45650000000001</v>
      </c>
      <c r="G1218" s="78" t="s">
        <v>310</v>
      </c>
      <c r="H1218" s="80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25">
      <c r="A1219" s="76">
        <v>20</v>
      </c>
      <c r="B1219" s="77">
        <v>46161</v>
      </c>
      <c r="C1219" s="76">
        <v>2</v>
      </c>
      <c r="D1219" s="78" t="s">
        <v>424</v>
      </c>
      <c r="E1219" s="12" t="s">
        <v>359</v>
      </c>
      <c r="F1219" s="79">
        <v>234.2088</v>
      </c>
      <c r="G1219" s="78" t="s">
        <v>310</v>
      </c>
      <c r="H1219" s="80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25">
      <c r="A1220" s="76">
        <v>20</v>
      </c>
      <c r="B1220" s="77">
        <v>46161</v>
      </c>
      <c r="C1220" s="76">
        <v>2</v>
      </c>
      <c r="D1220" s="78" t="s">
        <v>424</v>
      </c>
      <c r="E1220" s="12" t="s">
        <v>126</v>
      </c>
      <c r="F1220" s="79">
        <v>244.78450000000001</v>
      </c>
      <c r="G1220" s="78" t="s">
        <v>310</v>
      </c>
      <c r="H1220" s="80"/>
      <c r="BA1220" s="5" t="str">
        <f t="shared" ref="BA1220:BA1283" si="19">IF($D1220="","",MID($D1220,4,6))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25">
      <c r="A1221" s="76">
        <v>20</v>
      </c>
      <c r="B1221" s="77">
        <v>46161</v>
      </c>
      <c r="C1221" s="76">
        <v>2</v>
      </c>
      <c r="D1221" s="78" t="s">
        <v>424</v>
      </c>
      <c r="E1221" s="12" t="s">
        <v>127</v>
      </c>
      <c r="F1221" s="79">
        <v>242.21969999999999</v>
      </c>
      <c r="G1221" s="78" t="s">
        <v>310</v>
      </c>
      <c r="H1221" s="80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25">
      <c r="A1222" s="76">
        <v>20</v>
      </c>
      <c r="B1222" s="77">
        <v>46161</v>
      </c>
      <c r="C1222" s="76">
        <v>2</v>
      </c>
      <c r="D1222" s="78" t="s">
        <v>424</v>
      </c>
      <c r="E1222" s="12" t="s">
        <v>124</v>
      </c>
      <c r="F1222" s="79">
        <v>255.74189999999999</v>
      </c>
      <c r="G1222" s="78" t="s">
        <v>310</v>
      </c>
      <c r="H1222" s="80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25">
      <c r="A1223" s="76">
        <v>20</v>
      </c>
      <c r="B1223" s="77">
        <v>46161</v>
      </c>
      <c r="C1223" s="76">
        <v>2</v>
      </c>
      <c r="D1223" s="78" t="s">
        <v>424</v>
      </c>
      <c r="E1223" s="12" t="s">
        <v>361</v>
      </c>
      <c r="F1223" s="79">
        <v>263.2482</v>
      </c>
      <c r="G1223" s="78" t="s">
        <v>310</v>
      </c>
      <c r="H1223" s="80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25">
      <c r="A1224" s="76">
        <v>20</v>
      </c>
      <c r="B1224" s="77">
        <v>46161</v>
      </c>
      <c r="C1224" s="76">
        <v>2</v>
      </c>
      <c r="D1224" s="78" t="s">
        <v>424</v>
      </c>
      <c r="E1224" s="12" t="s">
        <v>139</v>
      </c>
      <c r="F1224" s="79">
        <v>265.72289999999998</v>
      </c>
      <c r="G1224" s="78" t="s">
        <v>310</v>
      </c>
      <c r="H1224" s="80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25">
      <c r="A1225" s="76">
        <v>20</v>
      </c>
      <c r="B1225" s="77">
        <v>46161</v>
      </c>
      <c r="C1225" s="76">
        <v>2</v>
      </c>
      <c r="D1225" s="78" t="s">
        <v>424</v>
      </c>
      <c r="E1225" s="12" t="s">
        <v>118</v>
      </c>
      <c r="F1225" s="79">
        <v>264.78390000000002</v>
      </c>
      <c r="G1225" s="78" t="s">
        <v>310</v>
      </c>
      <c r="H1225" s="80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25">
      <c r="A1226" s="76">
        <v>20</v>
      </c>
      <c r="B1226" s="77">
        <v>46161</v>
      </c>
      <c r="C1226" s="76">
        <v>2</v>
      </c>
      <c r="D1226" s="78" t="s">
        <v>424</v>
      </c>
      <c r="E1226" s="12" t="s">
        <v>362</v>
      </c>
      <c r="F1226" s="79">
        <v>269.81639999999999</v>
      </c>
      <c r="G1226" s="78" t="s">
        <v>310</v>
      </c>
      <c r="H1226" s="80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25">
      <c r="A1227" s="76">
        <v>20</v>
      </c>
      <c r="B1227" s="77">
        <v>46161</v>
      </c>
      <c r="C1227" s="76">
        <v>2</v>
      </c>
      <c r="D1227" s="78" t="s">
        <v>424</v>
      </c>
      <c r="E1227" s="12" t="s">
        <v>364</v>
      </c>
      <c r="F1227" s="79">
        <v>285.52440000000001</v>
      </c>
      <c r="G1227" s="78" t="s">
        <v>310</v>
      </c>
      <c r="H1227" s="80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25">
      <c r="A1228" s="76">
        <v>20</v>
      </c>
      <c r="B1228" s="77">
        <v>46161</v>
      </c>
      <c r="C1228" s="76">
        <v>2</v>
      </c>
      <c r="D1228" s="78" t="s">
        <v>424</v>
      </c>
      <c r="E1228" s="12" t="s">
        <v>135</v>
      </c>
      <c r="F1228" s="79">
        <v>284.5394</v>
      </c>
      <c r="G1228" s="78" t="s">
        <v>310</v>
      </c>
      <c r="H1228" s="80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25">
      <c r="A1229" s="76">
        <v>20</v>
      </c>
      <c r="B1229" s="77">
        <v>46161</v>
      </c>
      <c r="C1229" s="76">
        <v>2</v>
      </c>
      <c r="D1229" s="78" t="s">
        <v>424</v>
      </c>
      <c r="E1229" s="12" t="s">
        <v>128</v>
      </c>
      <c r="F1229" s="79">
        <v>283.37619999999998</v>
      </c>
      <c r="G1229" s="78" t="s">
        <v>310</v>
      </c>
      <c r="H1229" s="80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6">
        <v>20</v>
      </c>
      <c r="B1230" s="77">
        <v>46161</v>
      </c>
      <c r="C1230" s="76">
        <v>2</v>
      </c>
      <c r="D1230" s="78" t="s">
        <v>424</v>
      </c>
      <c r="E1230" s="12" t="s">
        <v>122</v>
      </c>
      <c r="F1230" s="79">
        <v>200.43559999999999</v>
      </c>
      <c r="G1230" s="78" t="s">
        <v>310</v>
      </c>
      <c r="H1230" s="80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6">
        <v>20</v>
      </c>
      <c r="B1231" s="77">
        <v>46161</v>
      </c>
      <c r="C1231" s="76">
        <v>2</v>
      </c>
      <c r="D1231" s="78" t="s">
        <v>424</v>
      </c>
      <c r="E1231" s="12" t="s">
        <v>144</v>
      </c>
      <c r="F1231" s="79">
        <v>211.2841</v>
      </c>
      <c r="G1231" s="78" t="s">
        <v>310</v>
      </c>
      <c r="H1231" s="80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6">
        <v>20</v>
      </c>
      <c r="B1232" s="77">
        <v>46161</v>
      </c>
      <c r="C1232" s="76">
        <v>2</v>
      </c>
      <c r="D1232" s="78" t="s">
        <v>424</v>
      </c>
      <c r="E1232" s="12" t="s">
        <v>365</v>
      </c>
      <c r="F1232" s="79">
        <v>202.87270000000001</v>
      </c>
      <c r="G1232" s="78" t="s">
        <v>310</v>
      </c>
      <c r="H1232" s="80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6">
        <v>20</v>
      </c>
      <c r="B1233" s="77">
        <v>46161</v>
      </c>
      <c r="C1233" s="76">
        <v>2</v>
      </c>
      <c r="D1233" s="78" t="s">
        <v>424</v>
      </c>
      <c r="E1233" s="12" t="s">
        <v>132</v>
      </c>
      <c r="F1233" s="79">
        <v>210.03020000000001</v>
      </c>
      <c r="G1233" s="78" t="s">
        <v>310</v>
      </c>
      <c r="H1233" s="80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6">
        <v>20</v>
      </c>
      <c r="B1234" s="77">
        <v>46161</v>
      </c>
      <c r="C1234" s="76">
        <v>2</v>
      </c>
      <c r="D1234" s="78" t="s">
        <v>424</v>
      </c>
      <c r="E1234" s="12" t="s">
        <v>133</v>
      </c>
      <c r="F1234" s="79">
        <v>212.57159999999999</v>
      </c>
      <c r="G1234" s="78" t="s">
        <v>310</v>
      </c>
      <c r="H1234" s="80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6">
        <v>20</v>
      </c>
      <c r="B1235" s="77">
        <v>46161</v>
      </c>
      <c r="C1235" s="76">
        <v>2</v>
      </c>
      <c r="D1235" s="78" t="s">
        <v>424</v>
      </c>
      <c r="E1235" s="12" t="s">
        <v>366</v>
      </c>
      <c r="F1235" s="79">
        <v>229.19139999999999</v>
      </c>
      <c r="G1235" s="78" t="s">
        <v>310</v>
      </c>
      <c r="H1235" s="80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6">
        <v>20</v>
      </c>
      <c r="B1236" s="77">
        <v>46161</v>
      </c>
      <c r="C1236" s="76">
        <v>2</v>
      </c>
      <c r="D1236" s="78" t="s">
        <v>424</v>
      </c>
      <c r="E1236" s="12" t="s">
        <v>367</v>
      </c>
      <c r="F1236" s="79">
        <v>223.42500000000001</v>
      </c>
      <c r="G1236" s="78" t="s">
        <v>310</v>
      </c>
      <c r="H1236" s="80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6">
        <v>20</v>
      </c>
      <c r="B1237" s="77">
        <v>46161</v>
      </c>
      <c r="C1237" s="76">
        <v>2</v>
      </c>
      <c r="D1237" s="78" t="s">
        <v>424</v>
      </c>
      <c r="E1237" s="12" t="s">
        <v>129</v>
      </c>
      <c r="F1237" s="79">
        <v>232.2603</v>
      </c>
      <c r="G1237" s="78" t="s">
        <v>310</v>
      </c>
      <c r="H1237" s="80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6">
        <v>20</v>
      </c>
      <c r="B1238" s="77">
        <v>46161</v>
      </c>
      <c r="C1238" s="76">
        <v>2</v>
      </c>
      <c r="D1238" s="78" t="s">
        <v>424</v>
      </c>
      <c r="E1238" s="12" t="s">
        <v>131</v>
      </c>
      <c r="F1238" s="79">
        <v>251.6352</v>
      </c>
      <c r="G1238" s="78" t="s">
        <v>310</v>
      </c>
      <c r="H1238" s="80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6">
        <v>20</v>
      </c>
      <c r="B1239" s="77">
        <v>46161</v>
      </c>
      <c r="C1239" s="76">
        <v>2</v>
      </c>
      <c r="D1239" s="78" t="s">
        <v>424</v>
      </c>
      <c r="E1239" s="12" t="s">
        <v>368</v>
      </c>
      <c r="F1239" s="79">
        <v>235.2799</v>
      </c>
      <c r="G1239" s="78" t="s">
        <v>310</v>
      </c>
      <c r="H1239" s="80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6">
        <v>20</v>
      </c>
      <c r="B1240" s="77">
        <v>46161</v>
      </c>
      <c r="C1240" s="76">
        <v>2</v>
      </c>
      <c r="D1240" s="78" t="s">
        <v>424</v>
      </c>
      <c r="E1240" s="12" t="s">
        <v>370</v>
      </c>
      <c r="F1240" s="79">
        <v>257.7475</v>
      </c>
      <c r="G1240" s="78" t="s">
        <v>310</v>
      </c>
      <c r="H1240" s="80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6">
        <v>20</v>
      </c>
      <c r="B1241" s="77">
        <v>46161</v>
      </c>
      <c r="C1241" s="76">
        <v>2</v>
      </c>
      <c r="D1241" s="78" t="s">
        <v>424</v>
      </c>
      <c r="E1241" s="12" t="s">
        <v>140</v>
      </c>
      <c r="F1241" s="79">
        <v>251.2319</v>
      </c>
      <c r="G1241" s="78" t="s">
        <v>310</v>
      </c>
      <c r="H1241" s="80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6">
        <v>20</v>
      </c>
      <c r="B1242" s="77">
        <v>46161</v>
      </c>
      <c r="C1242" s="76">
        <v>2</v>
      </c>
      <c r="D1242" s="78" t="s">
        <v>424</v>
      </c>
      <c r="E1242" s="12" t="s">
        <v>142</v>
      </c>
      <c r="F1242" s="79">
        <v>258.71109999999999</v>
      </c>
      <c r="G1242" s="78" t="s">
        <v>310</v>
      </c>
      <c r="H1242" s="80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6">
        <v>20</v>
      </c>
      <c r="B1243" s="77">
        <v>46161</v>
      </c>
      <c r="C1243" s="76">
        <v>2</v>
      </c>
      <c r="D1243" s="78" t="s">
        <v>424</v>
      </c>
      <c r="E1243" s="12" t="s">
        <v>143</v>
      </c>
      <c r="F1243" s="79">
        <v>259.04360000000003</v>
      </c>
      <c r="G1243" s="78" t="s">
        <v>310</v>
      </c>
      <c r="H1243" s="80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6">
        <v>21</v>
      </c>
      <c r="B1244" s="77">
        <v>46168</v>
      </c>
      <c r="C1244" s="76">
        <v>1</v>
      </c>
      <c r="D1244" s="78" t="s">
        <v>423</v>
      </c>
      <c r="E1244" s="12" t="s">
        <v>356</v>
      </c>
      <c r="F1244" s="79">
        <v>86.689300000000003</v>
      </c>
      <c r="G1244" s="78" t="s">
        <v>310</v>
      </c>
      <c r="H1244" s="80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25">
      <c r="A1245" s="76">
        <v>21</v>
      </c>
      <c r="B1245" s="77">
        <v>46168</v>
      </c>
      <c r="C1245" s="76">
        <v>1</v>
      </c>
      <c r="D1245" s="78" t="s">
        <v>423</v>
      </c>
      <c r="E1245" s="12" t="s">
        <v>125</v>
      </c>
      <c r="F1245" s="79">
        <v>92.537199999999999</v>
      </c>
      <c r="G1245" s="78" t="s">
        <v>310</v>
      </c>
      <c r="H1245" s="80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25">
      <c r="A1246" s="76">
        <v>21</v>
      </c>
      <c r="B1246" s="77">
        <v>46168</v>
      </c>
      <c r="C1246" s="76">
        <v>1</v>
      </c>
      <c r="D1246" s="78" t="s">
        <v>423</v>
      </c>
      <c r="E1246" s="12" t="s">
        <v>137</v>
      </c>
      <c r="F1246" s="79">
        <v>85.634699999999995</v>
      </c>
      <c r="G1246" s="78" t="s">
        <v>310</v>
      </c>
      <c r="H1246" s="80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25">
      <c r="A1247" s="76">
        <v>21</v>
      </c>
      <c r="B1247" s="77">
        <v>46168</v>
      </c>
      <c r="C1247" s="76">
        <v>1</v>
      </c>
      <c r="D1247" s="78" t="s">
        <v>423</v>
      </c>
      <c r="E1247" s="12" t="s">
        <v>358</v>
      </c>
      <c r="F1247" s="79">
        <v>92.143000000000001</v>
      </c>
      <c r="G1247" s="78" t="s">
        <v>310</v>
      </c>
      <c r="H1247" s="80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25">
      <c r="A1248" s="76">
        <v>21</v>
      </c>
      <c r="B1248" s="77">
        <v>46168</v>
      </c>
      <c r="C1248" s="76">
        <v>1</v>
      </c>
      <c r="D1248" s="78" t="s">
        <v>423</v>
      </c>
      <c r="E1248" s="12" t="s">
        <v>134</v>
      </c>
      <c r="F1248" s="79">
        <v>89.357299999999995</v>
      </c>
      <c r="G1248" s="78" t="s">
        <v>310</v>
      </c>
      <c r="H1248" s="80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25">
      <c r="A1249" s="76">
        <v>21</v>
      </c>
      <c r="B1249" s="77">
        <v>46168</v>
      </c>
      <c r="C1249" s="76">
        <v>1</v>
      </c>
      <c r="D1249" s="78" t="s">
        <v>423</v>
      </c>
      <c r="E1249" s="12" t="s">
        <v>138</v>
      </c>
      <c r="F1249" s="79">
        <v>98.977400000000003</v>
      </c>
      <c r="G1249" s="78" t="s">
        <v>310</v>
      </c>
      <c r="H1249" s="80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25">
      <c r="A1250" s="76">
        <v>21</v>
      </c>
      <c r="B1250" s="77">
        <v>46168</v>
      </c>
      <c r="C1250" s="76">
        <v>1</v>
      </c>
      <c r="D1250" s="78" t="s">
        <v>423</v>
      </c>
      <c r="E1250" s="12" t="s">
        <v>359</v>
      </c>
      <c r="F1250" s="79">
        <v>106.57040000000001</v>
      </c>
      <c r="G1250" s="78" t="s">
        <v>310</v>
      </c>
      <c r="H1250" s="80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25">
      <c r="A1251" s="76">
        <v>21</v>
      </c>
      <c r="B1251" s="77">
        <v>46168</v>
      </c>
      <c r="C1251" s="76">
        <v>1</v>
      </c>
      <c r="D1251" s="78" t="s">
        <v>423</v>
      </c>
      <c r="E1251" s="12" t="s">
        <v>126</v>
      </c>
      <c r="F1251" s="79">
        <v>104.9941</v>
      </c>
      <c r="G1251" s="78" t="s">
        <v>310</v>
      </c>
      <c r="H1251" s="80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25">
      <c r="A1252" s="76">
        <v>21</v>
      </c>
      <c r="B1252" s="77">
        <v>46168</v>
      </c>
      <c r="C1252" s="76">
        <v>1</v>
      </c>
      <c r="D1252" s="78" t="s">
        <v>423</v>
      </c>
      <c r="E1252" s="12" t="s">
        <v>127</v>
      </c>
      <c r="F1252" s="79">
        <v>107.11799999999999</v>
      </c>
      <c r="G1252" s="78" t="s">
        <v>310</v>
      </c>
      <c r="H1252" s="80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25">
      <c r="A1253" s="76">
        <v>21</v>
      </c>
      <c r="B1253" s="77">
        <v>46168</v>
      </c>
      <c r="C1253" s="76">
        <v>1</v>
      </c>
      <c r="D1253" s="78" t="s">
        <v>423</v>
      </c>
      <c r="E1253" s="12" t="s">
        <v>124</v>
      </c>
      <c r="F1253" s="79">
        <v>108.7621</v>
      </c>
      <c r="G1253" s="78" t="s">
        <v>310</v>
      </c>
      <c r="H1253" s="80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25">
      <c r="A1254" s="76">
        <v>21</v>
      </c>
      <c r="B1254" s="77">
        <v>46168</v>
      </c>
      <c r="C1254" s="76">
        <v>1</v>
      </c>
      <c r="D1254" s="78" t="s">
        <v>423</v>
      </c>
      <c r="E1254" s="12" t="s">
        <v>361</v>
      </c>
      <c r="F1254" s="79">
        <v>122.5275</v>
      </c>
      <c r="G1254" s="78" t="s">
        <v>310</v>
      </c>
      <c r="H1254" s="80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25">
      <c r="A1255" s="76">
        <v>21</v>
      </c>
      <c r="B1255" s="77">
        <v>46168</v>
      </c>
      <c r="C1255" s="76">
        <v>1</v>
      </c>
      <c r="D1255" s="78" t="s">
        <v>423</v>
      </c>
      <c r="E1255" s="12" t="s">
        <v>139</v>
      </c>
      <c r="F1255" s="79">
        <v>114.8415</v>
      </c>
      <c r="G1255" s="78" t="s">
        <v>310</v>
      </c>
      <c r="H1255" s="80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25">
      <c r="A1256" s="76">
        <v>21</v>
      </c>
      <c r="B1256" s="77">
        <v>46168</v>
      </c>
      <c r="C1256" s="76">
        <v>1</v>
      </c>
      <c r="D1256" s="78" t="s">
        <v>423</v>
      </c>
      <c r="E1256" s="12" t="s">
        <v>118</v>
      </c>
      <c r="F1256" s="79">
        <v>121.3537</v>
      </c>
      <c r="G1256" s="78" t="s">
        <v>310</v>
      </c>
      <c r="H1256" s="80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25">
      <c r="A1257" s="76">
        <v>21</v>
      </c>
      <c r="B1257" s="77">
        <v>46168</v>
      </c>
      <c r="C1257" s="76">
        <v>1</v>
      </c>
      <c r="D1257" s="78" t="s">
        <v>423</v>
      </c>
      <c r="E1257" s="12" t="s">
        <v>362</v>
      </c>
      <c r="F1257" s="79">
        <v>92.376400000000004</v>
      </c>
      <c r="G1257" s="78" t="s">
        <v>310</v>
      </c>
      <c r="H1257" s="80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25">
      <c r="A1258" s="76">
        <v>21</v>
      </c>
      <c r="B1258" s="77">
        <v>46168</v>
      </c>
      <c r="C1258" s="76">
        <v>1</v>
      </c>
      <c r="D1258" s="78" t="s">
        <v>423</v>
      </c>
      <c r="E1258" s="12" t="s">
        <v>364</v>
      </c>
      <c r="F1258" s="79">
        <v>82.574700000000007</v>
      </c>
      <c r="G1258" s="78" t="s">
        <v>310</v>
      </c>
      <c r="H1258" s="80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25">
      <c r="A1259" s="76">
        <v>21</v>
      </c>
      <c r="B1259" s="77">
        <v>46168</v>
      </c>
      <c r="C1259" s="76">
        <v>1</v>
      </c>
      <c r="D1259" s="78" t="s">
        <v>423</v>
      </c>
      <c r="E1259" s="12" t="s">
        <v>135</v>
      </c>
      <c r="F1259" s="79">
        <v>88.604500000000002</v>
      </c>
      <c r="G1259" s="78" t="s">
        <v>310</v>
      </c>
      <c r="H1259" s="80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25">
      <c r="A1260" s="76">
        <v>21</v>
      </c>
      <c r="B1260" s="77">
        <v>46168</v>
      </c>
      <c r="C1260" s="76">
        <v>1</v>
      </c>
      <c r="D1260" s="78" t="s">
        <v>423</v>
      </c>
      <c r="E1260" s="12" t="s">
        <v>128</v>
      </c>
      <c r="F1260" s="79">
        <v>90.898399999999995</v>
      </c>
      <c r="G1260" s="78" t="s">
        <v>310</v>
      </c>
      <c r="H1260" s="80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25">
      <c r="A1261" s="76">
        <v>21</v>
      </c>
      <c r="B1261" s="77">
        <v>46168</v>
      </c>
      <c r="C1261" s="76">
        <v>1</v>
      </c>
      <c r="D1261" s="78" t="s">
        <v>423</v>
      </c>
      <c r="E1261" s="12" t="s">
        <v>122</v>
      </c>
      <c r="F1261" s="79">
        <v>95.088499999999996</v>
      </c>
      <c r="G1261" s="78" t="s">
        <v>310</v>
      </c>
      <c r="H1261" s="80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25">
      <c r="A1262" s="76">
        <v>21</v>
      </c>
      <c r="B1262" s="77">
        <v>46168</v>
      </c>
      <c r="C1262" s="76">
        <v>1</v>
      </c>
      <c r="D1262" s="78" t="s">
        <v>423</v>
      </c>
      <c r="E1262" s="12" t="s">
        <v>144</v>
      </c>
      <c r="F1262" s="79">
        <v>98.971999999999994</v>
      </c>
      <c r="G1262" s="78" t="s">
        <v>310</v>
      </c>
      <c r="H1262" s="80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25">
      <c r="A1263" s="76">
        <v>21</v>
      </c>
      <c r="B1263" s="77">
        <v>46168</v>
      </c>
      <c r="C1263" s="76">
        <v>1</v>
      </c>
      <c r="D1263" s="78" t="s">
        <v>423</v>
      </c>
      <c r="E1263" s="12" t="s">
        <v>365</v>
      </c>
      <c r="F1263" s="79">
        <v>100.23050000000001</v>
      </c>
      <c r="G1263" s="78" t="s">
        <v>310</v>
      </c>
      <c r="H1263" s="80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25">
      <c r="A1264" s="76">
        <v>21</v>
      </c>
      <c r="B1264" s="77">
        <v>46168</v>
      </c>
      <c r="C1264" s="76">
        <v>1</v>
      </c>
      <c r="D1264" s="78" t="s">
        <v>423</v>
      </c>
      <c r="E1264" s="12" t="s">
        <v>132</v>
      </c>
      <c r="F1264" s="79">
        <v>104.7569</v>
      </c>
      <c r="G1264" s="78" t="s">
        <v>310</v>
      </c>
      <c r="H1264" s="80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25">
      <c r="A1265" s="76">
        <v>21</v>
      </c>
      <c r="B1265" s="77">
        <v>46168</v>
      </c>
      <c r="C1265" s="76">
        <v>1</v>
      </c>
      <c r="D1265" s="78" t="s">
        <v>423</v>
      </c>
      <c r="E1265" s="12" t="s">
        <v>133</v>
      </c>
      <c r="F1265" s="79">
        <v>105.94159999999999</v>
      </c>
      <c r="G1265" s="78" t="s">
        <v>310</v>
      </c>
      <c r="H1265" s="80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25">
      <c r="A1266" s="76">
        <v>21</v>
      </c>
      <c r="B1266" s="77">
        <v>46168</v>
      </c>
      <c r="C1266" s="76">
        <v>1</v>
      </c>
      <c r="D1266" s="78" t="s">
        <v>423</v>
      </c>
      <c r="E1266" s="12" t="s">
        <v>366</v>
      </c>
      <c r="F1266" s="79">
        <v>105.776</v>
      </c>
      <c r="G1266" s="78" t="s">
        <v>310</v>
      </c>
      <c r="H1266" s="80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25">
      <c r="A1267" s="76">
        <v>21</v>
      </c>
      <c r="B1267" s="77">
        <v>46168</v>
      </c>
      <c r="C1267" s="76">
        <v>1</v>
      </c>
      <c r="D1267" s="78" t="s">
        <v>423</v>
      </c>
      <c r="E1267" s="12" t="s">
        <v>367</v>
      </c>
      <c r="F1267" s="79">
        <v>111.64579999999999</v>
      </c>
      <c r="G1267" s="78" t="s">
        <v>310</v>
      </c>
      <c r="H1267" s="80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25">
      <c r="A1268" s="76">
        <v>21</v>
      </c>
      <c r="B1268" s="77">
        <v>46168</v>
      </c>
      <c r="C1268" s="76">
        <v>1</v>
      </c>
      <c r="D1268" s="78" t="s">
        <v>423</v>
      </c>
      <c r="E1268" s="12" t="s">
        <v>129</v>
      </c>
      <c r="F1268" s="79">
        <v>117.3252</v>
      </c>
      <c r="G1268" s="78" t="s">
        <v>310</v>
      </c>
      <c r="H1268" s="80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25">
      <c r="A1269" s="76">
        <v>21</v>
      </c>
      <c r="B1269" s="77">
        <v>46168</v>
      </c>
      <c r="C1269" s="76">
        <v>1</v>
      </c>
      <c r="D1269" s="78" t="s">
        <v>423</v>
      </c>
      <c r="E1269" s="12" t="s">
        <v>131</v>
      </c>
      <c r="F1269" s="79">
        <v>114.3326</v>
      </c>
      <c r="G1269" s="78" t="s">
        <v>310</v>
      </c>
      <c r="H1269" s="80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25">
      <c r="A1270" s="76">
        <v>21</v>
      </c>
      <c r="B1270" s="77">
        <v>46168</v>
      </c>
      <c r="C1270" s="76">
        <v>1</v>
      </c>
      <c r="D1270" s="78" t="s">
        <v>423</v>
      </c>
      <c r="E1270" s="12" t="s">
        <v>368</v>
      </c>
      <c r="F1270" s="79">
        <v>83.208100000000002</v>
      </c>
      <c r="G1270" s="78" t="s">
        <v>310</v>
      </c>
      <c r="H1270" s="80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25">
      <c r="A1271" s="76">
        <v>21</v>
      </c>
      <c r="B1271" s="77">
        <v>46168</v>
      </c>
      <c r="C1271" s="76">
        <v>1</v>
      </c>
      <c r="D1271" s="78" t="s">
        <v>423</v>
      </c>
      <c r="E1271" s="12" t="s">
        <v>370</v>
      </c>
      <c r="F1271" s="79">
        <v>79.892799999999994</v>
      </c>
      <c r="G1271" s="78" t="s">
        <v>310</v>
      </c>
      <c r="H1271" s="80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25">
      <c r="A1272" s="76">
        <v>21</v>
      </c>
      <c r="B1272" s="77">
        <v>46168</v>
      </c>
      <c r="C1272" s="76">
        <v>1</v>
      </c>
      <c r="D1272" s="78" t="s">
        <v>423</v>
      </c>
      <c r="E1272" s="12" t="s">
        <v>140</v>
      </c>
      <c r="F1272" s="79">
        <v>83.686199999999999</v>
      </c>
      <c r="G1272" s="78" t="s">
        <v>310</v>
      </c>
      <c r="H1272" s="80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25">
      <c r="A1273" s="76">
        <v>21</v>
      </c>
      <c r="B1273" s="77">
        <v>46168</v>
      </c>
      <c r="C1273" s="76">
        <v>1</v>
      </c>
      <c r="D1273" s="78" t="s">
        <v>423</v>
      </c>
      <c r="E1273" s="12" t="s">
        <v>142</v>
      </c>
      <c r="F1273" s="79">
        <v>92.358500000000006</v>
      </c>
      <c r="G1273" s="78" t="s">
        <v>310</v>
      </c>
      <c r="H1273" s="80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25">
      <c r="A1274" s="76">
        <v>21</v>
      </c>
      <c r="B1274" s="77">
        <v>46168</v>
      </c>
      <c r="C1274" s="76">
        <v>1</v>
      </c>
      <c r="D1274" s="78" t="s">
        <v>423</v>
      </c>
      <c r="E1274" s="12" t="s">
        <v>143</v>
      </c>
      <c r="F1274" s="79">
        <v>95.615300000000005</v>
      </c>
      <c r="G1274" s="78" t="s">
        <v>310</v>
      </c>
      <c r="H1274" s="80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25">
      <c r="A1275" s="76">
        <v>21</v>
      </c>
      <c r="B1275" s="77">
        <v>46168</v>
      </c>
      <c r="C1275" s="76">
        <v>2</v>
      </c>
      <c r="D1275" s="78" t="s">
        <v>424</v>
      </c>
      <c r="E1275" s="12" t="s">
        <v>356</v>
      </c>
      <c r="F1275" s="79">
        <v>210.86250000000001</v>
      </c>
      <c r="G1275" s="78" t="s">
        <v>310</v>
      </c>
      <c r="H1275" s="80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6">
        <v>21</v>
      </c>
      <c r="B1276" s="77">
        <v>46168</v>
      </c>
      <c r="C1276" s="76">
        <v>2</v>
      </c>
      <c r="D1276" s="78" t="s">
        <v>424</v>
      </c>
      <c r="E1276" s="12" t="s">
        <v>125</v>
      </c>
      <c r="F1276" s="79">
        <v>211.54409999999999</v>
      </c>
      <c r="G1276" s="78" t="s">
        <v>310</v>
      </c>
      <c r="H1276" s="80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6">
        <v>21</v>
      </c>
      <c r="B1277" s="77">
        <v>46168</v>
      </c>
      <c r="C1277" s="76">
        <v>2</v>
      </c>
      <c r="D1277" s="78" t="s">
        <v>424</v>
      </c>
      <c r="E1277" s="12" t="s">
        <v>137</v>
      </c>
      <c r="F1277" s="79">
        <v>218.59479999999999</v>
      </c>
      <c r="G1277" s="78" t="s">
        <v>310</v>
      </c>
      <c r="H1277" s="80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6">
        <v>21</v>
      </c>
      <c r="B1278" s="77">
        <v>46168</v>
      </c>
      <c r="C1278" s="76">
        <v>2</v>
      </c>
      <c r="D1278" s="78" t="s">
        <v>424</v>
      </c>
      <c r="E1278" s="12" t="s">
        <v>358</v>
      </c>
      <c r="F1278" s="79">
        <v>217.82259999999999</v>
      </c>
      <c r="G1278" s="78" t="s">
        <v>310</v>
      </c>
      <c r="H1278" s="80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6">
        <v>21</v>
      </c>
      <c r="B1279" s="77">
        <v>46168</v>
      </c>
      <c r="C1279" s="76">
        <v>2</v>
      </c>
      <c r="D1279" s="78" t="s">
        <v>424</v>
      </c>
      <c r="E1279" s="12" t="s">
        <v>134</v>
      </c>
      <c r="F1279" s="79">
        <v>227.4744</v>
      </c>
      <c r="G1279" s="78" t="s">
        <v>310</v>
      </c>
      <c r="H1279" s="80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25">
      <c r="A1280" s="76">
        <v>21</v>
      </c>
      <c r="B1280" s="77">
        <v>46168</v>
      </c>
      <c r="C1280" s="76">
        <v>2</v>
      </c>
      <c r="D1280" s="78" t="s">
        <v>424</v>
      </c>
      <c r="E1280" s="12" t="s">
        <v>138</v>
      </c>
      <c r="F1280" s="79">
        <v>231.22280000000001</v>
      </c>
      <c r="G1280" s="78" t="s">
        <v>310</v>
      </c>
      <c r="H1280" s="80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25">
      <c r="A1281" s="76">
        <v>21</v>
      </c>
      <c r="B1281" s="77">
        <v>46168</v>
      </c>
      <c r="C1281" s="76">
        <v>2</v>
      </c>
      <c r="D1281" s="78" t="s">
        <v>424</v>
      </c>
      <c r="E1281" s="12" t="s">
        <v>359</v>
      </c>
      <c r="F1281" s="79">
        <v>236.87729999999999</v>
      </c>
      <c r="G1281" s="78" t="s">
        <v>310</v>
      </c>
      <c r="H1281" s="80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25">
      <c r="A1282" s="76">
        <v>21</v>
      </c>
      <c r="B1282" s="77">
        <v>46168</v>
      </c>
      <c r="C1282" s="76">
        <v>2</v>
      </c>
      <c r="D1282" s="78" t="s">
        <v>424</v>
      </c>
      <c r="E1282" s="12" t="s">
        <v>126</v>
      </c>
      <c r="F1282" s="79">
        <v>251.95939999999999</v>
      </c>
      <c r="G1282" s="78" t="s">
        <v>310</v>
      </c>
      <c r="H1282" s="80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25">
      <c r="A1283" s="76">
        <v>21</v>
      </c>
      <c r="B1283" s="77">
        <v>46168</v>
      </c>
      <c r="C1283" s="76">
        <v>2</v>
      </c>
      <c r="D1283" s="78" t="s">
        <v>424</v>
      </c>
      <c r="E1283" s="12" t="s">
        <v>127</v>
      </c>
      <c r="F1283" s="79">
        <v>257.43759999999997</v>
      </c>
      <c r="G1283" s="78" t="s">
        <v>310</v>
      </c>
      <c r="H1283" s="80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25">
      <c r="A1284" s="76">
        <v>21</v>
      </c>
      <c r="B1284" s="77">
        <v>46168</v>
      </c>
      <c r="C1284" s="76">
        <v>2</v>
      </c>
      <c r="D1284" s="78" t="s">
        <v>424</v>
      </c>
      <c r="E1284" s="12" t="s">
        <v>124</v>
      </c>
      <c r="F1284" s="79">
        <v>249.9041</v>
      </c>
      <c r="G1284" s="78" t="s">
        <v>310</v>
      </c>
      <c r="H1284" s="80"/>
      <c r="BA1284" s="5" t="str">
        <f t="shared" ref="BA1284:BA1347" si="20">IF($D1284="","",MID($D1284,4,6))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25">
      <c r="A1285" s="76">
        <v>21</v>
      </c>
      <c r="B1285" s="77">
        <v>46168</v>
      </c>
      <c r="C1285" s="76">
        <v>2</v>
      </c>
      <c r="D1285" s="78" t="s">
        <v>424</v>
      </c>
      <c r="E1285" s="12" t="s">
        <v>361</v>
      </c>
      <c r="F1285" s="79">
        <v>252.23949999999999</v>
      </c>
      <c r="G1285" s="78" t="s">
        <v>310</v>
      </c>
      <c r="H1285" s="80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25">
      <c r="A1286" s="76">
        <v>21</v>
      </c>
      <c r="B1286" s="77">
        <v>46168</v>
      </c>
      <c r="C1286" s="76">
        <v>2</v>
      </c>
      <c r="D1286" s="78" t="s">
        <v>424</v>
      </c>
      <c r="E1286" s="12" t="s">
        <v>139</v>
      </c>
      <c r="F1286" s="79">
        <v>258.89769999999999</v>
      </c>
      <c r="G1286" s="78" t="s">
        <v>310</v>
      </c>
      <c r="H1286" s="80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25">
      <c r="A1287" s="76">
        <v>21</v>
      </c>
      <c r="B1287" s="77">
        <v>46168</v>
      </c>
      <c r="C1287" s="76">
        <v>2</v>
      </c>
      <c r="D1287" s="78" t="s">
        <v>424</v>
      </c>
      <c r="E1287" s="12" t="s">
        <v>118</v>
      </c>
      <c r="F1287" s="79">
        <v>270.5335</v>
      </c>
      <c r="G1287" s="78" t="s">
        <v>310</v>
      </c>
      <c r="H1287" s="80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25">
      <c r="A1288" s="76">
        <v>21</v>
      </c>
      <c r="B1288" s="77">
        <v>46168</v>
      </c>
      <c r="C1288" s="76">
        <v>2</v>
      </c>
      <c r="D1288" s="78" t="s">
        <v>424</v>
      </c>
      <c r="E1288" s="12" t="s">
        <v>362</v>
      </c>
      <c r="F1288" s="79">
        <v>269.10809999999998</v>
      </c>
      <c r="G1288" s="78" t="s">
        <v>310</v>
      </c>
      <c r="H1288" s="80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25">
      <c r="A1289" s="76">
        <v>21</v>
      </c>
      <c r="B1289" s="77">
        <v>46168</v>
      </c>
      <c r="C1289" s="76">
        <v>2</v>
      </c>
      <c r="D1289" s="78" t="s">
        <v>424</v>
      </c>
      <c r="E1289" s="12" t="s">
        <v>364</v>
      </c>
      <c r="F1289" s="79">
        <v>273.80130000000003</v>
      </c>
      <c r="G1289" s="78" t="s">
        <v>310</v>
      </c>
      <c r="H1289" s="80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25">
      <c r="A1290" s="76">
        <v>21</v>
      </c>
      <c r="B1290" s="77">
        <v>46168</v>
      </c>
      <c r="C1290" s="76">
        <v>2</v>
      </c>
      <c r="D1290" s="78" t="s">
        <v>424</v>
      </c>
      <c r="E1290" s="12" t="s">
        <v>135</v>
      </c>
      <c r="F1290" s="79">
        <v>281.54849999999999</v>
      </c>
      <c r="G1290" s="78" t="s">
        <v>310</v>
      </c>
      <c r="H1290" s="80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25">
      <c r="A1291" s="76">
        <v>21</v>
      </c>
      <c r="B1291" s="77">
        <v>46168</v>
      </c>
      <c r="C1291" s="76">
        <v>2</v>
      </c>
      <c r="D1291" s="78" t="s">
        <v>424</v>
      </c>
      <c r="E1291" s="12" t="s">
        <v>128</v>
      </c>
      <c r="F1291" s="79">
        <v>281.5154</v>
      </c>
      <c r="G1291" s="78" t="s">
        <v>310</v>
      </c>
      <c r="H1291" s="80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25">
      <c r="A1292" s="76">
        <v>21</v>
      </c>
      <c r="B1292" s="77">
        <v>46168</v>
      </c>
      <c r="C1292" s="76">
        <v>2</v>
      </c>
      <c r="D1292" s="78" t="s">
        <v>424</v>
      </c>
      <c r="E1292" s="12" t="s">
        <v>122</v>
      </c>
      <c r="F1292" s="79">
        <v>210.4323</v>
      </c>
      <c r="G1292" s="78" t="s">
        <v>310</v>
      </c>
      <c r="H1292" s="80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25">
      <c r="A1293" s="76">
        <v>21</v>
      </c>
      <c r="B1293" s="77">
        <v>46168</v>
      </c>
      <c r="C1293" s="76">
        <v>2</v>
      </c>
      <c r="D1293" s="78" t="s">
        <v>424</v>
      </c>
      <c r="E1293" s="12" t="s">
        <v>144</v>
      </c>
      <c r="F1293" s="79">
        <v>193.95939999999999</v>
      </c>
      <c r="G1293" s="78" t="s">
        <v>310</v>
      </c>
      <c r="H1293" s="80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25">
      <c r="A1294" s="76">
        <v>21</v>
      </c>
      <c r="B1294" s="77">
        <v>46168</v>
      </c>
      <c r="C1294" s="76">
        <v>2</v>
      </c>
      <c r="D1294" s="78" t="s">
        <v>424</v>
      </c>
      <c r="E1294" s="12" t="s">
        <v>365</v>
      </c>
      <c r="F1294" s="79">
        <v>206.8954</v>
      </c>
      <c r="G1294" s="78" t="s">
        <v>310</v>
      </c>
      <c r="H1294" s="80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25">
      <c r="A1295" s="76">
        <v>21</v>
      </c>
      <c r="B1295" s="77">
        <v>46168</v>
      </c>
      <c r="C1295" s="76">
        <v>2</v>
      </c>
      <c r="D1295" s="78" t="s">
        <v>424</v>
      </c>
      <c r="E1295" s="12" t="s">
        <v>132</v>
      </c>
      <c r="F1295" s="79">
        <v>208.14150000000001</v>
      </c>
      <c r="G1295" s="78" t="s">
        <v>310</v>
      </c>
      <c r="H1295" s="80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25">
      <c r="A1296" s="76">
        <v>21</v>
      </c>
      <c r="B1296" s="77">
        <v>46168</v>
      </c>
      <c r="C1296" s="76">
        <v>2</v>
      </c>
      <c r="D1296" s="78" t="s">
        <v>424</v>
      </c>
      <c r="E1296" s="12" t="s">
        <v>133</v>
      </c>
      <c r="F1296" s="79">
        <v>223.8476</v>
      </c>
      <c r="G1296" s="78" t="s">
        <v>310</v>
      </c>
      <c r="H1296" s="80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25">
      <c r="A1297" s="76">
        <v>21</v>
      </c>
      <c r="B1297" s="77">
        <v>46168</v>
      </c>
      <c r="C1297" s="76">
        <v>2</v>
      </c>
      <c r="D1297" s="78" t="s">
        <v>424</v>
      </c>
      <c r="E1297" s="12" t="s">
        <v>366</v>
      </c>
      <c r="F1297" s="79">
        <v>228.2175</v>
      </c>
      <c r="G1297" s="78" t="s">
        <v>310</v>
      </c>
      <c r="H1297" s="80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25">
      <c r="A1298" s="76">
        <v>21</v>
      </c>
      <c r="B1298" s="77">
        <v>46168</v>
      </c>
      <c r="C1298" s="76">
        <v>2</v>
      </c>
      <c r="D1298" s="78" t="s">
        <v>424</v>
      </c>
      <c r="E1298" s="12" t="s">
        <v>367</v>
      </c>
      <c r="F1298" s="79">
        <v>232.7971</v>
      </c>
      <c r="G1298" s="78" t="s">
        <v>310</v>
      </c>
      <c r="H1298" s="80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25">
      <c r="A1299" s="76">
        <v>21</v>
      </c>
      <c r="B1299" s="77">
        <v>46168</v>
      </c>
      <c r="C1299" s="76">
        <v>2</v>
      </c>
      <c r="D1299" s="78" t="s">
        <v>424</v>
      </c>
      <c r="E1299" s="12" t="s">
        <v>129</v>
      </c>
      <c r="F1299" s="79">
        <v>240.80179999999999</v>
      </c>
      <c r="G1299" s="78" t="s">
        <v>310</v>
      </c>
      <c r="H1299" s="80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25">
      <c r="A1300" s="76">
        <v>21</v>
      </c>
      <c r="B1300" s="77">
        <v>46168</v>
      </c>
      <c r="C1300" s="76">
        <v>2</v>
      </c>
      <c r="D1300" s="78" t="s">
        <v>424</v>
      </c>
      <c r="E1300" s="12" t="s">
        <v>131</v>
      </c>
      <c r="F1300" s="79">
        <v>232.56559999999999</v>
      </c>
      <c r="G1300" s="78" t="s">
        <v>310</v>
      </c>
      <c r="H1300" s="80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25">
      <c r="A1301" s="76">
        <v>21</v>
      </c>
      <c r="B1301" s="77">
        <v>46168</v>
      </c>
      <c r="C1301" s="76">
        <v>2</v>
      </c>
      <c r="D1301" s="78" t="s">
        <v>424</v>
      </c>
      <c r="E1301" s="12" t="s">
        <v>368</v>
      </c>
      <c r="F1301" s="79">
        <v>249.9753</v>
      </c>
      <c r="G1301" s="78" t="s">
        <v>310</v>
      </c>
      <c r="H1301" s="80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25">
      <c r="A1302" s="76">
        <v>21</v>
      </c>
      <c r="B1302" s="77">
        <v>46168</v>
      </c>
      <c r="C1302" s="76">
        <v>2</v>
      </c>
      <c r="D1302" s="78" t="s">
        <v>424</v>
      </c>
      <c r="E1302" s="12" t="s">
        <v>370</v>
      </c>
      <c r="F1302" s="79">
        <v>247.43539999999999</v>
      </c>
      <c r="G1302" s="78" t="s">
        <v>310</v>
      </c>
      <c r="H1302" s="80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25">
      <c r="A1303" s="76">
        <v>21</v>
      </c>
      <c r="B1303" s="77">
        <v>46168</v>
      </c>
      <c r="C1303" s="76">
        <v>2</v>
      </c>
      <c r="D1303" s="78" t="s">
        <v>424</v>
      </c>
      <c r="E1303" s="12" t="s">
        <v>140</v>
      </c>
      <c r="F1303" s="79">
        <v>266.40030000000002</v>
      </c>
      <c r="G1303" s="78" t="s">
        <v>310</v>
      </c>
      <c r="H1303" s="80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25">
      <c r="A1304" s="76">
        <v>21</v>
      </c>
      <c r="B1304" s="77">
        <v>46168</v>
      </c>
      <c r="C1304" s="76">
        <v>2</v>
      </c>
      <c r="D1304" s="78" t="s">
        <v>424</v>
      </c>
      <c r="E1304" s="12" t="s">
        <v>142</v>
      </c>
      <c r="F1304" s="79">
        <v>270.03680000000003</v>
      </c>
      <c r="G1304" s="78" t="s">
        <v>310</v>
      </c>
      <c r="H1304" s="80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6">
        <v>21</v>
      </c>
      <c r="B1305" s="77">
        <v>46168</v>
      </c>
      <c r="C1305" s="76">
        <v>2</v>
      </c>
      <c r="D1305" s="78" t="s">
        <v>424</v>
      </c>
      <c r="E1305" s="12" t="s">
        <v>143</v>
      </c>
      <c r="F1305" s="79">
        <v>265.90120000000002</v>
      </c>
      <c r="G1305" s="78" t="s">
        <v>310</v>
      </c>
      <c r="H1305" s="80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6">
        <v>22</v>
      </c>
      <c r="B1306" s="77">
        <v>46175</v>
      </c>
      <c r="C1306" s="76">
        <v>1</v>
      </c>
      <c r="D1306" s="78" t="s">
        <v>423</v>
      </c>
      <c r="E1306" s="12" t="s">
        <v>356</v>
      </c>
      <c r="F1306" s="79">
        <v>84.644000000000005</v>
      </c>
      <c r="G1306" s="78" t="s">
        <v>310</v>
      </c>
      <c r="H1306" s="80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25">
      <c r="A1307" s="76">
        <v>22</v>
      </c>
      <c r="B1307" s="77">
        <v>46175</v>
      </c>
      <c r="C1307" s="76">
        <v>1</v>
      </c>
      <c r="D1307" s="78" t="s">
        <v>423</v>
      </c>
      <c r="E1307" s="12" t="s">
        <v>125</v>
      </c>
      <c r="F1307" s="79">
        <v>87.173199999999994</v>
      </c>
      <c r="G1307" s="78" t="s">
        <v>310</v>
      </c>
      <c r="H1307" s="80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25">
      <c r="A1308" s="76">
        <v>22</v>
      </c>
      <c r="B1308" s="77">
        <v>46175</v>
      </c>
      <c r="C1308" s="76">
        <v>1</v>
      </c>
      <c r="D1308" s="78" t="s">
        <v>423</v>
      </c>
      <c r="E1308" s="12" t="s">
        <v>137</v>
      </c>
      <c r="F1308" s="79">
        <v>89.05</v>
      </c>
      <c r="G1308" s="78" t="s">
        <v>310</v>
      </c>
      <c r="H1308" s="80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25">
      <c r="A1309" s="76">
        <v>22</v>
      </c>
      <c r="B1309" s="77">
        <v>46175</v>
      </c>
      <c r="C1309" s="76">
        <v>1</v>
      </c>
      <c r="D1309" s="78" t="s">
        <v>423</v>
      </c>
      <c r="E1309" s="12" t="s">
        <v>358</v>
      </c>
      <c r="F1309" s="79">
        <v>93.652600000000007</v>
      </c>
      <c r="G1309" s="78" t="s">
        <v>310</v>
      </c>
      <c r="H1309" s="80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25">
      <c r="A1310" s="76">
        <v>22</v>
      </c>
      <c r="B1310" s="77">
        <v>46175</v>
      </c>
      <c r="C1310" s="76">
        <v>1</v>
      </c>
      <c r="D1310" s="78" t="s">
        <v>423</v>
      </c>
      <c r="E1310" s="12" t="s">
        <v>134</v>
      </c>
      <c r="F1310" s="79">
        <v>94.523899999999998</v>
      </c>
      <c r="G1310" s="78" t="s">
        <v>310</v>
      </c>
      <c r="H1310" s="80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25">
      <c r="A1311" s="76">
        <v>22</v>
      </c>
      <c r="B1311" s="77">
        <v>46175</v>
      </c>
      <c r="C1311" s="76">
        <v>1</v>
      </c>
      <c r="D1311" s="78" t="s">
        <v>423</v>
      </c>
      <c r="E1311" s="12" t="s">
        <v>138</v>
      </c>
      <c r="F1311" s="79">
        <v>96.515600000000006</v>
      </c>
      <c r="G1311" s="78" t="s">
        <v>310</v>
      </c>
      <c r="H1311" s="80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25">
      <c r="A1312" s="76">
        <v>22</v>
      </c>
      <c r="B1312" s="77">
        <v>46175</v>
      </c>
      <c r="C1312" s="76">
        <v>1</v>
      </c>
      <c r="D1312" s="78" t="s">
        <v>423</v>
      </c>
      <c r="E1312" s="12" t="s">
        <v>359</v>
      </c>
      <c r="F1312" s="79">
        <v>103.28449999999999</v>
      </c>
      <c r="G1312" s="78" t="s">
        <v>310</v>
      </c>
      <c r="H1312" s="80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25">
      <c r="A1313" s="76">
        <v>22</v>
      </c>
      <c r="B1313" s="77">
        <v>46175</v>
      </c>
      <c r="C1313" s="76">
        <v>1</v>
      </c>
      <c r="D1313" s="78" t="s">
        <v>423</v>
      </c>
      <c r="E1313" s="12" t="s">
        <v>126</v>
      </c>
      <c r="F1313" s="79">
        <v>105.1066</v>
      </c>
      <c r="G1313" s="78" t="s">
        <v>310</v>
      </c>
      <c r="H1313" s="80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25">
      <c r="A1314" s="76">
        <v>22</v>
      </c>
      <c r="B1314" s="77">
        <v>46175</v>
      </c>
      <c r="C1314" s="76">
        <v>1</v>
      </c>
      <c r="D1314" s="78" t="s">
        <v>423</v>
      </c>
      <c r="E1314" s="12" t="s">
        <v>127</v>
      </c>
      <c r="F1314" s="79">
        <v>106.6786</v>
      </c>
      <c r="G1314" s="78" t="s">
        <v>310</v>
      </c>
      <c r="H1314" s="80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25">
      <c r="A1315" s="76">
        <v>22</v>
      </c>
      <c r="B1315" s="77">
        <v>46175</v>
      </c>
      <c r="C1315" s="76">
        <v>1</v>
      </c>
      <c r="D1315" s="78" t="s">
        <v>423</v>
      </c>
      <c r="E1315" s="12" t="s">
        <v>124</v>
      </c>
      <c r="F1315" s="79">
        <v>110.01309999999999</v>
      </c>
      <c r="G1315" s="78" t="s">
        <v>310</v>
      </c>
      <c r="H1315" s="80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25">
      <c r="A1316" s="76">
        <v>22</v>
      </c>
      <c r="B1316" s="77">
        <v>46175</v>
      </c>
      <c r="C1316" s="76">
        <v>1</v>
      </c>
      <c r="D1316" s="78" t="s">
        <v>423</v>
      </c>
      <c r="E1316" s="12" t="s">
        <v>361</v>
      </c>
      <c r="F1316" s="79">
        <v>117.6033</v>
      </c>
      <c r="G1316" s="78" t="s">
        <v>310</v>
      </c>
      <c r="H1316" s="80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25">
      <c r="A1317" s="76">
        <v>22</v>
      </c>
      <c r="B1317" s="77">
        <v>46175</v>
      </c>
      <c r="C1317" s="76">
        <v>1</v>
      </c>
      <c r="D1317" s="78" t="s">
        <v>423</v>
      </c>
      <c r="E1317" s="12" t="s">
        <v>139</v>
      </c>
      <c r="F1317" s="79">
        <v>116.5697</v>
      </c>
      <c r="G1317" s="78" t="s">
        <v>310</v>
      </c>
      <c r="H1317" s="80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25">
      <c r="A1318" s="76">
        <v>22</v>
      </c>
      <c r="B1318" s="77">
        <v>46175</v>
      </c>
      <c r="C1318" s="76">
        <v>1</v>
      </c>
      <c r="D1318" s="78" t="s">
        <v>423</v>
      </c>
      <c r="E1318" s="12" t="s">
        <v>118</v>
      </c>
      <c r="F1318" s="79">
        <v>116.26220000000001</v>
      </c>
      <c r="G1318" s="78" t="s">
        <v>310</v>
      </c>
      <c r="H1318" s="80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25">
      <c r="A1319" s="76">
        <v>22</v>
      </c>
      <c r="B1319" s="77">
        <v>46175</v>
      </c>
      <c r="C1319" s="76">
        <v>1</v>
      </c>
      <c r="D1319" s="78" t="s">
        <v>423</v>
      </c>
      <c r="E1319" s="12" t="s">
        <v>362</v>
      </c>
      <c r="F1319" s="79">
        <v>86.358800000000002</v>
      </c>
      <c r="G1319" s="78" t="s">
        <v>310</v>
      </c>
      <c r="H1319" s="80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25">
      <c r="A1320" s="76">
        <v>22</v>
      </c>
      <c r="B1320" s="77">
        <v>46175</v>
      </c>
      <c r="C1320" s="76">
        <v>1</v>
      </c>
      <c r="D1320" s="78" t="s">
        <v>423</v>
      </c>
      <c r="E1320" s="12" t="s">
        <v>364</v>
      </c>
      <c r="F1320" s="79">
        <v>85.835800000000006</v>
      </c>
      <c r="G1320" s="78" t="s">
        <v>310</v>
      </c>
      <c r="H1320" s="80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25">
      <c r="A1321" s="76">
        <v>22</v>
      </c>
      <c r="B1321" s="77">
        <v>46175</v>
      </c>
      <c r="C1321" s="76">
        <v>1</v>
      </c>
      <c r="D1321" s="78" t="s">
        <v>423</v>
      </c>
      <c r="E1321" s="12" t="s">
        <v>135</v>
      </c>
      <c r="F1321" s="79">
        <v>90.873199999999997</v>
      </c>
      <c r="G1321" s="78" t="s">
        <v>310</v>
      </c>
      <c r="H1321" s="80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25">
      <c r="A1322" s="76">
        <v>22</v>
      </c>
      <c r="B1322" s="77">
        <v>46175</v>
      </c>
      <c r="C1322" s="76">
        <v>1</v>
      </c>
      <c r="D1322" s="78" t="s">
        <v>423</v>
      </c>
      <c r="E1322" s="12" t="s">
        <v>128</v>
      </c>
      <c r="F1322" s="79">
        <v>92.863900000000001</v>
      </c>
      <c r="G1322" s="78" t="s">
        <v>310</v>
      </c>
      <c r="H1322" s="80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25">
      <c r="A1323" s="76">
        <v>22</v>
      </c>
      <c r="B1323" s="77">
        <v>46175</v>
      </c>
      <c r="C1323" s="76">
        <v>1</v>
      </c>
      <c r="D1323" s="78" t="s">
        <v>423</v>
      </c>
      <c r="E1323" s="12" t="s">
        <v>122</v>
      </c>
      <c r="F1323" s="79">
        <v>100.5181</v>
      </c>
      <c r="G1323" s="78" t="s">
        <v>310</v>
      </c>
      <c r="H1323" s="80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25">
      <c r="A1324" s="76">
        <v>22</v>
      </c>
      <c r="B1324" s="77">
        <v>46175</v>
      </c>
      <c r="C1324" s="76">
        <v>1</v>
      </c>
      <c r="D1324" s="78" t="s">
        <v>423</v>
      </c>
      <c r="E1324" s="12" t="s">
        <v>144</v>
      </c>
      <c r="F1324" s="79">
        <v>97.412300000000002</v>
      </c>
      <c r="G1324" s="78" t="s">
        <v>310</v>
      </c>
      <c r="H1324" s="80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25">
      <c r="A1325" s="76">
        <v>22</v>
      </c>
      <c r="B1325" s="77">
        <v>46175</v>
      </c>
      <c r="C1325" s="76">
        <v>1</v>
      </c>
      <c r="D1325" s="78" t="s">
        <v>423</v>
      </c>
      <c r="E1325" s="12" t="s">
        <v>365</v>
      </c>
      <c r="F1325" s="79">
        <v>106.11499999999999</v>
      </c>
      <c r="G1325" s="78" t="s">
        <v>310</v>
      </c>
      <c r="H1325" s="80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25">
      <c r="A1326" s="76">
        <v>22</v>
      </c>
      <c r="B1326" s="77">
        <v>46175</v>
      </c>
      <c r="C1326" s="76">
        <v>1</v>
      </c>
      <c r="D1326" s="78" t="s">
        <v>423</v>
      </c>
      <c r="E1326" s="12" t="s">
        <v>132</v>
      </c>
      <c r="F1326" s="79">
        <v>101.0231</v>
      </c>
      <c r="G1326" s="78" t="s">
        <v>310</v>
      </c>
      <c r="H1326" s="80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25">
      <c r="A1327" s="76">
        <v>22</v>
      </c>
      <c r="B1327" s="77">
        <v>46175</v>
      </c>
      <c r="C1327" s="76">
        <v>1</v>
      </c>
      <c r="D1327" s="78" t="s">
        <v>423</v>
      </c>
      <c r="E1327" s="12" t="s">
        <v>133</v>
      </c>
      <c r="F1327" s="79">
        <v>111.1895</v>
      </c>
      <c r="G1327" s="78" t="s">
        <v>310</v>
      </c>
      <c r="H1327" s="80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25">
      <c r="A1328" s="76">
        <v>22</v>
      </c>
      <c r="B1328" s="77">
        <v>46175</v>
      </c>
      <c r="C1328" s="76">
        <v>1</v>
      </c>
      <c r="D1328" s="78" t="s">
        <v>423</v>
      </c>
      <c r="E1328" s="12" t="s">
        <v>366</v>
      </c>
      <c r="F1328" s="79">
        <v>115.0314</v>
      </c>
      <c r="G1328" s="78" t="s">
        <v>310</v>
      </c>
      <c r="H1328" s="80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25">
      <c r="A1329" s="76">
        <v>22</v>
      </c>
      <c r="B1329" s="77">
        <v>46175</v>
      </c>
      <c r="C1329" s="76">
        <v>1</v>
      </c>
      <c r="D1329" s="78" t="s">
        <v>423</v>
      </c>
      <c r="E1329" s="12" t="s">
        <v>367</v>
      </c>
      <c r="F1329" s="79">
        <v>114.5078</v>
      </c>
      <c r="G1329" s="78" t="s">
        <v>310</v>
      </c>
      <c r="H1329" s="80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25">
      <c r="A1330" s="76">
        <v>22</v>
      </c>
      <c r="B1330" s="77">
        <v>46175</v>
      </c>
      <c r="C1330" s="76">
        <v>1</v>
      </c>
      <c r="D1330" s="78" t="s">
        <v>423</v>
      </c>
      <c r="E1330" s="12" t="s">
        <v>129</v>
      </c>
      <c r="F1330" s="79">
        <v>114.4421</v>
      </c>
      <c r="G1330" s="78" t="s">
        <v>310</v>
      </c>
      <c r="H1330" s="80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25">
      <c r="A1331" s="76">
        <v>22</v>
      </c>
      <c r="B1331" s="77">
        <v>46175</v>
      </c>
      <c r="C1331" s="76">
        <v>1</v>
      </c>
      <c r="D1331" s="78" t="s">
        <v>423</v>
      </c>
      <c r="E1331" s="12" t="s">
        <v>131</v>
      </c>
      <c r="F1331" s="79">
        <v>129.0411</v>
      </c>
      <c r="G1331" s="78" t="s">
        <v>310</v>
      </c>
      <c r="H1331" s="80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25">
      <c r="A1332" s="76">
        <v>22</v>
      </c>
      <c r="B1332" s="77">
        <v>46175</v>
      </c>
      <c r="C1332" s="76">
        <v>1</v>
      </c>
      <c r="D1332" s="78" t="s">
        <v>423</v>
      </c>
      <c r="E1332" s="12" t="s">
        <v>368</v>
      </c>
      <c r="F1332" s="79">
        <v>82.400999999999996</v>
      </c>
      <c r="G1332" s="78" t="s">
        <v>310</v>
      </c>
      <c r="H1332" s="80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25">
      <c r="A1333" s="76">
        <v>22</v>
      </c>
      <c r="B1333" s="77">
        <v>46175</v>
      </c>
      <c r="C1333" s="76">
        <v>1</v>
      </c>
      <c r="D1333" s="78" t="s">
        <v>423</v>
      </c>
      <c r="E1333" s="12" t="s">
        <v>370</v>
      </c>
      <c r="F1333" s="79">
        <v>83.803299999999993</v>
      </c>
      <c r="G1333" s="78" t="s">
        <v>310</v>
      </c>
      <c r="H1333" s="80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25">
      <c r="A1334" s="76">
        <v>22</v>
      </c>
      <c r="B1334" s="77">
        <v>46175</v>
      </c>
      <c r="C1334" s="76">
        <v>1</v>
      </c>
      <c r="D1334" s="78" t="s">
        <v>423</v>
      </c>
      <c r="E1334" s="12" t="s">
        <v>140</v>
      </c>
      <c r="F1334" s="79">
        <v>93.347800000000007</v>
      </c>
      <c r="G1334" s="78" t="s">
        <v>310</v>
      </c>
      <c r="H1334" s="80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25">
      <c r="A1335" s="76">
        <v>22</v>
      </c>
      <c r="B1335" s="77">
        <v>46175</v>
      </c>
      <c r="C1335" s="76">
        <v>1</v>
      </c>
      <c r="D1335" s="78" t="s">
        <v>423</v>
      </c>
      <c r="E1335" s="12" t="s">
        <v>142</v>
      </c>
      <c r="F1335" s="79">
        <v>88.356999999999999</v>
      </c>
      <c r="G1335" s="78" t="s">
        <v>310</v>
      </c>
      <c r="H1335" s="80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25">
      <c r="A1336" s="76">
        <v>22</v>
      </c>
      <c r="B1336" s="77">
        <v>46175</v>
      </c>
      <c r="C1336" s="76">
        <v>1</v>
      </c>
      <c r="D1336" s="78" t="s">
        <v>423</v>
      </c>
      <c r="E1336" s="12" t="s">
        <v>143</v>
      </c>
      <c r="F1336" s="79">
        <v>94.312799999999996</v>
      </c>
      <c r="G1336" s="78" t="s">
        <v>310</v>
      </c>
      <c r="H1336" s="80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25">
      <c r="A1337" s="76">
        <v>22</v>
      </c>
      <c r="B1337" s="77">
        <v>46175</v>
      </c>
      <c r="C1337" s="76">
        <v>2</v>
      </c>
      <c r="D1337" s="78" t="s">
        <v>424</v>
      </c>
      <c r="E1337" s="12" t="s">
        <v>356</v>
      </c>
      <c r="F1337" s="79">
        <v>216.86259999999999</v>
      </c>
      <c r="G1337" s="78" t="s">
        <v>310</v>
      </c>
      <c r="H1337" s="80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6">
        <v>22</v>
      </c>
      <c r="B1338" s="77">
        <v>46175</v>
      </c>
      <c r="C1338" s="76">
        <v>2</v>
      </c>
      <c r="D1338" s="78" t="s">
        <v>424</v>
      </c>
      <c r="E1338" s="12" t="s">
        <v>125</v>
      </c>
      <c r="F1338" s="79">
        <v>205.5198</v>
      </c>
      <c r="G1338" s="78" t="s">
        <v>310</v>
      </c>
      <c r="H1338" s="80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6">
        <v>22</v>
      </c>
      <c r="B1339" s="77">
        <v>46175</v>
      </c>
      <c r="C1339" s="76">
        <v>2</v>
      </c>
      <c r="D1339" s="78" t="s">
        <v>424</v>
      </c>
      <c r="E1339" s="12" t="s">
        <v>137</v>
      </c>
      <c r="F1339" s="79">
        <v>217.33959999999999</v>
      </c>
      <c r="G1339" s="78" t="s">
        <v>310</v>
      </c>
      <c r="H1339" s="80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6">
        <v>22</v>
      </c>
      <c r="B1340" s="77">
        <v>46175</v>
      </c>
      <c r="C1340" s="76">
        <v>2</v>
      </c>
      <c r="D1340" s="78" t="s">
        <v>424</v>
      </c>
      <c r="E1340" s="12" t="s">
        <v>358</v>
      </c>
      <c r="F1340" s="79">
        <v>225.768</v>
      </c>
      <c r="G1340" s="78" t="s">
        <v>310</v>
      </c>
      <c r="H1340" s="80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6">
        <v>22</v>
      </c>
      <c r="B1341" s="77">
        <v>46175</v>
      </c>
      <c r="C1341" s="76">
        <v>2</v>
      </c>
      <c r="D1341" s="78" t="s">
        <v>424</v>
      </c>
      <c r="E1341" s="12" t="s">
        <v>134</v>
      </c>
      <c r="F1341" s="79">
        <v>230.6635</v>
      </c>
      <c r="G1341" s="78" t="s">
        <v>310</v>
      </c>
      <c r="H1341" s="80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6">
        <v>22</v>
      </c>
      <c r="B1342" s="77">
        <v>46175</v>
      </c>
      <c r="C1342" s="76">
        <v>2</v>
      </c>
      <c r="D1342" s="78" t="s">
        <v>424</v>
      </c>
      <c r="E1342" s="12" t="s">
        <v>138</v>
      </c>
      <c r="F1342" s="79">
        <v>232.57759999999999</v>
      </c>
      <c r="G1342" s="78" t="s">
        <v>310</v>
      </c>
      <c r="H1342" s="80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6">
        <v>22</v>
      </c>
      <c r="B1343" s="77">
        <v>46175</v>
      </c>
      <c r="C1343" s="76">
        <v>2</v>
      </c>
      <c r="D1343" s="78" t="s">
        <v>424</v>
      </c>
      <c r="E1343" s="12" t="s">
        <v>359</v>
      </c>
      <c r="F1343" s="79">
        <v>243.09690000000001</v>
      </c>
      <c r="G1343" s="78" t="s">
        <v>310</v>
      </c>
      <c r="H1343" s="80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6">
        <v>22</v>
      </c>
      <c r="B1344" s="77">
        <v>46175</v>
      </c>
      <c r="C1344" s="76">
        <v>2</v>
      </c>
      <c r="D1344" s="78" t="s">
        <v>424</v>
      </c>
      <c r="E1344" s="12" t="s">
        <v>126</v>
      </c>
      <c r="F1344" s="79">
        <v>241.97139999999999</v>
      </c>
      <c r="G1344" s="78" t="s">
        <v>310</v>
      </c>
      <c r="H1344" s="80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6">
        <v>22</v>
      </c>
      <c r="B1345" s="77">
        <v>46175</v>
      </c>
      <c r="C1345" s="76">
        <v>2</v>
      </c>
      <c r="D1345" s="78" t="s">
        <v>424</v>
      </c>
      <c r="E1345" s="12" t="s">
        <v>127</v>
      </c>
      <c r="F1345" s="79">
        <v>238.60550000000001</v>
      </c>
      <c r="G1345" s="78" t="s">
        <v>310</v>
      </c>
      <c r="H1345" s="80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6">
        <v>22</v>
      </c>
      <c r="B1346" s="77">
        <v>46175</v>
      </c>
      <c r="C1346" s="76">
        <v>2</v>
      </c>
      <c r="D1346" s="78" t="s">
        <v>424</v>
      </c>
      <c r="E1346" s="12" t="s">
        <v>124</v>
      </c>
      <c r="F1346" s="79">
        <v>247.6788</v>
      </c>
      <c r="G1346" s="78" t="s">
        <v>310</v>
      </c>
      <c r="H1346" s="80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6">
        <v>22</v>
      </c>
      <c r="B1347" s="77">
        <v>46175</v>
      </c>
      <c r="C1347" s="76">
        <v>2</v>
      </c>
      <c r="D1347" s="78" t="s">
        <v>424</v>
      </c>
      <c r="E1347" s="12" t="s">
        <v>361</v>
      </c>
      <c r="F1347" s="79">
        <v>252.5607</v>
      </c>
      <c r="G1347" s="78" t="s">
        <v>310</v>
      </c>
      <c r="H1347" s="80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6">
        <v>22</v>
      </c>
      <c r="B1348" s="77">
        <v>46175</v>
      </c>
      <c r="C1348" s="76">
        <v>2</v>
      </c>
      <c r="D1348" s="78" t="s">
        <v>424</v>
      </c>
      <c r="E1348" s="12" t="s">
        <v>139</v>
      </c>
      <c r="F1348" s="79">
        <v>259.98829999999998</v>
      </c>
      <c r="G1348" s="78" t="s">
        <v>310</v>
      </c>
      <c r="H1348" s="80"/>
      <c r="BA1348" s="5" t="str">
        <f t="shared" ref="BA1348:BA1411" si="21">IF($D1348="","",MID($D1348,4,6))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6">
        <v>22</v>
      </c>
      <c r="B1349" s="77">
        <v>46175</v>
      </c>
      <c r="C1349" s="76">
        <v>2</v>
      </c>
      <c r="D1349" s="78" t="s">
        <v>424</v>
      </c>
      <c r="E1349" s="12" t="s">
        <v>118</v>
      </c>
      <c r="F1349" s="79">
        <v>261.86509999999998</v>
      </c>
      <c r="G1349" s="78" t="s">
        <v>310</v>
      </c>
      <c r="H1349" s="80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6">
        <v>22</v>
      </c>
      <c r="B1350" s="77">
        <v>46175</v>
      </c>
      <c r="C1350" s="76">
        <v>2</v>
      </c>
      <c r="D1350" s="78" t="s">
        <v>424</v>
      </c>
      <c r="E1350" s="12" t="s">
        <v>362</v>
      </c>
      <c r="F1350" s="79">
        <v>267.26440000000002</v>
      </c>
      <c r="G1350" s="78" t="s">
        <v>310</v>
      </c>
      <c r="H1350" s="80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6">
        <v>22</v>
      </c>
      <c r="B1351" s="77">
        <v>46175</v>
      </c>
      <c r="C1351" s="76">
        <v>2</v>
      </c>
      <c r="D1351" s="78" t="s">
        <v>424</v>
      </c>
      <c r="E1351" s="12" t="s">
        <v>364</v>
      </c>
      <c r="F1351" s="79">
        <v>269.65940000000001</v>
      </c>
      <c r="G1351" s="78" t="s">
        <v>310</v>
      </c>
      <c r="H1351" s="80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6">
        <v>22</v>
      </c>
      <c r="B1352" s="77">
        <v>46175</v>
      </c>
      <c r="C1352" s="76">
        <v>2</v>
      </c>
      <c r="D1352" s="78" t="s">
        <v>424</v>
      </c>
      <c r="E1352" s="12" t="s">
        <v>135</v>
      </c>
      <c r="F1352" s="79">
        <v>278.30759999999998</v>
      </c>
      <c r="G1352" s="78" t="s">
        <v>310</v>
      </c>
      <c r="H1352" s="80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6">
        <v>22</v>
      </c>
      <c r="B1353" s="77">
        <v>46175</v>
      </c>
      <c r="C1353" s="76">
        <v>2</v>
      </c>
      <c r="D1353" s="78" t="s">
        <v>424</v>
      </c>
      <c r="E1353" s="12" t="s">
        <v>128</v>
      </c>
      <c r="F1353" s="79">
        <v>275.17970000000003</v>
      </c>
      <c r="G1353" s="78" t="s">
        <v>310</v>
      </c>
      <c r="H1353" s="80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6">
        <v>22</v>
      </c>
      <c r="B1354" s="77">
        <v>46175</v>
      </c>
      <c r="C1354" s="76">
        <v>2</v>
      </c>
      <c r="D1354" s="78" t="s">
        <v>424</v>
      </c>
      <c r="E1354" s="12" t="s">
        <v>122</v>
      </c>
      <c r="F1354" s="79">
        <v>208.58090000000001</v>
      </c>
      <c r="G1354" s="78" t="s">
        <v>310</v>
      </c>
      <c r="H1354" s="80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25">
      <c r="A1355" s="76">
        <v>22</v>
      </c>
      <c r="B1355" s="77">
        <v>46175</v>
      </c>
      <c r="C1355" s="76">
        <v>2</v>
      </c>
      <c r="D1355" s="78" t="s">
        <v>424</v>
      </c>
      <c r="E1355" s="12" t="s">
        <v>144</v>
      </c>
      <c r="F1355" s="79">
        <v>208.04910000000001</v>
      </c>
      <c r="G1355" s="78" t="s">
        <v>310</v>
      </c>
      <c r="H1355" s="80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25">
      <c r="A1356" s="76">
        <v>22</v>
      </c>
      <c r="B1356" s="77">
        <v>46175</v>
      </c>
      <c r="C1356" s="76">
        <v>2</v>
      </c>
      <c r="D1356" s="78" t="s">
        <v>424</v>
      </c>
      <c r="E1356" s="12" t="s">
        <v>365</v>
      </c>
      <c r="F1356" s="79">
        <v>208.66399999999999</v>
      </c>
      <c r="G1356" s="78" t="s">
        <v>310</v>
      </c>
      <c r="H1356" s="80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25">
      <c r="A1357" s="76">
        <v>22</v>
      </c>
      <c r="B1357" s="77">
        <v>46175</v>
      </c>
      <c r="C1357" s="76">
        <v>2</v>
      </c>
      <c r="D1357" s="78" t="s">
        <v>424</v>
      </c>
      <c r="E1357" s="12" t="s">
        <v>132</v>
      </c>
      <c r="F1357" s="79">
        <v>218.65260000000001</v>
      </c>
      <c r="G1357" s="78" t="s">
        <v>310</v>
      </c>
      <c r="H1357" s="80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25">
      <c r="A1358" s="76">
        <v>22</v>
      </c>
      <c r="B1358" s="77">
        <v>46175</v>
      </c>
      <c r="C1358" s="76">
        <v>2</v>
      </c>
      <c r="D1358" s="78" t="s">
        <v>424</v>
      </c>
      <c r="E1358" s="12" t="s">
        <v>133</v>
      </c>
      <c r="F1358" s="79">
        <v>222.2919</v>
      </c>
      <c r="G1358" s="78" t="s">
        <v>310</v>
      </c>
      <c r="H1358" s="80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25">
      <c r="A1359" s="76">
        <v>22</v>
      </c>
      <c r="B1359" s="77">
        <v>46175</v>
      </c>
      <c r="C1359" s="76">
        <v>2</v>
      </c>
      <c r="D1359" s="78" t="s">
        <v>424</v>
      </c>
      <c r="E1359" s="12" t="s">
        <v>366</v>
      </c>
      <c r="F1359" s="79">
        <v>205.9607</v>
      </c>
      <c r="G1359" s="78" t="s">
        <v>310</v>
      </c>
      <c r="H1359" s="80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25">
      <c r="A1360" s="76">
        <v>22</v>
      </c>
      <c r="B1360" s="77">
        <v>46175</v>
      </c>
      <c r="C1360" s="76">
        <v>2</v>
      </c>
      <c r="D1360" s="78" t="s">
        <v>424</v>
      </c>
      <c r="E1360" s="12" t="s">
        <v>367</v>
      </c>
      <c r="F1360" s="79">
        <v>233.1326</v>
      </c>
      <c r="G1360" s="78" t="s">
        <v>310</v>
      </c>
      <c r="H1360" s="80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25">
      <c r="A1361" s="76">
        <v>22</v>
      </c>
      <c r="B1361" s="77">
        <v>46175</v>
      </c>
      <c r="C1361" s="76">
        <v>2</v>
      </c>
      <c r="D1361" s="78" t="s">
        <v>424</v>
      </c>
      <c r="E1361" s="12" t="s">
        <v>129</v>
      </c>
      <c r="F1361" s="79">
        <v>233.80420000000001</v>
      </c>
      <c r="G1361" s="78" t="s">
        <v>310</v>
      </c>
      <c r="H1361" s="80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25">
      <c r="A1362" s="76">
        <v>22</v>
      </c>
      <c r="B1362" s="77">
        <v>46175</v>
      </c>
      <c r="C1362" s="76">
        <v>2</v>
      </c>
      <c r="D1362" s="78" t="s">
        <v>424</v>
      </c>
      <c r="E1362" s="12" t="s">
        <v>131</v>
      </c>
      <c r="F1362" s="79">
        <v>244.767</v>
      </c>
      <c r="G1362" s="78" t="s">
        <v>310</v>
      </c>
      <c r="H1362" s="80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25">
      <c r="A1363" s="76">
        <v>22</v>
      </c>
      <c r="B1363" s="77">
        <v>46175</v>
      </c>
      <c r="C1363" s="76">
        <v>2</v>
      </c>
      <c r="D1363" s="78" t="s">
        <v>424</v>
      </c>
      <c r="E1363" s="12" t="s">
        <v>368</v>
      </c>
      <c r="F1363" s="79">
        <v>250.70359999999999</v>
      </c>
      <c r="G1363" s="78" t="s">
        <v>310</v>
      </c>
      <c r="H1363" s="80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25">
      <c r="A1364" s="76">
        <v>22</v>
      </c>
      <c r="B1364" s="77">
        <v>46175</v>
      </c>
      <c r="C1364" s="76">
        <v>2</v>
      </c>
      <c r="D1364" s="78" t="s">
        <v>424</v>
      </c>
      <c r="E1364" s="12" t="s">
        <v>370</v>
      </c>
      <c r="F1364" s="79">
        <v>248.62719999999999</v>
      </c>
      <c r="G1364" s="78" t="s">
        <v>310</v>
      </c>
      <c r="H1364" s="80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25">
      <c r="A1365" s="76">
        <v>22</v>
      </c>
      <c r="B1365" s="77">
        <v>46175</v>
      </c>
      <c r="C1365" s="76">
        <v>2</v>
      </c>
      <c r="D1365" s="78" t="s">
        <v>424</v>
      </c>
      <c r="E1365" s="12" t="s">
        <v>140</v>
      </c>
      <c r="F1365" s="79">
        <v>269.02260000000001</v>
      </c>
      <c r="G1365" s="78" t="s">
        <v>310</v>
      </c>
      <c r="H1365" s="80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25">
      <c r="A1366" s="76">
        <v>22</v>
      </c>
      <c r="B1366" s="77">
        <v>46175</v>
      </c>
      <c r="C1366" s="76">
        <v>2</v>
      </c>
      <c r="D1366" s="78" t="s">
        <v>424</v>
      </c>
      <c r="E1366" s="12" t="s">
        <v>142</v>
      </c>
      <c r="F1366" s="79">
        <v>254.21889999999999</v>
      </c>
      <c r="G1366" s="78" t="s">
        <v>310</v>
      </c>
      <c r="H1366" s="80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25">
      <c r="A1367" s="76">
        <v>22</v>
      </c>
      <c r="B1367" s="77">
        <v>46175</v>
      </c>
      <c r="C1367" s="76">
        <v>2</v>
      </c>
      <c r="D1367" s="78" t="s">
        <v>424</v>
      </c>
      <c r="E1367" s="12" t="s">
        <v>143</v>
      </c>
      <c r="F1367" s="79">
        <v>266.8451</v>
      </c>
      <c r="G1367" s="78" t="s">
        <v>310</v>
      </c>
      <c r="H1367" s="80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25">
      <c r="A1368" s="76">
        <v>23</v>
      </c>
      <c r="B1368" s="77">
        <v>46182</v>
      </c>
      <c r="C1368" s="76">
        <v>1</v>
      </c>
      <c r="D1368" s="78" t="s">
        <v>423</v>
      </c>
      <c r="E1368" s="12" t="s">
        <v>356</v>
      </c>
      <c r="F1368" s="79">
        <v>86.9923</v>
      </c>
      <c r="G1368" s="78" t="s">
        <v>310</v>
      </c>
      <c r="H1368" s="80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25">
      <c r="A1369" s="76">
        <v>23</v>
      </c>
      <c r="B1369" s="77">
        <v>46182</v>
      </c>
      <c r="C1369" s="76">
        <v>1</v>
      </c>
      <c r="D1369" s="78" t="s">
        <v>423</v>
      </c>
      <c r="E1369" s="12" t="s">
        <v>125</v>
      </c>
      <c r="F1369" s="79">
        <v>83.905900000000003</v>
      </c>
      <c r="G1369" s="78" t="s">
        <v>310</v>
      </c>
      <c r="H1369" s="80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6">
        <v>23</v>
      </c>
      <c r="B1370" s="77">
        <v>46182</v>
      </c>
      <c r="C1370" s="76">
        <v>1</v>
      </c>
      <c r="D1370" s="78" t="s">
        <v>423</v>
      </c>
      <c r="E1370" s="12" t="s">
        <v>137</v>
      </c>
      <c r="F1370" s="79">
        <v>90.502499999999998</v>
      </c>
      <c r="G1370" s="78" t="s">
        <v>310</v>
      </c>
      <c r="H1370" s="80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6">
        <v>23</v>
      </c>
      <c r="B1371" s="77">
        <v>46182</v>
      </c>
      <c r="C1371" s="76">
        <v>1</v>
      </c>
      <c r="D1371" s="78" t="s">
        <v>423</v>
      </c>
      <c r="E1371" s="12" t="s">
        <v>358</v>
      </c>
      <c r="F1371" s="79">
        <v>90.041300000000007</v>
      </c>
      <c r="G1371" s="78" t="s">
        <v>310</v>
      </c>
      <c r="H1371" s="80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6">
        <v>23</v>
      </c>
      <c r="B1372" s="77">
        <v>46182</v>
      </c>
      <c r="C1372" s="76">
        <v>1</v>
      </c>
      <c r="D1372" s="78" t="s">
        <v>423</v>
      </c>
      <c r="E1372" s="12" t="s">
        <v>134</v>
      </c>
      <c r="F1372" s="79">
        <v>93.334699999999998</v>
      </c>
      <c r="G1372" s="78" t="s">
        <v>310</v>
      </c>
      <c r="H1372" s="80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6">
        <v>23</v>
      </c>
      <c r="B1373" s="77">
        <v>46182</v>
      </c>
      <c r="C1373" s="76">
        <v>1</v>
      </c>
      <c r="D1373" s="78" t="s">
        <v>423</v>
      </c>
      <c r="E1373" s="12" t="s">
        <v>138</v>
      </c>
      <c r="F1373" s="79">
        <v>96.444900000000004</v>
      </c>
      <c r="G1373" s="78" t="s">
        <v>310</v>
      </c>
      <c r="H1373" s="80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6">
        <v>23</v>
      </c>
      <c r="B1374" s="77">
        <v>46182</v>
      </c>
      <c r="C1374" s="76">
        <v>1</v>
      </c>
      <c r="D1374" s="78" t="s">
        <v>423</v>
      </c>
      <c r="E1374" s="12" t="s">
        <v>359</v>
      </c>
      <c r="F1374" s="79">
        <v>102.7509</v>
      </c>
      <c r="G1374" s="78" t="s">
        <v>310</v>
      </c>
      <c r="H1374" s="80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6">
        <v>23</v>
      </c>
      <c r="B1375" s="77">
        <v>46182</v>
      </c>
      <c r="C1375" s="76">
        <v>1</v>
      </c>
      <c r="D1375" s="78" t="s">
        <v>423</v>
      </c>
      <c r="E1375" s="12" t="s">
        <v>126</v>
      </c>
      <c r="F1375" s="79">
        <v>105.5103</v>
      </c>
      <c r="G1375" s="78" t="s">
        <v>310</v>
      </c>
      <c r="H1375" s="80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6">
        <v>23</v>
      </c>
      <c r="B1376" s="77">
        <v>46182</v>
      </c>
      <c r="C1376" s="76">
        <v>1</v>
      </c>
      <c r="D1376" s="78" t="s">
        <v>423</v>
      </c>
      <c r="E1376" s="12" t="s">
        <v>127</v>
      </c>
      <c r="F1376" s="79">
        <v>109.3501</v>
      </c>
      <c r="G1376" s="78" t="s">
        <v>310</v>
      </c>
      <c r="H1376" s="80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6">
        <v>23</v>
      </c>
      <c r="B1377" s="77">
        <v>46182</v>
      </c>
      <c r="C1377" s="76">
        <v>1</v>
      </c>
      <c r="D1377" s="78" t="s">
        <v>423</v>
      </c>
      <c r="E1377" s="12" t="s">
        <v>124</v>
      </c>
      <c r="F1377" s="79">
        <v>111.5895</v>
      </c>
      <c r="G1377" s="78" t="s">
        <v>310</v>
      </c>
      <c r="H1377" s="80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6">
        <v>23</v>
      </c>
      <c r="B1378" s="77">
        <v>46182</v>
      </c>
      <c r="C1378" s="76">
        <v>1</v>
      </c>
      <c r="D1378" s="78" t="s">
        <v>423</v>
      </c>
      <c r="E1378" s="12" t="s">
        <v>361</v>
      </c>
      <c r="F1378" s="79">
        <v>108.6649</v>
      </c>
      <c r="G1378" s="78" t="s">
        <v>310</v>
      </c>
      <c r="H1378" s="80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6">
        <v>23</v>
      </c>
      <c r="B1379" s="77">
        <v>46182</v>
      </c>
      <c r="C1379" s="76">
        <v>1</v>
      </c>
      <c r="D1379" s="78" t="s">
        <v>423</v>
      </c>
      <c r="E1379" s="12" t="s">
        <v>139</v>
      </c>
      <c r="F1379" s="79">
        <v>112.523</v>
      </c>
      <c r="G1379" s="78" t="s">
        <v>310</v>
      </c>
      <c r="H1379" s="80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25">
      <c r="A1380" s="76">
        <v>23</v>
      </c>
      <c r="B1380" s="77">
        <v>46182</v>
      </c>
      <c r="C1380" s="76">
        <v>1</v>
      </c>
      <c r="D1380" s="78" t="s">
        <v>423</v>
      </c>
      <c r="E1380" s="12" t="s">
        <v>118</v>
      </c>
      <c r="F1380" s="79">
        <v>123.5522</v>
      </c>
      <c r="G1380" s="78" t="s">
        <v>310</v>
      </c>
      <c r="H1380" s="80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25">
      <c r="A1381" s="76">
        <v>23</v>
      </c>
      <c r="B1381" s="77">
        <v>46182</v>
      </c>
      <c r="C1381" s="76">
        <v>1</v>
      </c>
      <c r="D1381" s="78" t="s">
        <v>423</v>
      </c>
      <c r="E1381" s="12" t="s">
        <v>362</v>
      </c>
      <c r="F1381" s="79">
        <v>81.725399999999993</v>
      </c>
      <c r="G1381" s="78" t="s">
        <v>310</v>
      </c>
      <c r="H1381" s="80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25">
      <c r="A1382" s="76">
        <v>23</v>
      </c>
      <c r="B1382" s="77">
        <v>46182</v>
      </c>
      <c r="C1382" s="76">
        <v>1</v>
      </c>
      <c r="D1382" s="78" t="s">
        <v>423</v>
      </c>
      <c r="E1382" s="12" t="s">
        <v>364</v>
      </c>
      <c r="F1382" s="79">
        <v>89.225700000000003</v>
      </c>
      <c r="G1382" s="78" t="s">
        <v>310</v>
      </c>
      <c r="H1382" s="80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25">
      <c r="A1383" s="76">
        <v>23</v>
      </c>
      <c r="B1383" s="77">
        <v>46182</v>
      </c>
      <c r="C1383" s="76">
        <v>1</v>
      </c>
      <c r="D1383" s="78" t="s">
        <v>423</v>
      </c>
      <c r="E1383" s="12" t="s">
        <v>135</v>
      </c>
      <c r="F1383" s="79">
        <v>87.457899999999995</v>
      </c>
      <c r="G1383" s="78" t="s">
        <v>310</v>
      </c>
      <c r="H1383" s="80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25">
      <c r="A1384" s="76">
        <v>23</v>
      </c>
      <c r="B1384" s="77">
        <v>46182</v>
      </c>
      <c r="C1384" s="76">
        <v>1</v>
      </c>
      <c r="D1384" s="78" t="s">
        <v>423</v>
      </c>
      <c r="E1384" s="12" t="s">
        <v>128</v>
      </c>
      <c r="F1384" s="79">
        <v>96.785200000000003</v>
      </c>
      <c r="G1384" s="78" t="s">
        <v>310</v>
      </c>
      <c r="H1384" s="80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25">
      <c r="A1385" s="76">
        <v>23</v>
      </c>
      <c r="B1385" s="77">
        <v>46182</v>
      </c>
      <c r="C1385" s="76">
        <v>1</v>
      </c>
      <c r="D1385" s="78" t="s">
        <v>423</v>
      </c>
      <c r="E1385" s="12" t="s">
        <v>122</v>
      </c>
      <c r="F1385" s="79">
        <v>95.766199999999998</v>
      </c>
      <c r="G1385" s="78" t="s">
        <v>310</v>
      </c>
      <c r="H1385" s="80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25">
      <c r="A1386" s="76">
        <v>23</v>
      </c>
      <c r="B1386" s="77">
        <v>46182</v>
      </c>
      <c r="C1386" s="76">
        <v>1</v>
      </c>
      <c r="D1386" s="78" t="s">
        <v>423</v>
      </c>
      <c r="E1386" s="12" t="s">
        <v>144</v>
      </c>
      <c r="F1386" s="79">
        <v>96.9893</v>
      </c>
      <c r="G1386" s="78" t="s">
        <v>310</v>
      </c>
      <c r="H1386" s="80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25">
      <c r="A1387" s="76">
        <v>23</v>
      </c>
      <c r="B1387" s="77">
        <v>46182</v>
      </c>
      <c r="C1387" s="76">
        <v>1</v>
      </c>
      <c r="D1387" s="78" t="s">
        <v>423</v>
      </c>
      <c r="E1387" s="12" t="s">
        <v>365</v>
      </c>
      <c r="F1387" s="79">
        <v>101.0262</v>
      </c>
      <c r="G1387" s="78" t="s">
        <v>310</v>
      </c>
      <c r="H1387" s="80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25">
      <c r="A1388" s="76">
        <v>23</v>
      </c>
      <c r="B1388" s="77">
        <v>46182</v>
      </c>
      <c r="C1388" s="76">
        <v>1</v>
      </c>
      <c r="D1388" s="78" t="s">
        <v>423</v>
      </c>
      <c r="E1388" s="12" t="s">
        <v>132</v>
      </c>
      <c r="F1388" s="79">
        <v>101.5177</v>
      </c>
      <c r="G1388" s="78" t="s">
        <v>310</v>
      </c>
      <c r="H1388" s="80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25">
      <c r="A1389" s="76">
        <v>23</v>
      </c>
      <c r="B1389" s="77">
        <v>46182</v>
      </c>
      <c r="C1389" s="76">
        <v>1</v>
      </c>
      <c r="D1389" s="78" t="s">
        <v>423</v>
      </c>
      <c r="E1389" s="12" t="s">
        <v>133</v>
      </c>
      <c r="F1389" s="79">
        <v>107.5575</v>
      </c>
      <c r="G1389" s="78" t="s">
        <v>310</v>
      </c>
      <c r="H1389" s="80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25">
      <c r="A1390" s="76">
        <v>23</v>
      </c>
      <c r="B1390" s="77">
        <v>46182</v>
      </c>
      <c r="C1390" s="76">
        <v>1</v>
      </c>
      <c r="D1390" s="78" t="s">
        <v>423</v>
      </c>
      <c r="E1390" s="12" t="s">
        <v>366</v>
      </c>
      <c r="F1390" s="79">
        <v>111.2559</v>
      </c>
      <c r="G1390" s="78" t="s">
        <v>310</v>
      </c>
      <c r="H1390" s="80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25">
      <c r="A1391" s="76">
        <v>23</v>
      </c>
      <c r="B1391" s="77">
        <v>46182</v>
      </c>
      <c r="C1391" s="76">
        <v>1</v>
      </c>
      <c r="D1391" s="78" t="s">
        <v>423</v>
      </c>
      <c r="E1391" s="12" t="s">
        <v>367</v>
      </c>
      <c r="F1391" s="79">
        <v>114.43770000000001</v>
      </c>
      <c r="G1391" s="78" t="s">
        <v>310</v>
      </c>
      <c r="H1391" s="80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25">
      <c r="A1392" s="76">
        <v>23</v>
      </c>
      <c r="B1392" s="77">
        <v>46182</v>
      </c>
      <c r="C1392" s="76">
        <v>1</v>
      </c>
      <c r="D1392" s="78" t="s">
        <v>423</v>
      </c>
      <c r="E1392" s="12" t="s">
        <v>129</v>
      </c>
      <c r="F1392" s="79">
        <v>116.03360000000001</v>
      </c>
      <c r="G1392" s="78" t="s">
        <v>310</v>
      </c>
      <c r="H1392" s="80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25">
      <c r="A1393" s="76">
        <v>23</v>
      </c>
      <c r="B1393" s="77">
        <v>46182</v>
      </c>
      <c r="C1393" s="76">
        <v>1</v>
      </c>
      <c r="D1393" s="78" t="s">
        <v>423</v>
      </c>
      <c r="E1393" s="12" t="s">
        <v>131</v>
      </c>
      <c r="F1393" s="79">
        <v>114.8848</v>
      </c>
      <c r="G1393" s="78" t="s">
        <v>310</v>
      </c>
      <c r="H1393" s="80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25">
      <c r="A1394" s="76">
        <v>23</v>
      </c>
      <c r="B1394" s="77">
        <v>46182</v>
      </c>
      <c r="C1394" s="76">
        <v>1</v>
      </c>
      <c r="D1394" s="78" t="s">
        <v>423</v>
      </c>
      <c r="E1394" s="12" t="s">
        <v>368</v>
      </c>
      <c r="F1394" s="79">
        <v>81.131299999999996</v>
      </c>
      <c r="G1394" s="78" t="s">
        <v>310</v>
      </c>
      <c r="H1394" s="80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25">
      <c r="A1395" s="76">
        <v>23</v>
      </c>
      <c r="B1395" s="77">
        <v>46182</v>
      </c>
      <c r="C1395" s="76">
        <v>1</v>
      </c>
      <c r="D1395" s="78" t="s">
        <v>423</v>
      </c>
      <c r="E1395" s="12" t="s">
        <v>370</v>
      </c>
      <c r="F1395" s="79">
        <v>87.2744</v>
      </c>
      <c r="G1395" s="78" t="s">
        <v>310</v>
      </c>
      <c r="H1395" s="80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25">
      <c r="A1396" s="76">
        <v>23</v>
      </c>
      <c r="B1396" s="77">
        <v>46182</v>
      </c>
      <c r="C1396" s="76">
        <v>1</v>
      </c>
      <c r="D1396" s="78" t="s">
        <v>423</v>
      </c>
      <c r="E1396" s="12" t="s">
        <v>140</v>
      </c>
      <c r="F1396" s="79">
        <v>88.829099999999997</v>
      </c>
      <c r="G1396" s="78" t="s">
        <v>310</v>
      </c>
      <c r="H1396" s="80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25">
      <c r="A1397" s="76">
        <v>23</v>
      </c>
      <c r="B1397" s="77">
        <v>46182</v>
      </c>
      <c r="C1397" s="76">
        <v>1</v>
      </c>
      <c r="D1397" s="78" t="s">
        <v>423</v>
      </c>
      <c r="E1397" s="12" t="s">
        <v>142</v>
      </c>
      <c r="F1397" s="79">
        <v>87.430199999999999</v>
      </c>
      <c r="G1397" s="78" t="s">
        <v>310</v>
      </c>
      <c r="H1397" s="80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25">
      <c r="A1398" s="76">
        <v>23</v>
      </c>
      <c r="B1398" s="77">
        <v>46182</v>
      </c>
      <c r="C1398" s="76">
        <v>1</v>
      </c>
      <c r="D1398" s="78" t="s">
        <v>423</v>
      </c>
      <c r="E1398" s="12" t="s">
        <v>143</v>
      </c>
      <c r="F1398" s="79">
        <v>96.966800000000006</v>
      </c>
      <c r="G1398" s="78" t="s">
        <v>310</v>
      </c>
      <c r="H1398" s="80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25">
      <c r="A1399" s="76">
        <v>23</v>
      </c>
      <c r="B1399" s="77">
        <v>46182</v>
      </c>
      <c r="C1399" s="76">
        <v>2</v>
      </c>
      <c r="D1399" s="78" t="s">
        <v>424</v>
      </c>
      <c r="E1399" s="12" t="s">
        <v>356</v>
      </c>
      <c r="F1399" s="79">
        <v>210.13669999999999</v>
      </c>
      <c r="G1399" s="78" t="s">
        <v>310</v>
      </c>
      <c r="H1399" s="80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6">
        <v>23</v>
      </c>
      <c r="B1400" s="77">
        <v>46182</v>
      </c>
      <c r="C1400" s="76">
        <v>2</v>
      </c>
      <c r="D1400" s="78" t="s">
        <v>424</v>
      </c>
      <c r="E1400" s="12" t="s">
        <v>125</v>
      </c>
      <c r="F1400" s="79">
        <v>200.16069999999999</v>
      </c>
      <c r="G1400" s="78" t="s">
        <v>310</v>
      </c>
      <c r="H1400" s="80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6">
        <v>23</v>
      </c>
      <c r="B1401" s="77">
        <v>46182</v>
      </c>
      <c r="C1401" s="76">
        <v>2</v>
      </c>
      <c r="D1401" s="78" t="s">
        <v>424</v>
      </c>
      <c r="E1401" s="12" t="s">
        <v>137</v>
      </c>
      <c r="F1401" s="79">
        <v>216.8749</v>
      </c>
      <c r="G1401" s="78" t="s">
        <v>310</v>
      </c>
      <c r="H1401" s="80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6">
        <v>23</v>
      </c>
      <c r="B1402" s="77">
        <v>46182</v>
      </c>
      <c r="C1402" s="76">
        <v>2</v>
      </c>
      <c r="D1402" s="78" t="s">
        <v>424</v>
      </c>
      <c r="E1402" s="12" t="s">
        <v>358</v>
      </c>
      <c r="F1402" s="79">
        <v>224.7929</v>
      </c>
      <c r="G1402" s="78" t="s">
        <v>310</v>
      </c>
      <c r="H1402" s="80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6">
        <v>23</v>
      </c>
      <c r="B1403" s="77">
        <v>46182</v>
      </c>
      <c r="C1403" s="76">
        <v>2</v>
      </c>
      <c r="D1403" s="78" t="s">
        <v>424</v>
      </c>
      <c r="E1403" s="12" t="s">
        <v>134</v>
      </c>
      <c r="F1403" s="79">
        <v>208.66749999999999</v>
      </c>
      <c r="G1403" s="78" t="s">
        <v>310</v>
      </c>
      <c r="H1403" s="80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6">
        <v>23</v>
      </c>
      <c r="B1404" s="77">
        <v>46182</v>
      </c>
      <c r="C1404" s="76">
        <v>2</v>
      </c>
      <c r="D1404" s="78" t="s">
        <v>424</v>
      </c>
      <c r="E1404" s="12" t="s">
        <v>138</v>
      </c>
      <c r="F1404" s="79">
        <v>220.44569999999999</v>
      </c>
      <c r="G1404" s="78" t="s">
        <v>310</v>
      </c>
      <c r="H1404" s="80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6">
        <v>23</v>
      </c>
      <c r="B1405" s="77">
        <v>46182</v>
      </c>
      <c r="C1405" s="76">
        <v>2</v>
      </c>
      <c r="D1405" s="78" t="s">
        <v>424</v>
      </c>
      <c r="E1405" s="12" t="s">
        <v>359</v>
      </c>
      <c r="F1405" s="79">
        <v>240.8972</v>
      </c>
      <c r="G1405" s="78" t="s">
        <v>310</v>
      </c>
      <c r="H1405" s="80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6">
        <v>23</v>
      </c>
      <c r="B1406" s="77">
        <v>46182</v>
      </c>
      <c r="C1406" s="76">
        <v>2</v>
      </c>
      <c r="D1406" s="78" t="s">
        <v>424</v>
      </c>
      <c r="E1406" s="12" t="s">
        <v>126</v>
      </c>
      <c r="F1406" s="79">
        <v>240.08930000000001</v>
      </c>
      <c r="G1406" s="78" t="s">
        <v>310</v>
      </c>
      <c r="H1406" s="80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6">
        <v>23</v>
      </c>
      <c r="B1407" s="77">
        <v>46182</v>
      </c>
      <c r="C1407" s="76">
        <v>2</v>
      </c>
      <c r="D1407" s="78" t="s">
        <v>424</v>
      </c>
      <c r="E1407" s="12" t="s">
        <v>127</v>
      </c>
      <c r="F1407" s="79">
        <v>249.78</v>
      </c>
      <c r="G1407" s="78" t="s">
        <v>310</v>
      </c>
      <c r="H1407" s="80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6">
        <v>23</v>
      </c>
      <c r="B1408" s="77">
        <v>46182</v>
      </c>
      <c r="C1408" s="76">
        <v>2</v>
      </c>
      <c r="D1408" s="78" t="s">
        <v>424</v>
      </c>
      <c r="E1408" s="12" t="s">
        <v>124</v>
      </c>
      <c r="F1408" s="79">
        <v>244.70099999999999</v>
      </c>
      <c r="G1408" s="78" t="s">
        <v>310</v>
      </c>
      <c r="H1408" s="80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6">
        <v>23</v>
      </c>
      <c r="B1409" s="77">
        <v>46182</v>
      </c>
      <c r="C1409" s="76">
        <v>2</v>
      </c>
      <c r="D1409" s="78" t="s">
        <v>424</v>
      </c>
      <c r="E1409" s="12" t="s">
        <v>361</v>
      </c>
      <c r="F1409" s="79">
        <v>274.00970000000001</v>
      </c>
      <c r="G1409" s="78" t="s">
        <v>310</v>
      </c>
      <c r="H1409" s="80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6">
        <v>23</v>
      </c>
      <c r="B1410" s="77">
        <v>46182</v>
      </c>
      <c r="C1410" s="76">
        <v>2</v>
      </c>
      <c r="D1410" s="78" t="s">
        <v>424</v>
      </c>
      <c r="E1410" s="12" t="s">
        <v>139</v>
      </c>
      <c r="F1410" s="79">
        <v>260.76679999999999</v>
      </c>
      <c r="G1410" s="78" t="s">
        <v>310</v>
      </c>
      <c r="H1410" s="80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6">
        <v>23</v>
      </c>
      <c r="B1411" s="77">
        <v>46182</v>
      </c>
      <c r="C1411" s="76">
        <v>2</v>
      </c>
      <c r="D1411" s="78" t="s">
        <v>424</v>
      </c>
      <c r="E1411" s="12" t="s">
        <v>118</v>
      </c>
      <c r="F1411" s="79">
        <v>261.48360000000002</v>
      </c>
      <c r="G1411" s="78" t="s">
        <v>310</v>
      </c>
      <c r="H1411" s="80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6">
        <v>23</v>
      </c>
      <c r="B1412" s="77">
        <v>46182</v>
      </c>
      <c r="C1412" s="76">
        <v>2</v>
      </c>
      <c r="D1412" s="78" t="s">
        <v>424</v>
      </c>
      <c r="E1412" s="12" t="s">
        <v>362</v>
      </c>
      <c r="F1412" s="79">
        <v>263.0736</v>
      </c>
      <c r="G1412" s="78" t="s">
        <v>310</v>
      </c>
      <c r="H1412" s="80"/>
      <c r="BA1412" s="5" t="str">
        <f t="shared" ref="BA1412:BA1475" si="22">IF($D1412="","",MID($D1412,4,6))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6">
        <v>23</v>
      </c>
      <c r="B1413" s="77">
        <v>46182</v>
      </c>
      <c r="C1413" s="76">
        <v>2</v>
      </c>
      <c r="D1413" s="78" t="s">
        <v>424</v>
      </c>
      <c r="E1413" s="12" t="s">
        <v>364</v>
      </c>
      <c r="F1413" s="79">
        <v>290.38569999999999</v>
      </c>
      <c r="G1413" s="78" t="s">
        <v>310</v>
      </c>
      <c r="H1413" s="80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6">
        <v>23</v>
      </c>
      <c r="B1414" s="77">
        <v>46182</v>
      </c>
      <c r="C1414" s="76">
        <v>2</v>
      </c>
      <c r="D1414" s="78" t="s">
        <v>424</v>
      </c>
      <c r="E1414" s="12" t="s">
        <v>135</v>
      </c>
      <c r="F1414" s="79">
        <v>274.94279999999998</v>
      </c>
      <c r="G1414" s="78" t="s">
        <v>310</v>
      </c>
      <c r="H1414" s="80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6">
        <v>23</v>
      </c>
      <c r="B1415" s="77">
        <v>46182</v>
      </c>
      <c r="C1415" s="76">
        <v>2</v>
      </c>
      <c r="D1415" s="78" t="s">
        <v>424</v>
      </c>
      <c r="E1415" s="12" t="s">
        <v>128</v>
      </c>
      <c r="F1415" s="79">
        <v>279.21960000000001</v>
      </c>
      <c r="G1415" s="78" t="s">
        <v>310</v>
      </c>
      <c r="H1415" s="80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6">
        <v>23</v>
      </c>
      <c r="B1416" s="77">
        <v>46182</v>
      </c>
      <c r="C1416" s="76">
        <v>2</v>
      </c>
      <c r="D1416" s="78" t="s">
        <v>424</v>
      </c>
      <c r="E1416" s="12" t="s">
        <v>122</v>
      </c>
      <c r="F1416" s="79">
        <v>196.541</v>
      </c>
      <c r="G1416" s="78" t="s">
        <v>310</v>
      </c>
      <c r="H1416" s="80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6">
        <v>23</v>
      </c>
      <c r="B1417" s="77">
        <v>46182</v>
      </c>
      <c r="C1417" s="76">
        <v>2</v>
      </c>
      <c r="D1417" s="78" t="s">
        <v>424</v>
      </c>
      <c r="E1417" s="12" t="s">
        <v>144</v>
      </c>
      <c r="F1417" s="79">
        <v>205.14240000000001</v>
      </c>
      <c r="G1417" s="78" t="s">
        <v>310</v>
      </c>
      <c r="H1417" s="80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6">
        <v>23</v>
      </c>
      <c r="B1418" s="77">
        <v>46182</v>
      </c>
      <c r="C1418" s="76">
        <v>2</v>
      </c>
      <c r="D1418" s="78" t="s">
        <v>424</v>
      </c>
      <c r="E1418" s="12" t="s">
        <v>365</v>
      </c>
      <c r="F1418" s="79">
        <v>206.2174</v>
      </c>
      <c r="G1418" s="78" t="s">
        <v>310</v>
      </c>
      <c r="H1418" s="80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6">
        <v>23</v>
      </c>
      <c r="B1419" s="77">
        <v>46182</v>
      </c>
      <c r="C1419" s="76">
        <v>2</v>
      </c>
      <c r="D1419" s="78" t="s">
        <v>424</v>
      </c>
      <c r="E1419" s="12" t="s">
        <v>132</v>
      </c>
      <c r="F1419" s="79">
        <v>217.5402</v>
      </c>
      <c r="G1419" s="78" t="s">
        <v>310</v>
      </c>
      <c r="H1419" s="80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6">
        <v>23</v>
      </c>
      <c r="B1420" s="77">
        <v>46182</v>
      </c>
      <c r="C1420" s="76">
        <v>2</v>
      </c>
      <c r="D1420" s="78" t="s">
        <v>424</v>
      </c>
      <c r="E1420" s="12" t="s">
        <v>133</v>
      </c>
      <c r="F1420" s="79">
        <v>218.84690000000001</v>
      </c>
      <c r="G1420" s="78" t="s">
        <v>310</v>
      </c>
      <c r="H1420" s="80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6">
        <v>23</v>
      </c>
      <c r="B1421" s="77">
        <v>46182</v>
      </c>
      <c r="C1421" s="76">
        <v>2</v>
      </c>
      <c r="D1421" s="78" t="s">
        <v>424</v>
      </c>
      <c r="E1421" s="12" t="s">
        <v>366</v>
      </c>
      <c r="F1421" s="79">
        <v>222.30350000000001</v>
      </c>
      <c r="G1421" s="78" t="s">
        <v>310</v>
      </c>
      <c r="H1421" s="80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6">
        <v>23</v>
      </c>
      <c r="B1422" s="77">
        <v>46182</v>
      </c>
      <c r="C1422" s="76">
        <v>2</v>
      </c>
      <c r="D1422" s="78" t="s">
        <v>424</v>
      </c>
      <c r="E1422" s="12" t="s">
        <v>367</v>
      </c>
      <c r="F1422" s="79">
        <v>217.46109999999999</v>
      </c>
      <c r="G1422" s="78" t="s">
        <v>310</v>
      </c>
      <c r="H1422" s="80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6">
        <v>23</v>
      </c>
      <c r="B1423" s="77">
        <v>46182</v>
      </c>
      <c r="C1423" s="76">
        <v>2</v>
      </c>
      <c r="D1423" s="78" t="s">
        <v>424</v>
      </c>
      <c r="E1423" s="12" t="s">
        <v>129</v>
      </c>
      <c r="F1423" s="79">
        <v>226.8766</v>
      </c>
      <c r="G1423" s="78" t="s">
        <v>310</v>
      </c>
      <c r="H1423" s="80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6">
        <v>23</v>
      </c>
      <c r="B1424" s="77">
        <v>46182</v>
      </c>
      <c r="C1424" s="76">
        <v>2</v>
      </c>
      <c r="D1424" s="78" t="s">
        <v>424</v>
      </c>
      <c r="E1424" s="12" t="s">
        <v>131</v>
      </c>
      <c r="F1424" s="79">
        <v>247.58349999999999</v>
      </c>
      <c r="G1424" s="78" t="s">
        <v>310</v>
      </c>
      <c r="H1424" s="80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6">
        <v>23</v>
      </c>
      <c r="B1425" s="77">
        <v>46182</v>
      </c>
      <c r="C1425" s="76">
        <v>2</v>
      </c>
      <c r="D1425" s="78" t="s">
        <v>424</v>
      </c>
      <c r="E1425" s="12" t="s">
        <v>368</v>
      </c>
      <c r="F1425" s="79">
        <v>248.0017</v>
      </c>
      <c r="G1425" s="78" t="s">
        <v>310</v>
      </c>
      <c r="H1425" s="80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6">
        <v>23</v>
      </c>
      <c r="B1426" s="77">
        <v>46182</v>
      </c>
      <c r="C1426" s="76">
        <v>2</v>
      </c>
      <c r="D1426" s="78" t="s">
        <v>424</v>
      </c>
      <c r="E1426" s="12" t="s">
        <v>370</v>
      </c>
      <c r="F1426" s="79">
        <v>248.0136</v>
      </c>
      <c r="G1426" s="78" t="s">
        <v>310</v>
      </c>
      <c r="H1426" s="80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6">
        <v>23</v>
      </c>
      <c r="B1427" s="77">
        <v>46182</v>
      </c>
      <c r="C1427" s="76">
        <v>2</v>
      </c>
      <c r="D1427" s="78" t="s">
        <v>424</v>
      </c>
      <c r="E1427" s="12" t="s">
        <v>140</v>
      </c>
      <c r="F1427" s="79">
        <v>248.80869999999999</v>
      </c>
      <c r="G1427" s="78" t="s">
        <v>310</v>
      </c>
      <c r="H1427" s="80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6">
        <v>23</v>
      </c>
      <c r="B1428" s="77">
        <v>46182</v>
      </c>
      <c r="C1428" s="76">
        <v>2</v>
      </c>
      <c r="D1428" s="78" t="s">
        <v>424</v>
      </c>
      <c r="E1428" s="12" t="s">
        <v>142</v>
      </c>
      <c r="F1428" s="79">
        <v>260.87450000000001</v>
      </c>
      <c r="G1428" s="78" t="s">
        <v>310</v>
      </c>
      <c r="H1428" s="80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6">
        <v>23</v>
      </c>
      <c r="B1429" s="77">
        <v>46182</v>
      </c>
      <c r="C1429" s="76">
        <v>2</v>
      </c>
      <c r="D1429" s="78" t="s">
        <v>424</v>
      </c>
      <c r="E1429" s="12" t="s">
        <v>143</v>
      </c>
      <c r="F1429" s="79">
        <v>258.5172</v>
      </c>
      <c r="G1429" s="78" t="s">
        <v>310</v>
      </c>
      <c r="H1429" s="80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25">
      <c r="A1430" s="76">
        <v>24</v>
      </c>
      <c r="B1430" s="77">
        <v>46189</v>
      </c>
      <c r="C1430" s="76">
        <v>1</v>
      </c>
      <c r="D1430" s="78" t="s">
        <v>423</v>
      </c>
      <c r="E1430" s="12" t="s">
        <v>356</v>
      </c>
      <c r="F1430" s="79">
        <v>84.371300000000005</v>
      </c>
      <c r="G1430" s="78" t="s">
        <v>310</v>
      </c>
      <c r="H1430" s="80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25">
      <c r="A1431" s="76">
        <v>24</v>
      </c>
      <c r="B1431" s="77">
        <v>46189</v>
      </c>
      <c r="C1431" s="76">
        <v>1</v>
      </c>
      <c r="D1431" s="78" t="s">
        <v>423</v>
      </c>
      <c r="E1431" s="12" t="s">
        <v>125</v>
      </c>
      <c r="F1431" s="79">
        <v>84.7273</v>
      </c>
      <c r="G1431" s="78" t="s">
        <v>310</v>
      </c>
      <c r="H1431" s="80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6">
        <v>24</v>
      </c>
      <c r="B1432" s="77">
        <v>46189</v>
      </c>
      <c r="C1432" s="76">
        <v>1</v>
      </c>
      <c r="D1432" s="78" t="s">
        <v>423</v>
      </c>
      <c r="E1432" s="12" t="s">
        <v>137</v>
      </c>
      <c r="F1432" s="79">
        <v>88.992000000000004</v>
      </c>
      <c r="G1432" s="78" t="s">
        <v>310</v>
      </c>
      <c r="H1432" s="80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6">
        <v>24</v>
      </c>
      <c r="B1433" s="77">
        <v>46189</v>
      </c>
      <c r="C1433" s="76">
        <v>1</v>
      </c>
      <c r="D1433" s="78" t="s">
        <v>423</v>
      </c>
      <c r="E1433" s="12" t="s">
        <v>358</v>
      </c>
      <c r="F1433" s="79">
        <v>90.878</v>
      </c>
      <c r="G1433" s="78" t="s">
        <v>310</v>
      </c>
      <c r="H1433" s="80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6">
        <v>24</v>
      </c>
      <c r="B1434" s="77">
        <v>46189</v>
      </c>
      <c r="C1434" s="76">
        <v>1</v>
      </c>
      <c r="D1434" s="78" t="s">
        <v>423</v>
      </c>
      <c r="E1434" s="12" t="s">
        <v>134</v>
      </c>
      <c r="F1434" s="79">
        <v>94.002099999999999</v>
      </c>
      <c r="G1434" s="78" t="s">
        <v>310</v>
      </c>
      <c r="H1434" s="80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6">
        <v>24</v>
      </c>
      <c r="B1435" s="77">
        <v>46189</v>
      </c>
      <c r="C1435" s="76">
        <v>1</v>
      </c>
      <c r="D1435" s="78" t="s">
        <v>423</v>
      </c>
      <c r="E1435" s="12" t="s">
        <v>138</v>
      </c>
      <c r="F1435" s="79">
        <v>99.492699999999999</v>
      </c>
      <c r="G1435" s="78" t="s">
        <v>310</v>
      </c>
      <c r="H1435" s="80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6">
        <v>24</v>
      </c>
      <c r="B1436" s="77">
        <v>46189</v>
      </c>
      <c r="C1436" s="76">
        <v>1</v>
      </c>
      <c r="D1436" s="78" t="s">
        <v>423</v>
      </c>
      <c r="E1436" s="12" t="s">
        <v>359</v>
      </c>
      <c r="F1436" s="79">
        <v>102.3635</v>
      </c>
      <c r="G1436" s="78" t="s">
        <v>310</v>
      </c>
      <c r="H1436" s="80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6">
        <v>24</v>
      </c>
      <c r="B1437" s="77">
        <v>46189</v>
      </c>
      <c r="C1437" s="76">
        <v>1</v>
      </c>
      <c r="D1437" s="78" t="s">
        <v>423</v>
      </c>
      <c r="E1437" s="12" t="s">
        <v>126</v>
      </c>
      <c r="F1437" s="79">
        <v>106.8613</v>
      </c>
      <c r="G1437" s="78" t="s">
        <v>310</v>
      </c>
      <c r="H1437" s="80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6">
        <v>24</v>
      </c>
      <c r="B1438" s="77">
        <v>46189</v>
      </c>
      <c r="C1438" s="76">
        <v>1</v>
      </c>
      <c r="D1438" s="78" t="s">
        <v>423</v>
      </c>
      <c r="E1438" s="12" t="s">
        <v>127</v>
      </c>
      <c r="F1438" s="79">
        <v>104.31610000000001</v>
      </c>
      <c r="G1438" s="78" t="s">
        <v>310</v>
      </c>
      <c r="H1438" s="80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6">
        <v>24</v>
      </c>
      <c r="B1439" s="77">
        <v>46189</v>
      </c>
      <c r="C1439" s="76">
        <v>1</v>
      </c>
      <c r="D1439" s="78" t="s">
        <v>423</v>
      </c>
      <c r="E1439" s="12" t="s">
        <v>124</v>
      </c>
      <c r="F1439" s="79">
        <v>111.6551</v>
      </c>
      <c r="G1439" s="78" t="s">
        <v>310</v>
      </c>
      <c r="H1439" s="80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6">
        <v>24</v>
      </c>
      <c r="B1440" s="77">
        <v>46189</v>
      </c>
      <c r="C1440" s="76">
        <v>1</v>
      </c>
      <c r="D1440" s="78" t="s">
        <v>423</v>
      </c>
      <c r="E1440" s="12" t="s">
        <v>361</v>
      </c>
      <c r="F1440" s="79">
        <v>109.14579999999999</v>
      </c>
      <c r="G1440" s="78" t="s">
        <v>310</v>
      </c>
      <c r="H1440" s="80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6">
        <v>24</v>
      </c>
      <c r="B1441" s="77">
        <v>46189</v>
      </c>
      <c r="C1441" s="76">
        <v>1</v>
      </c>
      <c r="D1441" s="78" t="s">
        <v>423</v>
      </c>
      <c r="E1441" s="12" t="s">
        <v>139</v>
      </c>
      <c r="F1441" s="79">
        <v>113.9401</v>
      </c>
      <c r="G1441" s="78" t="s">
        <v>310</v>
      </c>
      <c r="H1441" s="80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6">
        <v>24</v>
      </c>
      <c r="B1442" s="77">
        <v>46189</v>
      </c>
      <c r="C1442" s="76">
        <v>1</v>
      </c>
      <c r="D1442" s="78" t="s">
        <v>423</v>
      </c>
      <c r="E1442" s="12" t="s">
        <v>118</v>
      </c>
      <c r="F1442" s="79">
        <v>119.4105</v>
      </c>
      <c r="G1442" s="78" t="s">
        <v>310</v>
      </c>
      <c r="H1442" s="80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6">
        <v>24</v>
      </c>
      <c r="B1443" s="77">
        <v>46189</v>
      </c>
      <c r="C1443" s="76">
        <v>1</v>
      </c>
      <c r="D1443" s="78" t="s">
        <v>423</v>
      </c>
      <c r="E1443" s="12" t="s">
        <v>362</v>
      </c>
      <c r="F1443" s="79">
        <v>82.711600000000004</v>
      </c>
      <c r="G1443" s="78" t="s">
        <v>310</v>
      </c>
      <c r="H1443" s="80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6">
        <v>24</v>
      </c>
      <c r="B1444" s="77">
        <v>46189</v>
      </c>
      <c r="C1444" s="76">
        <v>1</v>
      </c>
      <c r="D1444" s="78" t="s">
        <v>423</v>
      </c>
      <c r="E1444" s="12" t="s">
        <v>364</v>
      </c>
      <c r="F1444" s="79">
        <v>88.888999999999996</v>
      </c>
      <c r="G1444" s="78" t="s">
        <v>310</v>
      </c>
      <c r="H1444" s="80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6">
        <v>24</v>
      </c>
      <c r="B1445" s="77">
        <v>46189</v>
      </c>
      <c r="C1445" s="76">
        <v>1</v>
      </c>
      <c r="D1445" s="78" t="s">
        <v>423</v>
      </c>
      <c r="E1445" s="12" t="s">
        <v>135</v>
      </c>
      <c r="F1445" s="79">
        <v>90.073899999999995</v>
      </c>
      <c r="G1445" s="78" t="s">
        <v>310</v>
      </c>
      <c r="H1445" s="80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6">
        <v>24</v>
      </c>
      <c r="B1446" s="77">
        <v>46189</v>
      </c>
      <c r="C1446" s="76">
        <v>1</v>
      </c>
      <c r="D1446" s="78" t="s">
        <v>423</v>
      </c>
      <c r="E1446" s="12" t="s">
        <v>128</v>
      </c>
      <c r="F1446" s="79">
        <v>94.7821</v>
      </c>
      <c r="G1446" s="78" t="s">
        <v>310</v>
      </c>
      <c r="H1446" s="80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6">
        <v>24</v>
      </c>
      <c r="B1447" s="77">
        <v>46189</v>
      </c>
      <c r="C1447" s="76">
        <v>1</v>
      </c>
      <c r="D1447" s="78" t="s">
        <v>423</v>
      </c>
      <c r="E1447" s="12" t="s">
        <v>122</v>
      </c>
      <c r="F1447" s="79">
        <v>98.681399999999996</v>
      </c>
      <c r="G1447" s="78" t="s">
        <v>310</v>
      </c>
      <c r="H1447" s="80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6">
        <v>24</v>
      </c>
      <c r="B1448" s="77">
        <v>46189</v>
      </c>
      <c r="C1448" s="76">
        <v>1</v>
      </c>
      <c r="D1448" s="78" t="s">
        <v>423</v>
      </c>
      <c r="E1448" s="12" t="s">
        <v>144</v>
      </c>
      <c r="F1448" s="79">
        <v>97.721500000000006</v>
      </c>
      <c r="G1448" s="78" t="s">
        <v>310</v>
      </c>
      <c r="H1448" s="80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6">
        <v>24</v>
      </c>
      <c r="B1449" s="77">
        <v>46189</v>
      </c>
      <c r="C1449" s="76">
        <v>1</v>
      </c>
      <c r="D1449" s="78" t="s">
        <v>423</v>
      </c>
      <c r="E1449" s="12" t="s">
        <v>365</v>
      </c>
      <c r="F1449" s="79">
        <v>100.5123</v>
      </c>
      <c r="G1449" s="78" t="s">
        <v>310</v>
      </c>
      <c r="H1449" s="80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6">
        <v>24</v>
      </c>
      <c r="B1450" s="77">
        <v>46189</v>
      </c>
      <c r="C1450" s="76">
        <v>1</v>
      </c>
      <c r="D1450" s="78" t="s">
        <v>423</v>
      </c>
      <c r="E1450" s="12" t="s">
        <v>132</v>
      </c>
      <c r="F1450" s="79">
        <v>104.25149999999999</v>
      </c>
      <c r="G1450" s="78" t="s">
        <v>310</v>
      </c>
      <c r="H1450" s="80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6">
        <v>24</v>
      </c>
      <c r="B1451" s="77">
        <v>46189</v>
      </c>
      <c r="C1451" s="76">
        <v>1</v>
      </c>
      <c r="D1451" s="78" t="s">
        <v>423</v>
      </c>
      <c r="E1451" s="12" t="s">
        <v>133</v>
      </c>
      <c r="F1451" s="79">
        <v>106.47450000000001</v>
      </c>
      <c r="G1451" s="78" t="s">
        <v>310</v>
      </c>
      <c r="H1451" s="80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6">
        <v>24</v>
      </c>
      <c r="B1452" s="77">
        <v>46189</v>
      </c>
      <c r="C1452" s="76">
        <v>1</v>
      </c>
      <c r="D1452" s="78" t="s">
        <v>423</v>
      </c>
      <c r="E1452" s="12" t="s">
        <v>366</v>
      </c>
      <c r="F1452" s="79">
        <v>104.9974</v>
      </c>
      <c r="G1452" s="78" t="s">
        <v>310</v>
      </c>
      <c r="H1452" s="80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6">
        <v>24</v>
      </c>
      <c r="B1453" s="77">
        <v>46189</v>
      </c>
      <c r="C1453" s="76">
        <v>1</v>
      </c>
      <c r="D1453" s="78" t="s">
        <v>423</v>
      </c>
      <c r="E1453" s="12" t="s">
        <v>367</v>
      </c>
      <c r="F1453" s="79">
        <v>111.2957</v>
      </c>
      <c r="G1453" s="78" t="s">
        <v>310</v>
      </c>
      <c r="H1453" s="80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6">
        <v>24</v>
      </c>
      <c r="B1454" s="77">
        <v>46189</v>
      </c>
      <c r="C1454" s="76">
        <v>1</v>
      </c>
      <c r="D1454" s="78" t="s">
        <v>423</v>
      </c>
      <c r="E1454" s="12" t="s">
        <v>129</v>
      </c>
      <c r="F1454" s="79">
        <v>113.28149999999999</v>
      </c>
      <c r="G1454" s="78" t="s">
        <v>310</v>
      </c>
      <c r="H1454" s="80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25">
      <c r="A1455" s="76">
        <v>24</v>
      </c>
      <c r="B1455" s="77">
        <v>46189</v>
      </c>
      <c r="C1455" s="76">
        <v>1</v>
      </c>
      <c r="D1455" s="78" t="s">
        <v>423</v>
      </c>
      <c r="E1455" s="12" t="s">
        <v>131</v>
      </c>
      <c r="F1455" s="79">
        <v>118.6815</v>
      </c>
      <c r="G1455" s="78" t="s">
        <v>310</v>
      </c>
      <c r="H1455" s="80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25">
      <c r="A1456" s="76">
        <v>24</v>
      </c>
      <c r="B1456" s="77">
        <v>46189</v>
      </c>
      <c r="C1456" s="76">
        <v>1</v>
      </c>
      <c r="D1456" s="78" t="s">
        <v>423</v>
      </c>
      <c r="E1456" s="12" t="s">
        <v>368</v>
      </c>
      <c r="F1456" s="79">
        <v>77.690200000000004</v>
      </c>
      <c r="G1456" s="78" t="s">
        <v>310</v>
      </c>
      <c r="H1456" s="80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25">
      <c r="A1457" s="76">
        <v>24</v>
      </c>
      <c r="B1457" s="77">
        <v>46189</v>
      </c>
      <c r="C1457" s="76">
        <v>1</v>
      </c>
      <c r="D1457" s="78" t="s">
        <v>423</v>
      </c>
      <c r="E1457" s="12" t="s">
        <v>370</v>
      </c>
      <c r="F1457" s="79">
        <v>79.181399999999996</v>
      </c>
      <c r="G1457" s="78" t="s">
        <v>310</v>
      </c>
      <c r="H1457" s="80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25">
      <c r="A1458" s="76">
        <v>24</v>
      </c>
      <c r="B1458" s="77">
        <v>46189</v>
      </c>
      <c r="C1458" s="76">
        <v>1</v>
      </c>
      <c r="D1458" s="78" t="s">
        <v>423</v>
      </c>
      <c r="E1458" s="12" t="s">
        <v>140</v>
      </c>
      <c r="F1458" s="79">
        <v>83.161100000000005</v>
      </c>
      <c r="G1458" s="78" t="s">
        <v>310</v>
      </c>
      <c r="H1458" s="80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25">
      <c r="A1459" s="76">
        <v>24</v>
      </c>
      <c r="B1459" s="77">
        <v>46189</v>
      </c>
      <c r="C1459" s="76">
        <v>1</v>
      </c>
      <c r="D1459" s="78" t="s">
        <v>423</v>
      </c>
      <c r="E1459" s="12" t="s">
        <v>142</v>
      </c>
      <c r="F1459" s="79">
        <v>90.818299999999994</v>
      </c>
      <c r="G1459" s="78" t="s">
        <v>310</v>
      </c>
      <c r="H1459" s="80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25">
      <c r="A1460" s="76">
        <v>24</v>
      </c>
      <c r="B1460" s="77">
        <v>46189</v>
      </c>
      <c r="C1460" s="76">
        <v>1</v>
      </c>
      <c r="D1460" s="78" t="s">
        <v>423</v>
      </c>
      <c r="E1460" s="12" t="s">
        <v>143</v>
      </c>
      <c r="F1460" s="79">
        <v>95.573099999999997</v>
      </c>
      <c r="G1460" s="78" t="s">
        <v>310</v>
      </c>
      <c r="H1460" s="80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25">
      <c r="A1461" s="76">
        <v>24</v>
      </c>
      <c r="B1461" s="77">
        <v>46189</v>
      </c>
      <c r="C1461" s="76">
        <v>2</v>
      </c>
      <c r="D1461" s="78" t="s">
        <v>424</v>
      </c>
      <c r="E1461" s="12" t="s">
        <v>356</v>
      </c>
      <c r="F1461" s="79">
        <v>195.31020000000001</v>
      </c>
      <c r="G1461" s="78" t="s">
        <v>310</v>
      </c>
      <c r="H1461" s="80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6">
        <v>24</v>
      </c>
      <c r="B1462" s="77">
        <v>46189</v>
      </c>
      <c r="C1462" s="76">
        <v>2</v>
      </c>
      <c r="D1462" s="78" t="s">
        <v>424</v>
      </c>
      <c r="E1462" s="12" t="s">
        <v>125</v>
      </c>
      <c r="F1462" s="79">
        <v>207.46340000000001</v>
      </c>
      <c r="G1462" s="78" t="s">
        <v>310</v>
      </c>
      <c r="H1462" s="80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6">
        <v>24</v>
      </c>
      <c r="B1463" s="77">
        <v>46189</v>
      </c>
      <c r="C1463" s="76">
        <v>2</v>
      </c>
      <c r="D1463" s="78" t="s">
        <v>424</v>
      </c>
      <c r="E1463" s="12" t="s">
        <v>137</v>
      </c>
      <c r="F1463" s="79">
        <v>211.3228</v>
      </c>
      <c r="G1463" s="78" t="s">
        <v>310</v>
      </c>
      <c r="H1463" s="80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6">
        <v>24</v>
      </c>
      <c r="B1464" s="77">
        <v>46189</v>
      </c>
      <c r="C1464" s="76">
        <v>2</v>
      </c>
      <c r="D1464" s="78" t="s">
        <v>424</v>
      </c>
      <c r="E1464" s="12" t="s">
        <v>358</v>
      </c>
      <c r="F1464" s="79">
        <v>217.89840000000001</v>
      </c>
      <c r="G1464" s="78" t="s">
        <v>310</v>
      </c>
      <c r="H1464" s="80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6">
        <v>24</v>
      </c>
      <c r="B1465" s="77">
        <v>46189</v>
      </c>
      <c r="C1465" s="76">
        <v>2</v>
      </c>
      <c r="D1465" s="78" t="s">
        <v>424</v>
      </c>
      <c r="E1465" s="12" t="s">
        <v>134</v>
      </c>
      <c r="F1465" s="79">
        <v>221.2183</v>
      </c>
      <c r="G1465" s="78" t="s">
        <v>310</v>
      </c>
      <c r="H1465" s="80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6">
        <v>24</v>
      </c>
      <c r="B1466" s="77">
        <v>46189</v>
      </c>
      <c r="C1466" s="76">
        <v>2</v>
      </c>
      <c r="D1466" s="78" t="s">
        <v>424</v>
      </c>
      <c r="E1466" s="12" t="s">
        <v>138</v>
      </c>
      <c r="F1466" s="79">
        <v>231.85210000000001</v>
      </c>
      <c r="G1466" s="78" t="s">
        <v>310</v>
      </c>
      <c r="H1466" s="80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6">
        <v>24</v>
      </c>
      <c r="B1467" s="77">
        <v>46189</v>
      </c>
      <c r="C1467" s="76">
        <v>2</v>
      </c>
      <c r="D1467" s="78" t="s">
        <v>424</v>
      </c>
      <c r="E1467" s="12" t="s">
        <v>359</v>
      </c>
      <c r="F1467" s="79">
        <v>230.25700000000001</v>
      </c>
      <c r="G1467" s="78" t="s">
        <v>310</v>
      </c>
      <c r="H1467" s="80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6">
        <v>24</v>
      </c>
      <c r="B1468" s="77">
        <v>46189</v>
      </c>
      <c r="C1468" s="76">
        <v>2</v>
      </c>
      <c r="D1468" s="78" t="s">
        <v>424</v>
      </c>
      <c r="E1468" s="12" t="s">
        <v>126</v>
      </c>
      <c r="F1468" s="79">
        <v>234.7619</v>
      </c>
      <c r="G1468" s="78" t="s">
        <v>310</v>
      </c>
      <c r="H1468" s="80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6">
        <v>24</v>
      </c>
      <c r="B1469" s="77">
        <v>46189</v>
      </c>
      <c r="C1469" s="76">
        <v>2</v>
      </c>
      <c r="D1469" s="78" t="s">
        <v>424</v>
      </c>
      <c r="E1469" s="12" t="s">
        <v>127</v>
      </c>
      <c r="F1469" s="79">
        <v>241.34209999999999</v>
      </c>
      <c r="G1469" s="78" t="s">
        <v>310</v>
      </c>
      <c r="H1469" s="80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6">
        <v>24</v>
      </c>
      <c r="B1470" s="77">
        <v>46189</v>
      </c>
      <c r="C1470" s="76">
        <v>2</v>
      </c>
      <c r="D1470" s="78" t="s">
        <v>424</v>
      </c>
      <c r="E1470" s="12" t="s">
        <v>124</v>
      </c>
      <c r="F1470" s="79">
        <v>254.86789999999999</v>
      </c>
      <c r="G1470" s="78" t="s">
        <v>310</v>
      </c>
      <c r="H1470" s="80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6">
        <v>24</v>
      </c>
      <c r="B1471" s="77">
        <v>46189</v>
      </c>
      <c r="C1471" s="76">
        <v>2</v>
      </c>
      <c r="D1471" s="78" t="s">
        <v>424</v>
      </c>
      <c r="E1471" s="12" t="s">
        <v>361</v>
      </c>
      <c r="F1471" s="79">
        <v>243.82499999999999</v>
      </c>
      <c r="G1471" s="78" t="s">
        <v>310</v>
      </c>
      <c r="H1471" s="80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6">
        <v>24</v>
      </c>
      <c r="B1472" s="77">
        <v>46189</v>
      </c>
      <c r="C1472" s="76">
        <v>2</v>
      </c>
      <c r="D1472" s="78" t="s">
        <v>424</v>
      </c>
      <c r="E1472" s="12" t="s">
        <v>139</v>
      </c>
      <c r="F1472" s="79">
        <v>261.03870000000001</v>
      </c>
      <c r="G1472" s="78" t="s">
        <v>310</v>
      </c>
      <c r="H1472" s="80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6">
        <v>24</v>
      </c>
      <c r="B1473" s="77">
        <v>46189</v>
      </c>
      <c r="C1473" s="76">
        <v>2</v>
      </c>
      <c r="D1473" s="78" t="s">
        <v>424</v>
      </c>
      <c r="E1473" s="12" t="s">
        <v>118</v>
      </c>
      <c r="F1473" s="79">
        <v>263.5274</v>
      </c>
      <c r="G1473" s="78" t="s">
        <v>310</v>
      </c>
      <c r="H1473" s="80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6">
        <v>24</v>
      </c>
      <c r="B1474" s="77">
        <v>46189</v>
      </c>
      <c r="C1474" s="76">
        <v>2</v>
      </c>
      <c r="D1474" s="78" t="s">
        <v>424</v>
      </c>
      <c r="E1474" s="12" t="s">
        <v>362</v>
      </c>
      <c r="F1474" s="79">
        <v>257.47300000000001</v>
      </c>
      <c r="G1474" s="78" t="s">
        <v>310</v>
      </c>
      <c r="H1474" s="80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6">
        <v>24</v>
      </c>
      <c r="B1475" s="77">
        <v>46189</v>
      </c>
      <c r="C1475" s="76">
        <v>2</v>
      </c>
      <c r="D1475" s="78" t="s">
        <v>424</v>
      </c>
      <c r="E1475" s="12" t="s">
        <v>364</v>
      </c>
      <c r="F1475" s="79">
        <v>280.2525</v>
      </c>
      <c r="G1475" s="78" t="s">
        <v>310</v>
      </c>
      <c r="H1475" s="80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6">
        <v>24</v>
      </c>
      <c r="B1476" s="77">
        <v>46189</v>
      </c>
      <c r="C1476" s="76">
        <v>2</v>
      </c>
      <c r="D1476" s="78" t="s">
        <v>424</v>
      </c>
      <c r="E1476" s="12" t="s">
        <v>135</v>
      </c>
      <c r="F1476" s="79">
        <v>287.44369999999998</v>
      </c>
      <c r="G1476" s="78" t="s">
        <v>310</v>
      </c>
      <c r="H1476" s="80"/>
      <c r="BA1476" s="5" t="str">
        <f t="shared" ref="BA1476:BA1539" si="23">IF($D1476="","",MID($D1476,4,6))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6">
        <v>24</v>
      </c>
      <c r="B1477" s="77">
        <v>46189</v>
      </c>
      <c r="C1477" s="76">
        <v>2</v>
      </c>
      <c r="D1477" s="78" t="s">
        <v>424</v>
      </c>
      <c r="E1477" s="12" t="s">
        <v>128</v>
      </c>
      <c r="F1477" s="79">
        <v>272.7534</v>
      </c>
      <c r="G1477" s="78" t="s">
        <v>310</v>
      </c>
      <c r="H1477" s="80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6">
        <v>24</v>
      </c>
      <c r="B1478" s="77">
        <v>46189</v>
      </c>
      <c r="C1478" s="76">
        <v>2</v>
      </c>
      <c r="D1478" s="78" t="s">
        <v>424</v>
      </c>
      <c r="E1478" s="12" t="s">
        <v>122</v>
      </c>
      <c r="F1478" s="79">
        <v>193.15870000000001</v>
      </c>
      <c r="G1478" s="78" t="s">
        <v>310</v>
      </c>
      <c r="H1478" s="80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6">
        <v>24</v>
      </c>
      <c r="B1479" s="77">
        <v>46189</v>
      </c>
      <c r="C1479" s="76">
        <v>2</v>
      </c>
      <c r="D1479" s="78" t="s">
        <v>424</v>
      </c>
      <c r="E1479" s="12" t="s">
        <v>144</v>
      </c>
      <c r="F1479" s="79">
        <v>217.2088</v>
      </c>
      <c r="G1479" s="78" t="s">
        <v>310</v>
      </c>
      <c r="H1479" s="80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6">
        <v>24</v>
      </c>
      <c r="B1480" s="77">
        <v>46189</v>
      </c>
      <c r="C1480" s="76">
        <v>2</v>
      </c>
      <c r="D1480" s="78" t="s">
        <v>424</v>
      </c>
      <c r="E1480" s="12" t="s">
        <v>365</v>
      </c>
      <c r="F1480" s="79">
        <v>206.20349999999999</v>
      </c>
      <c r="G1480" s="78" t="s">
        <v>310</v>
      </c>
      <c r="H1480" s="80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6">
        <v>24</v>
      </c>
      <c r="B1481" s="77">
        <v>46189</v>
      </c>
      <c r="C1481" s="76">
        <v>2</v>
      </c>
      <c r="D1481" s="78" t="s">
        <v>424</v>
      </c>
      <c r="E1481" s="12" t="s">
        <v>132</v>
      </c>
      <c r="F1481" s="79">
        <v>219.16980000000001</v>
      </c>
      <c r="G1481" s="78" t="s">
        <v>310</v>
      </c>
      <c r="H1481" s="80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6">
        <v>24</v>
      </c>
      <c r="B1482" s="77">
        <v>46189</v>
      </c>
      <c r="C1482" s="76">
        <v>2</v>
      </c>
      <c r="D1482" s="78" t="s">
        <v>424</v>
      </c>
      <c r="E1482" s="12" t="s">
        <v>133</v>
      </c>
      <c r="F1482" s="79">
        <v>215.69370000000001</v>
      </c>
      <c r="G1482" s="78" t="s">
        <v>310</v>
      </c>
      <c r="H1482" s="80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6">
        <v>24</v>
      </c>
      <c r="B1483" s="77">
        <v>46189</v>
      </c>
      <c r="C1483" s="76">
        <v>2</v>
      </c>
      <c r="D1483" s="78" t="s">
        <v>424</v>
      </c>
      <c r="E1483" s="12" t="s">
        <v>366</v>
      </c>
      <c r="F1483" s="79">
        <v>197.54349999999999</v>
      </c>
      <c r="G1483" s="78" t="s">
        <v>310</v>
      </c>
      <c r="H1483" s="80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6">
        <v>24</v>
      </c>
      <c r="B1484" s="77">
        <v>46189</v>
      </c>
      <c r="C1484" s="76">
        <v>2</v>
      </c>
      <c r="D1484" s="78" t="s">
        <v>424</v>
      </c>
      <c r="E1484" s="12" t="s">
        <v>367</v>
      </c>
      <c r="F1484" s="79">
        <v>220.01589999999999</v>
      </c>
      <c r="G1484" s="78" t="s">
        <v>310</v>
      </c>
      <c r="H1484" s="80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6">
        <v>24</v>
      </c>
      <c r="B1485" s="77">
        <v>46189</v>
      </c>
      <c r="C1485" s="76">
        <v>2</v>
      </c>
      <c r="D1485" s="78" t="s">
        <v>424</v>
      </c>
      <c r="E1485" s="12" t="s">
        <v>129</v>
      </c>
      <c r="F1485" s="79">
        <v>235.13079999999999</v>
      </c>
      <c r="G1485" s="78" t="s">
        <v>310</v>
      </c>
      <c r="H1485" s="80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6">
        <v>24</v>
      </c>
      <c r="B1486" s="77">
        <v>46189</v>
      </c>
      <c r="C1486" s="76">
        <v>2</v>
      </c>
      <c r="D1486" s="78" t="s">
        <v>424</v>
      </c>
      <c r="E1486" s="12" t="s">
        <v>131</v>
      </c>
      <c r="F1486" s="79">
        <v>241.4025</v>
      </c>
      <c r="G1486" s="78" t="s">
        <v>310</v>
      </c>
      <c r="H1486" s="80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6">
        <v>24</v>
      </c>
      <c r="B1487" s="77">
        <v>46189</v>
      </c>
      <c r="C1487" s="76">
        <v>2</v>
      </c>
      <c r="D1487" s="78" t="s">
        <v>424</v>
      </c>
      <c r="E1487" s="12" t="s">
        <v>368</v>
      </c>
      <c r="F1487" s="79">
        <v>244.68100000000001</v>
      </c>
      <c r="G1487" s="78" t="s">
        <v>310</v>
      </c>
      <c r="H1487" s="80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6">
        <v>24</v>
      </c>
      <c r="B1488" s="77">
        <v>46189</v>
      </c>
      <c r="C1488" s="76">
        <v>2</v>
      </c>
      <c r="D1488" s="78" t="s">
        <v>424</v>
      </c>
      <c r="E1488" s="12" t="s">
        <v>370</v>
      </c>
      <c r="F1488" s="79">
        <v>249.93629999999999</v>
      </c>
      <c r="G1488" s="78" t="s">
        <v>310</v>
      </c>
      <c r="H1488" s="80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6">
        <v>24</v>
      </c>
      <c r="B1489" s="77">
        <v>46189</v>
      </c>
      <c r="C1489" s="76">
        <v>2</v>
      </c>
      <c r="D1489" s="78" t="s">
        <v>424</v>
      </c>
      <c r="E1489" s="12" t="s">
        <v>140</v>
      </c>
      <c r="F1489" s="79">
        <v>248.851</v>
      </c>
      <c r="G1489" s="78" t="s">
        <v>310</v>
      </c>
      <c r="H1489" s="80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6">
        <v>24</v>
      </c>
      <c r="B1490" s="77">
        <v>46189</v>
      </c>
      <c r="C1490" s="76">
        <v>2</v>
      </c>
      <c r="D1490" s="78" t="s">
        <v>424</v>
      </c>
      <c r="E1490" s="12" t="s">
        <v>142</v>
      </c>
      <c r="F1490" s="79">
        <v>266.64120000000003</v>
      </c>
      <c r="G1490" s="78" t="s">
        <v>310</v>
      </c>
      <c r="H1490" s="80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6">
        <v>24</v>
      </c>
      <c r="B1491" s="77">
        <v>46189</v>
      </c>
      <c r="C1491" s="76">
        <v>2</v>
      </c>
      <c r="D1491" s="78" t="s">
        <v>424</v>
      </c>
      <c r="E1491" s="12" t="s">
        <v>143</v>
      </c>
      <c r="F1491" s="79">
        <v>256.08800000000002</v>
      </c>
      <c r="G1491" s="78" t="s">
        <v>310</v>
      </c>
      <c r="H1491" s="80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6">
        <v>25</v>
      </c>
      <c r="B1492" s="77">
        <v>46196</v>
      </c>
      <c r="C1492" s="76">
        <v>1</v>
      </c>
      <c r="D1492" s="78" t="s">
        <v>423</v>
      </c>
      <c r="E1492" s="12" t="s">
        <v>356</v>
      </c>
      <c r="F1492" s="79">
        <v>86.273300000000006</v>
      </c>
      <c r="G1492" s="78" t="s">
        <v>310</v>
      </c>
      <c r="H1492" s="80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25">
      <c r="A1493" s="76">
        <v>25</v>
      </c>
      <c r="B1493" s="77">
        <v>46196</v>
      </c>
      <c r="C1493" s="76">
        <v>1</v>
      </c>
      <c r="D1493" s="78" t="s">
        <v>423</v>
      </c>
      <c r="E1493" s="12" t="s">
        <v>125</v>
      </c>
      <c r="F1493" s="79">
        <v>89.582700000000003</v>
      </c>
      <c r="G1493" s="78" t="s">
        <v>310</v>
      </c>
      <c r="H1493" s="80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25">
      <c r="A1494" s="76">
        <v>25</v>
      </c>
      <c r="B1494" s="77">
        <v>46196</v>
      </c>
      <c r="C1494" s="76">
        <v>1</v>
      </c>
      <c r="D1494" s="78" t="s">
        <v>423</v>
      </c>
      <c r="E1494" s="12" t="s">
        <v>137</v>
      </c>
      <c r="F1494" s="79">
        <v>90.567400000000006</v>
      </c>
      <c r="G1494" s="78" t="s">
        <v>310</v>
      </c>
      <c r="H1494" s="80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25">
      <c r="A1495" s="76">
        <v>25</v>
      </c>
      <c r="B1495" s="77">
        <v>46196</v>
      </c>
      <c r="C1495" s="76">
        <v>1</v>
      </c>
      <c r="D1495" s="78" t="s">
        <v>423</v>
      </c>
      <c r="E1495" s="12" t="s">
        <v>358</v>
      </c>
      <c r="F1495" s="79">
        <v>98.421199999999999</v>
      </c>
      <c r="G1495" s="78" t="s">
        <v>310</v>
      </c>
      <c r="H1495" s="80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25">
      <c r="A1496" s="76">
        <v>25</v>
      </c>
      <c r="B1496" s="77">
        <v>46196</v>
      </c>
      <c r="C1496" s="76">
        <v>1</v>
      </c>
      <c r="D1496" s="78" t="s">
        <v>423</v>
      </c>
      <c r="E1496" s="12" t="s">
        <v>134</v>
      </c>
      <c r="F1496" s="79">
        <v>100.2543</v>
      </c>
      <c r="G1496" s="78" t="s">
        <v>310</v>
      </c>
      <c r="H1496" s="80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25">
      <c r="A1497" s="76">
        <v>25</v>
      </c>
      <c r="B1497" s="77">
        <v>46196</v>
      </c>
      <c r="C1497" s="76">
        <v>1</v>
      </c>
      <c r="D1497" s="78" t="s">
        <v>423</v>
      </c>
      <c r="E1497" s="12" t="s">
        <v>138</v>
      </c>
      <c r="F1497" s="79">
        <v>99.053899999999999</v>
      </c>
      <c r="G1497" s="78" t="s">
        <v>310</v>
      </c>
      <c r="H1497" s="80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25">
      <c r="A1498" s="76">
        <v>25</v>
      </c>
      <c r="B1498" s="77">
        <v>46196</v>
      </c>
      <c r="C1498" s="76">
        <v>1</v>
      </c>
      <c r="D1498" s="78" t="s">
        <v>423</v>
      </c>
      <c r="E1498" s="12" t="s">
        <v>359</v>
      </c>
      <c r="F1498" s="79">
        <v>100.9798</v>
      </c>
      <c r="G1498" s="78" t="s">
        <v>310</v>
      </c>
      <c r="H1498" s="80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25">
      <c r="A1499" s="76">
        <v>25</v>
      </c>
      <c r="B1499" s="77">
        <v>46196</v>
      </c>
      <c r="C1499" s="76">
        <v>1</v>
      </c>
      <c r="D1499" s="78" t="s">
        <v>423</v>
      </c>
      <c r="E1499" s="12" t="s">
        <v>126</v>
      </c>
      <c r="F1499" s="79">
        <v>100.8549</v>
      </c>
      <c r="G1499" s="78" t="s">
        <v>310</v>
      </c>
      <c r="H1499" s="80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25">
      <c r="A1500" s="76">
        <v>25</v>
      </c>
      <c r="B1500" s="77">
        <v>46196</v>
      </c>
      <c r="C1500" s="76">
        <v>1</v>
      </c>
      <c r="D1500" s="78" t="s">
        <v>423</v>
      </c>
      <c r="E1500" s="12" t="s">
        <v>127</v>
      </c>
      <c r="F1500" s="79">
        <v>109.1511</v>
      </c>
      <c r="G1500" s="78" t="s">
        <v>310</v>
      </c>
      <c r="H1500" s="80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25">
      <c r="A1501" s="76">
        <v>25</v>
      </c>
      <c r="B1501" s="77">
        <v>46196</v>
      </c>
      <c r="C1501" s="76">
        <v>1</v>
      </c>
      <c r="D1501" s="78" t="s">
        <v>423</v>
      </c>
      <c r="E1501" s="12" t="s">
        <v>124</v>
      </c>
      <c r="F1501" s="79">
        <v>106.9828</v>
      </c>
      <c r="G1501" s="78" t="s">
        <v>310</v>
      </c>
      <c r="H1501" s="80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25">
      <c r="A1502" s="76">
        <v>25</v>
      </c>
      <c r="B1502" s="77">
        <v>46196</v>
      </c>
      <c r="C1502" s="76">
        <v>1</v>
      </c>
      <c r="D1502" s="78" t="s">
        <v>423</v>
      </c>
      <c r="E1502" s="12" t="s">
        <v>361</v>
      </c>
      <c r="F1502" s="79">
        <v>114.6147</v>
      </c>
      <c r="G1502" s="78" t="s">
        <v>310</v>
      </c>
      <c r="H1502" s="80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25">
      <c r="A1503" s="76">
        <v>25</v>
      </c>
      <c r="B1503" s="77">
        <v>46196</v>
      </c>
      <c r="C1503" s="76">
        <v>1</v>
      </c>
      <c r="D1503" s="78" t="s">
        <v>423</v>
      </c>
      <c r="E1503" s="12" t="s">
        <v>139</v>
      </c>
      <c r="F1503" s="79">
        <v>119.291</v>
      </c>
      <c r="G1503" s="78" t="s">
        <v>310</v>
      </c>
      <c r="H1503" s="80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25">
      <c r="A1504" s="76">
        <v>25</v>
      </c>
      <c r="B1504" s="77">
        <v>46196</v>
      </c>
      <c r="C1504" s="76">
        <v>1</v>
      </c>
      <c r="D1504" s="78" t="s">
        <v>423</v>
      </c>
      <c r="E1504" s="12" t="s">
        <v>118</v>
      </c>
      <c r="F1504" s="79">
        <v>116.8759</v>
      </c>
      <c r="G1504" s="78" t="s">
        <v>310</v>
      </c>
      <c r="H1504" s="80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6">
        <v>25</v>
      </c>
      <c r="B1505" s="77">
        <v>46196</v>
      </c>
      <c r="C1505" s="76">
        <v>1</v>
      </c>
      <c r="D1505" s="78" t="s">
        <v>423</v>
      </c>
      <c r="E1505" s="12" t="s">
        <v>362</v>
      </c>
      <c r="F1505" s="79">
        <v>82.671599999999998</v>
      </c>
      <c r="G1505" s="78" t="s">
        <v>310</v>
      </c>
      <c r="H1505" s="80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6">
        <v>25</v>
      </c>
      <c r="B1506" s="77">
        <v>46196</v>
      </c>
      <c r="C1506" s="76">
        <v>1</v>
      </c>
      <c r="D1506" s="78" t="s">
        <v>423</v>
      </c>
      <c r="E1506" s="12" t="s">
        <v>364</v>
      </c>
      <c r="F1506" s="79">
        <v>84.779300000000006</v>
      </c>
      <c r="G1506" s="78" t="s">
        <v>310</v>
      </c>
      <c r="H1506" s="80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6">
        <v>25</v>
      </c>
      <c r="B1507" s="77">
        <v>46196</v>
      </c>
      <c r="C1507" s="76">
        <v>1</v>
      </c>
      <c r="D1507" s="78" t="s">
        <v>423</v>
      </c>
      <c r="E1507" s="12" t="s">
        <v>135</v>
      </c>
      <c r="F1507" s="79">
        <v>86.881100000000004</v>
      </c>
      <c r="G1507" s="78" t="s">
        <v>310</v>
      </c>
      <c r="H1507" s="80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6">
        <v>25</v>
      </c>
      <c r="B1508" s="77">
        <v>46196</v>
      </c>
      <c r="C1508" s="76">
        <v>1</v>
      </c>
      <c r="D1508" s="78" t="s">
        <v>423</v>
      </c>
      <c r="E1508" s="12" t="s">
        <v>128</v>
      </c>
      <c r="F1508" s="79">
        <v>95.808400000000006</v>
      </c>
      <c r="G1508" s="78" t="s">
        <v>310</v>
      </c>
      <c r="H1508" s="80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6">
        <v>25</v>
      </c>
      <c r="B1509" s="77">
        <v>46196</v>
      </c>
      <c r="C1509" s="76">
        <v>1</v>
      </c>
      <c r="D1509" s="78" t="s">
        <v>423</v>
      </c>
      <c r="E1509" s="12" t="s">
        <v>122</v>
      </c>
      <c r="F1509" s="79">
        <v>95.1965</v>
      </c>
      <c r="G1509" s="78" t="s">
        <v>310</v>
      </c>
      <c r="H1509" s="80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6">
        <v>25</v>
      </c>
      <c r="B1510" s="77">
        <v>46196</v>
      </c>
      <c r="C1510" s="76">
        <v>1</v>
      </c>
      <c r="D1510" s="78" t="s">
        <v>423</v>
      </c>
      <c r="E1510" s="12" t="s">
        <v>144</v>
      </c>
      <c r="F1510" s="79">
        <v>97.565899999999999</v>
      </c>
      <c r="G1510" s="78" t="s">
        <v>310</v>
      </c>
      <c r="H1510" s="80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6">
        <v>25</v>
      </c>
      <c r="B1511" s="77">
        <v>46196</v>
      </c>
      <c r="C1511" s="76">
        <v>1</v>
      </c>
      <c r="D1511" s="78" t="s">
        <v>423</v>
      </c>
      <c r="E1511" s="12" t="s">
        <v>365</v>
      </c>
      <c r="F1511" s="79">
        <v>100.5423</v>
      </c>
      <c r="G1511" s="78" t="s">
        <v>310</v>
      </c>
      <c r="H1511" s="80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6">
        <v>25</v>
      </c>
      <c r="B1512" s="77">
        <v>46196</v>
      </c>
      <c r="C1512" s="76">
        <v>1</v>
      </c>
      <c r="D1512" s="78" t="s">
        <v>423</v>
      </c>
      <c r="E1512" s="12" t="s">
        <v>132</v>
      </c>
      <c r="F1512" s="79">
        <v>105.8147</v>
      </c>
      <c r="G1512" s="78" t="s">
        <v>310</v>
      </c>
      <c r="H1512" s="80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6">
        <v>25</v>
      </c>
      <c r="B1513" s="77">
        <v>46196</v>
      </c>
      <c r="C1513" s="76">
        <v>1</v>
      </c>
      <c r="D1513" s="78" t="s">
        <v>423</v>
      </c>
      <c r="E1513" s="12" t="s">
        <v>133</v>
      </c>
      <c r="F1513" s="79">
        <v>109.1867</v>
      </c>
      <c r="G1513" s="78" t="s">
        <v>310</v>
      </c>
      <c r="H1513" s="80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6">
        <v>25</v>
      </c>
      <c r="B1514" s="77">
        <v>46196</v>
      </c>
      <c r="C1514" s="76">
        <v>1</v>
      </c>
      <c r="D1514" s="78" t="s">
        <v>423</v>
      </c>
      <c r="E1514" s="12" t="s">
        <v>366</v>
      </c>
      <c r="F1514" s="79">
        <v>103.71080000000001</v>
      </c>
      <c r="G1514" s="78" t="s">
        <v>310</v>
      </c>
      <c r="H1514" s="80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6">
        <v>25</v>
      </c>
      <c r="B1515" s="77">
        <v>46196</v>
      </c>
      <c r="C1515" s="76">
        <v>1</v>
      </c>
      <c r="D1515" s="78" t="s">
        <v>423</v>
      </c>
      <c r="E1515" s="12" t="s">
        <v>367</v>
      </c>
      <c r="F1515" s="79">
        <v>111.19110000000001</v>
      </c>
      <c r="G1515" s="78" t="s">
        <v>310</v>
      </c>
      <c r="H1515" s="80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6">
        <v>25</v>
      </c>
      <c r="B1516" s="77">
        <v>46196</v>
      </c>
      <c r="C1516" s="76">
        <v>1</v>
      </c>
      <c r="D1516" s="78" t="s">
        <v>423</v>
      </c>
      <c r="E1516" s="12" t="s">
        <v>129</v>
      </c>
      <c r="F1516" s="79">
        <v>121.2756</v>
      </c>
      <c r="G1516" s="78" t="s">
        <v>310</v>
      </c>
      <c r="H1516" s="80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6">
        <v>25</v>
      </c>
      <c r="B1517" s="77">
        <v>46196</v>
      </c>
      <c r="C1517" s="76">
        <v>1</v>
      </c>
      <c r="D1517" s="78" t="s">
        <v>423</v>
      </c>
      <c r="E1517" s="12" t="s">
        <v>131</v>
      </c>
      <c r="F1517" s="79">
        <v>122.8267</v>
      </c>
      <c r="G1517" s="78" t="s">
        <v>310</v>
      </c>
      <c r="H1517" s="80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6">
        <v>25</v>
      </c>
      <c r="B1518" s="77">
        <v>46196</v>
      </c>
      <c r="C1518" s="76">
        <v>1</v>
      </c>
      <c r="D1518" s="78" t="s">
        <v>423</v>
      </c>
      <c r="E1518" s="12" t="s">
        <v>368</v>
      </c>
      <c r="F1518" s="79">
        <v>82.985299999999995</v>
      </c>
      <c r="G1518" s="78" t="s">
        <v>310</v>
      </c>
      <c r="H1518" s="80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6">
        <v>25</v>
      </c>
      <c r="B1519" s="77">
        <v>46196</v>
      </c>
      <c r="C1519" s="76">
        <v>1</v>
      </c>
      <c r="D1519" s="78" t="s">
        <v>423</v>
      </c>
      <c r="E1519" s="12" t="s">
        <v>370</v>
      </c>
      <c r="F1519" s="79">
        <v>85.382900000000006</v>
      </c>
      <c r="G1519" s="78" t="s">
        <v>310</v>
      </c>
      <c r="H1519" s="80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6">
        <v>25</v>
      </c>
      <c r="B1520" s="77">
        <v>46196</v>
      </c>
      <c r="C1520" s="76">
        <v>1</v>
      </c>
      <c r="D1520" s="78" t="s">
        <v>423</v>
      </c>
      <c r="E1520" s="12" t="s">
        <v>140</v>
      </c>
      <c r="F1520" s="79">
        <v>84.397499999999994</v>
      </c>
      <c r="G1520" s="78" t="s">
        <v>310</v>
      </c>
      <c r="H1520" s="80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6">
        <v>25</v>
      </c>
      <c r="B1521" s="77">
        <v>46196</v>
      </c>
      <c r="C1521" s="76">
        <v>1</v>
      </c>
      <c r="D1521" s="78" t="s">
        <v>423</v>
      </c>
      <c r="E1521" s="12" t="s">
        <v>142</v>
      </c>
      <c r="F1521" s="79">
        <v>89.689899999999994</v>
      </c>
      <c r="G1521" s="78" t="s">
        <v>310</v>
      </c>
      <c r="H1521" s="80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6">
        <v>25</v>
      </c>
      <c r="B1522" s="77">
        <v>46196</v>
      </c>
      <c r="C1522" s="76">
        <v>1</v>
      </c>
      <c r="D1522" s="78" t="s">
        <v>423</v>
      </c>
      <c r="E1522" s="12" t="s">
        <v>143</v>
      </c>
      <c r="F1522" s="79">
        <v>92.918599999999998</v>
      </c>
      <c r="G1522" s="78" t="s">
        <v>310</v>
      </c>
      <c r="H1522" s="80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6">
        <v>25</v>
      </c>
      <c r="B1523" s="77">
        <v>46196</v>
      </c>
      <c r="C1523" s="76">
        <v>2</v>
      </c>
      <c r="D1523" s="78" t="s">
        <v>424</v>
      </c>
      <c r="E1523" s="12" t="s">
        <v>356</v>
      </c>
      <c r="F1523" s="79">
        <v>191.6309</v>
      </c>
      <c r="G1523" s="78" t="s">
        <v>310</v>
      </c>
      <c r="H1523" s="80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25">
      <c r="A1524" s="76">
        <v>25</v>
      </c>
      <c r="B1524" s="77">
        <v>46196</v>
      </c>
      <c r="C1524" s="76">
        <v>2</v>
      </c>
      <c r="D1524" s="78" t="s">
        <v>424</v>
      </c>
      <c r="E1524" s="12" t="s">
        <v>125</v>
      </c>
      <c r="F1524" s="79">
        <v>207.9751</v>
      </c>
      <c r="G1524" s="78" t="s">
        <v>310</v>
      </c>
      <c r="H1524" s="80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25">
      <c r="A1525" s="76">
        <v>25</v>
      </c>
      <c r="B1525" s="77">
        <v>46196</v>
      </c>
      <c r="C1525" s="76">
        <v>2</v>
      </c>
      <c r="D1525" s="78" t="s">
        <v>424</v>
      </c>
      <c r="E1525" s="12" t="s">
        <v>137</v>
      </c>
      <c r="F1525" s="79">
        <v>216.63140000000001</v>
      </c>
      <c r="G1525" s="78" t="s">
        <v>310</v>
      </c>
      <c r="H1525" s="80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25">
      <c r="A1526" s="76">
        <v>25</v>
      </c>
      <c r="B1526" s="77">
        <v>46196</v>
      </c>
      <c r="C1526" s="76">
        <v>2</v>
      </c>
      <c r="D1526" s="78" t="s">
        <v>424</v>
      </c>
      <c r="E1526" s="12" t="s">
        <v>358</v>
      </c>
      <c r="F1526" s="79">
        <v>219.49529999999999</v>
      </c>
      <c r="G1526" s="78" t="s">
        <v>310</v>
      </c>
      <c r="H1526" s="80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25">
      <c r="A1527" s="76">
        <v>25</v>
      </c>
      <c r="B1527" s="77">
        <v>46196</v>
      </c>
      <c r="C1527" s="76">
        <v>2</v>
      </c>
      <c r="D1527" s="78" t="s">
        <v>424</v>
      </c>
      <c r="E1527" s="12" t="s">
        <v>134</v>
      </c>
      <c r="F1527" s="79">
        <v>221.5641</v>
      </c>
      <c r="G1527" s="78" t="s">
        <v>310</v>
      </c>
      <c r="H1527" s="80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25">
      <c r="A1528" s="76">
        <v>25</v>
      </c>
      <c r="B1528" s="77">
        <v>46196</v>
      </c>
      <c r="C1528" s="76">
        <v>2</v>
      </c>
      <c r="D1528" s="78" t="s">
        <v>424</v>
      </c>
      <c r="E1528" s="12" t="s">
        <v>138</v>
      </c>
      <c r="F1528" s="79">
        <v>222.91849999999999</v>
      </c>
      <c r="G1528" s="78" t="s">
        <v>310</v>
      </c>
      <c r="H1528" s="80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25">
      <c r="A1529" s="76">
        <v>25</v>
      </c>
      <c r="B1529" s="77">
        <v>46196</v>
      </c>
      <c r="C1529" s="76">
        <v>2</v>
      </c>
      <c r="D1529" s="78" t="s">
        <v>424</v>
      </c>
      <c r="E1529" s="12" t="s">
        <v>359</v>
      </c>
      <c r="F1529" s="79">
        <v>228.07089999999999</v>
      </c>
      <c r="G1529" s="78" t="s">
        <v>310</v>
      </c>
      <c r="H1529" s="80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6">
        <v>25</v>
      </c>
      <c r="B1530" s="77">
        <v>46196</v>
      </c>
      <c r="C1530" s="76">
        <v>2</v>
      </c>
      <c r="D1530" s="78" t="s">
        <v>424</v>
      </c>
      <c r="E1530" s="12" t="s">
        <v>126</v>
      </c>
      <c r="F1530" s="79">
        <v>236.23740000000001</v>
      </c>
      <c r="G1530" s="78" t="s">
        <v>310</v>
      </c>
      <c r="H1530" s="80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6">
        <v>25</v>
      </c>
      <c r="B1531" s="77">
        <v>46196</v>
      </c>
      <c r="C1531" s="76">
        <v>2</v>
      </c>
      <c r="D1531" s="78" t="s">
        <v>424</v>
      </c>
      <c r="E1531" s="12" t="s">
        <v>127</v>
      </c>
      <c r="F1531" s="79">
        <v>247.6507</v>
      </c>
      <c r="G1531" s="78" t="s">
        <v>310</v>
      </c>
      <c r="H1531" s="80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6">
        <v>25</v>
      </c>
      <c r="B1532" s="77">
        <v>46196</v>
      </c>
      <c r="C1532" s="76">
        <v>2</v>
      </c>
      <c r="D1532" s="78" t="s">
        <v>424</v>
      </c>
      <c r="E1532" s="12" t="s">
        <v>124</v>
      </c>
      <c r="F1532" s="79">
        <v>248.13630000000001</v>
      </c>
      <c r="G1532" s="78" t="s">
        <v>310</v>
      </c>
      <c r="H1532" s="80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6">
        <v>25</v>
      </c>
      <c r="B1533" s="77">
        <v>46196</v>
      </c>
      <c r="C1533" s="76">
        <v>2</v>
      </c>
      <c r="D1533" s="78" t="s">
        <v>424</v>
      </c>
      <c r="E1533" s="12" t="s">
        <v>361</v>
      </c>
      <c r="F1533" s="79">
        <v>260.8349</v>
      </c>
      <c r="G1533" s="78" t="s">
        <v>310</v>
      </c>
      <c r="H1533" s="80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6">
        <v>25</v>
      </c>
      <c r="B1534" s="77">
        <v>46196</v>
      </c>
      <c r="C1534" s="76">
        <v>2</v>
      </c>
      <c r="D1534" s="78" t="s">
        <v>424</v>
      </c>
      <c r="E1534" s="12" t="s">
        <v>139</v>
      </c>
      <c r="F1534" s="79">
        <v>267.23390000000001</v>
      </c>
      <c r="G1534" s="78" t="s">
        <v>310</v>
      </c>
      <c r="H1534" s="80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6">
        <v>25</v>
      </c>
      <c r="B1535" s="77">
        <v>46196</v>
      </c>
      <c r="C1535" s="76">
        <v>2</v>
      </c>
      <c r="D1535" s="78" t="s">
        <v>424</v>
      </c>
      <c r="E1535" s="12" t="s">
        <v>118</v>
      </c>
      <c r="F1535" s="79">
        <v>267.73439999999999</v>
      </c>
      <c r="G1535" s="78" t="s">
        <v>310</v>
      </c>
      <c r="H1535" s="80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6">
        <v>25</v>
      </c>
      <c r="B1536" s="77">
        <v>46196</v>
      </c>
      <c r="C1536" s="76">
        <v>2</v>
      </c>
      <c r="D1536" s="78" t="s">
        <v>424</v>
      </c>
      <c r="E1536" s="12" t="s">
        <v>362</v>
      </c>
      <c r="F1536" s="79">
        <v>265.88920000000002</v>
      </c>
      <c r="G1536" s="78" t="s">
        <v>310</v>
      </c>
      <c r="H1536" s="80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6">
        <v>25</v>
      </c>
      <c r="B1537" s="77">
        <v>46196</v>
      </c>
      <c r="C1537" s="76">
        <v>2</v>
      </c>
      <c r="D1537" s="78" t="s">
        <v>424</v>
      </c>
      <c r="E1537" s="12" t="s">
        <v>364</v>
      </c>
      <c r="F1537" s="79">
        <v>264.7312</v>
      </c>
      <c r="G1537" s="78" t="s">
        <v>310</v>
      </c>
      <c r="H1537" s="80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6">
        <v>25</v>
      </c>
      <c r="B1538" s="77">
        <v>46196</v>
      </c>
      <c r="C1538" s="76">
        <v>2</v>
      </c>
      <c r="D1538" s="78" t="s">
        <v>424</v>
      </c>
      <c r="E1538" s="12" t="s">
        <v>135</v>
      </c>
      <c r="F1538" s="79">
        <v>273.47070000000002</v>
      </c>
      <c r="G1538" s="78" t="s">
        <v>310</v>
      </c>
      <c r="H1538" s="80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6">
        <v>25</v>
      </c>
      <c r="B1539" s="77">
        <v>46196</v>
      </c>
      <c r="C1539" s="76">
        <v>2</v>
      </c>
      <c r="D1539" s="78" t="s">
        <v>424</v>
      </c>
      <c r="E1539" s="12" t="s">
        <v>128</v>
      </c>
      <c r="F1539" s="79">
        <v>292.93209999999999</v>
      </c>
      <c r="G1539" s="78" t="s">
        <v>310</v>
      </c>
      <c r="H1539" s="80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6">
        <v>25</v>
      </c>
      <c r="B1540" s="77">
        <v>46196</v>
      </c>
      <c r="C1540" s="76">
        <v>2</v>
      </c>
      <c r="D1540" s="78" t="s">
        <v>424</v>
      </c>
      <c r="E1540" s="12" t="s">
        <v>122</v>
      </c>
      <c r="F1540" s="79">
        <v>199.3338</v>
      </c>
      <c r="G1540" s="78" t="s">
        <v>310</v>
      </c>
      <c r="H1540" s="80"/>
      <c r="BA1540" s="5" t="str">
        <f t="shared" ref="BA1540:BA1603" si="24">IF($D1540="","",MID($D1540,4,6))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6">
        <v>25</v>
      </c>
      <c r="B1541" s="77">
        <v>46196</v>
      </c>
      <c r="C1541" s="76">
        <v>2</v>
      </c>
      <c r="D1541" s="78" t="s">
        <v>424</v>
      </c>
      <c r="E1541" s="12" t="s">
        <v>144</v>
      </c>
      <c r="F1541" s="79">
        <v>208.49539999999999</v>
      </c>
      <c r="G1541" s="78" t="s">
        <v>310</v>
      </c>
      <c r="H1541" s="80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6">
        <v>25</v>
      </c>
      <c r="B1542" s="77">
        <v>46196</v>
      </c>
      <c r="C1542" s="76">
        <v>2</v>
      </c>
      <c r="D1542" s="78" t="s">
        <v>424</v>
      </c>
      <c r="E1542" s="12" t="s">
        <v>365</v>
      </c>
      <c r="F1542" s="79">
        <v>206.88919999999999</v>
      </c>
      <c r="G1542" s="78" t="s">
        <v>310</v>
      </c>
      <c r="H1542" s="80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6">
        <v>25</v>
      </c>
      <c r="B1543" s="77">
        <v>46196</v>
      </c>
      <c r="C1543" s="76">
        <v>2</v>
      </c>
      <c r="D1543" s="78" t="s">
        <v>424</v>
      </c>
      <c r="E1543" s="12" t="s">
        <v>132</v>
      </c>
      <c r="F1543" s="79">
        <v>213.4853</v>
      </c>
      <c r="G1543" s="78" t="s">
        <v>310</v>
      </c>
      <c r="H1543" s="80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6">
        <v>25</v>
      </c>
      <c r="B1544" s="77">
        <v>46196</v>
      </c>
      <c r="C1544" s="76">
        <v>2</v>
      </c>
      <c r="D1544" s="78" t="s">
        <v>424</v>
      </c>
      <c r="E1544" s="12" t="s">
        <v>133</v>
      </c>
      <c r="F1544" s="79">
        <v>230.49209999999999</v>
      </c>
      <c r="G1544" s="78" t="s">
        <v>310</v>
      </c>
      <c r="H1544" s="80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6">
        <v>25</v>
      </c>
      <c r="B1545" s="77">
        <v>46196</v>
      </c>
      <c r="C1545" s="76">
        <v>2</v>
      </c>
      <c r="D1545" s="78" t="s">
        <v>424</v>
      </c>
      <c r="E1545" s="12" t="s">
        <v>366</v>
      </c>
      <c r="F1545" s="79">
        <v>225.7929</v>
      </c>
      <c r="G1545" s="78" t="s">
        <v>310</v>
      </c>
      <c r="H1545" s="80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6">
        <v>25</v>
      </c>
      <c r="B1546" s="77">
        <v>46196</v>
      </c>
      <c r="C1546" s="76">
        <v>2</v>
      </c>
      <c r="D1546" s="78" t="s">
        <v>424</v>
      </c>
      <c r="E1546" s="12" t="s">
        <v>367</v>
      </c>
      <c r="F1546" s="79">
        <v>232.51220000000001</v>
      </c>
      <c r="G1546" s="78" t="s">
        <v>310</v>
      </c>
      <c r="H1546" s="80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6">
        <v>25</v>
      </c>
      <c r="B1547" s="77">
        <v>46196</v>
      </c>
      <c r="C1547" s="76">
        <v>2</v>
      </c>
      <c r="D1547" s="78" t="s">
        <v>424</v>
      </c>
      <c r="E1547" s="12" t="s">
        <v>129</v>
      </c>
      <c r="F1547" s="79">
        <v>222.36429999999999</v>
      </c>
      <c r="G1547" s="78" t="s">
        <v>310</v>
      </c>
      <c r="H1547" s="80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6">
        <v>25</v>
      </c>
      <c r="B1548" s="77">
        <v>46196</v>
      </c>
      <c r="C1548" s="76">
        <v>2</v>
      </c>
      <c r="D1548" s="78" t="s">
        <v>424</v>
      </c>
      <c r="E1548" s="12" t="s">
        <v>131</v>
      </c>
      <c r="F1548" s="79">
        <v>234.09649999999999</v>
      </c>
      <c r="G1548" s="78" t="s">
        <v>310</v>
      </c>
      <c r="H1548" s="80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6">
        <v>25</v>
      </c>
      <c r="B1549" s="77">
        <v>46196</v>
      </c>
      <c r="C1549" s="76">
        <v>2</v>
      </c>
      <c r="D1549" s="78" t="s">
        <v>424</v>
      </c>
      <c r="E1549" s="12" t="s">
        <v>368</v>
      </c>
      <c r="F1549" s="79">
        <v>239.56290000000001</v>
      </c>
      <c r="G1549" s="78" t="s">
        <v>310</v>
      </c>
      <c r="H1549" s="80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6">
        <v>25</v>
      </c>
      <c r="B1550" s="77">
        <v>46196</v>
      </c>
      <c r="C1550" s="76">
        <v>2</v>
      </c>
      <c r="D1550" s="78" t="s">
        <v>424</v>
      </c>
      <c r="E1550" s="12" t="s">
        <v>370</v>
      </c>
      <c r="F1550" s="79">
        <v>255.80179999999999</v>
      </c>
      <c r="G1550" s="78" t="s">
        <v>310</v>
      </c>
      <c r="H1550" s="80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6">
        <v>25</v>
      </c>
      <c r="B1551" s="77">
        <v>46196</v>
      </c>
      <c r="C1551" s="76">
        <v>2</v>
      </c>
      <c r="D1551" s="78" t="s">
        <v>424</v>
      </c>
      <c r="E1551" s="12" t="s">
        <v>140</v>
      </c>
      <c r="F1551" s="79">
        <v>268.30160000000001</v>
      </c>
      <c r="G1551" s="78" t="s">
        <v>310</v>
      </c>
      <c r="H1551" s="80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6">
        <v>25</v>
      </c>
      <c r="B1552" s="77">
        <v>46196</v>
      </c>
      <c r="C1552" s="76">
        <v>2</v>
      </c>
      <c r="D1552" s="78" t="s">
        <v>424</v>
      </c>
      <c r="E1552" s="12" t="s">
        <v>142</v>
      </c>
      <c r="F1552" s="79">
        <v>263.2079</v>
      </c>
      <c r="G1552" s="78" t="s">
        <v>310</v>
      </c>
      <c r="H1552" s="80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6">
        <v>25</v>
      </c>
      <c r="B1553" s="77">
        <v>46196</v>
      </c>
      <c r="C1553" s="76">
        <v>2</v>
      </c>
      <c r="D1553" s="78" t="s">
        <v>424</v>
      </c>
      <c r="E1553" s="12" t="s">
        <v>143</v>
      </c>
      <c r="F1553" s="79">
        <v>265.09879999999998</v>
      </c>
      <c r="G1553" s="78" t="s">
        <v>310</v>
      </c>
      <c r="H1553" s="80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dwgPt2xDzdVU1Xl5VRemfKni+/lGJL6do+5Q1UNxrNwxrui8/SlgO/1Ay7n9ngboikQZrGgiyencrjdT/R6uEw==" saltValue="L/2xUdtI+yrcg3QEbkkSnw==" spinCount="100000" sheet="1" objects="1" scenarios="1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119</v>
      </c>
      <c r="AY1" s="33">
        <f>IFERROR(INDEX(Analitos!$F$4:$F$43,MATCH(selAnalito,Analitos!$A$4:$A$43,0)),"")</f>
        <v>3</v>
      </c>
      <c r="AZ1" s="33">
        <f>IFERROR(INDEX(Analitos!$G$4:$G$43,MATCH(selAnalito,Analitos!$A$4:$A$43,0)),"")</f>
        <v>265</v>
      </c>
      <c r="BA1" s="33">
        <f>IFERROR(INDEX(Analitos!$H$4:$H$43,MATCH(selAnalito,Analitos!$A$4:$A$43,0)),"")</f>
        <v>6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109.1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128.9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245.2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284.8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146</v>
      </c>
      <c r="B2" s="44" t="s">
        <v>311</v>
      </c>
      <c r="C2" s="44" t="s">
        <v>164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122.8036</v>
      </c>
      <c r="G3" s="33">
        <f t="shared" ref="G3:G34" si="5">IF(OR($F3="",$AY$1=""),"",($F3-$AX$1)/$AY$1)</f>
        <v>1.2678666666666676</v>
      </c>
      <c r="H3" s="33">
        <f t="shared" ref="H3:H34" si="6">IF(AND($F3&lt;&gt;"",$D3=1),$F3,NA())</f>
        <v>122.8036</v>
      </c>
      <c r="I3" s="33">
        <f t="shared" ref="I3:I34" si="7">IF(AND($F3&lt;&gt;"",$D3=1,$P3="OK"),$F3,NA())</f>
        <v>122.8036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110</v>
      </c>
      <c r="R3" s="33">
        <f t="shared" ref="R3:R34" si="16">IF(AND($D3=1,$AX$1&lt;&gt;""),$AX$1+(-2)*$AY$1,NA())</f>
        <v>113</v>
      </c>
      <c r="S3" s="33">
        <f t="shared" ref="S3:S34" si="17">IF(AND($D3=1,$AX$1&lt;&gt;""),$AX$1+(-1)*$AY$1,NA())</f>
        <v>116</v>
      </c>
      <c r="T3" s="33">
        <f t="shared" ref="T3:T34" si="18">IF(AND($D3=1,$AX$1&lt;&gt;""),$AX$1,NA())</f>
        <v>119</v>
      </c>
      <c r="U3" s="33">
        <f t="shared" ref="U3:U34" si="19">IF(AND($D3=1,$AX$1&lt;&gt;""),$AX$1+(1)*$AY$1,NA())</f>
        <v>122</v>
      </c>
      <c r="V3" s="33">
        <f t="shared" ref="V3:V34" si="20">IF(AND($D3=1,$AX$1&lt;&gt;""),$AX$1+(2)*$AY$1,NA())</f>
        <v>125</v>
      </c>
      <c r="W3" s="33">
        <f t="shared" ref="W3:W34" si="21">IF(AND($D3=1,$AX$1&lt;&gt;""),$AX$1+(3)*$AY$1,NA())</f>
        <v>128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268.71820000000002</v>
      </c>
      <c r="AC3" s="33">
        <f t="shared" ref="AC3:AC34" si="25">IF(OR($AB3="",$BA$1=""),"",($AB3-$AZ$1)/$BA$1)</f>
        <v>0.61970000000000403</v>
      </c>
      <c r="AD3" s="33">
        <f t="shared" ref="AD3:AD34" si="26">IF(AND($AB3&lt;&gt;"",$D3=1),$AB3,NA())</f>
        <v>268.71820000000002</v>
      </c>
      <c r="AE3" s="33">
        <f t="shared" ref="AE3:AE34" si="27">IF(AND($AB3&lt;&gt;"",$D3=1,$AL3="OK"),$AB3,NA())</f>
        <v>268.71820000000002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247</v>
      </c>
      <c r="AN3" s="33">
        <f t="shared" ref="AN3:AN34" si="36">IF(AND($D3=1,$AZ$1&lt;&gt;""),$AZ$1+(-2)*$BA$1,NA())</f>
        <v>253</v>
      </c>
      <c r="AO3" s="33">
        <f t="shared" ref="AO3:AO34" si="37">IF(AND($D3=1,$AZ$1&lt;&gt;""),$AZ$1+(-1)*$BA$1,NA())</f>
        <v>259</v>
      </c>
      <c r="AP3" s="33">
        <f t="shared" ref="AP3:AP34" si="38">IF(AND($D3=1,$AZ$1&lt;&gt;""),$AZ$1,NA())</f>
        <v>265</v>
      </c>
      <c r="AQ3" s="33">
        <f t="shared" ref="AQ3:AQ34" si="39">IF(AND($D3=1,$AZ$1&lt;&gt;""),$AZ$1+(1)*$BA$1,NA())</f>
        <v>271</v>
      </c>
      <c r="AR3" s="33">
        <f t="shared" ref="AR3:AR34" si="40">IF(AND($D3=1,$AZ$1&lt;&gt;""),$AZ$1+(2)*$BA$1,NA())</f>
        <v>277</v>
      </c>
      <c r="AS3" s="33">
        <f t="shared" ref="AS3:AS34" si="41">IF(AND($D3=1,$AZ$1&lt;&gt;""),$AZ$1+(3)*$BA$1,NA())</f>
        <v>283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118.20820000000001</v>
      </c>
      <c r="G4" s="33">
        <f t="shared" si="5"/>
        <v>-0.26393333333333163</v>
      </c>
      <c r="H4" s="33">
        <f t="shared" si="6"/>
        <v>118.20820000000001</v>
      </c>
      <c r="I4" s="33">
        <f t="shared" si="7"/>
        <v>118.20820000000001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110</v>
      </c>
      <c r="R4" s="33">
        <f t="shared" si="16"/>
        <v>113</v>
      </c>
      <c r="S4" s="33">
        <f t="shared" si="17"/>
        <v>116</v>
      </c>
      <c r="T4" s="33">
        <f t="shared" si="18"/>
        <v>119</v>
      </c>
      <c r="U4" s="33">
        <f t="shared" si="19"/>
        <v>122</v>
      </c>
      <c r="V4" s="33">
        <f t="shared" si="20"/>
        <v>125</v>
      </c>
      <c r="W4" s="33">
        <f t="shared" si="21"/>
        <v>128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271.09519999999998</v>
      </c>
      <c r="AC4" s="33">
        <f t="shared" si="25"/>
        <v>1.0158666666666629</v>
      </c>
      <c r="AD4" s="33">
        <f t="shared" si="26"/>
        <v>271.09519999999998</v>
      </c>
      <c r="AE4" s="33">
        <f t="shared" si="27"/>
        <v>271.09519999999998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247</v>
      </c>
      <c r="AN4" s="33">
        <f t="shared" si="36"/>
        <v>253</v>
      </c>
      <c r="AO4" s="33">
        <f t="shared" si="37"/>
        <v>259</v>
      </c>
      <c r="AP4" s="33">
        <f t="shared" si="38"/>
        <v>265</v>
      </c>
      <c r="AQ4" s="33">
        <f t="shared" si="39"/>
        <v>271</v>
      </c>
      <c r="AR4" s="33">
        <f t="shared" si="40"/>
        <v>277</v>
      </c>
      <c r="AS4" s="33">
        <f t="shared" si="41"/>
        <v>283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116.7882</v>
      </c>
      <c r="G5" s="33">
        <f t="shared" si="5"/>
        <v>-0.73726666666666552</v>
      </c>
      <c r="H5" s="33">
        <f t="shared" si="6"/>
        <v>116.7882</v>
      </c>
      <c r="I5" s="33">
        <f t="shared" si="7"/>
        <v>116.7882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110</v>
      </c>
      <c r="R5" s="33">
        <f t="shared" si="16"/>
        <v>113</v>
      </c>
      <c r="S5" s="33">
        <f t="shared" si="17"/>
        <v>116</v>
      </c>
      <c r="T5" s="33">
        <f t="shared" si="18"/>
        <v>119</v>
      </c>
      <c r="U5" s="33">
        <f t="shared" si="19"/>
        <v>122</v>
      </c>
      <c r="V5" s="33">
        <f t="shared" si="20"/>
        <v>125</v>
      </c>
      <c r="W5" s="33">
        <f t="shared" si="21"/>
        <v>128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268.31819999999999</v>
      </c>
      <c r="AC5" s="33">
        <f t="shared" si="25"/>
        <v>0.55303333333333171</v>
      </c>
      <c r="AD5" s="33">
        <f t="shared" si="26"/>
        <v>268.31819999999999</v>
      </c>
      <c r="AE5" s="33">
        <f t="shared" si="27"/>
        <v>268.31819999999999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247</v>
      </c>
      <c r="AN5" s="33">
        <f t="shared" si="36"/>
        <v>253</v>
      </c>
      <c r="AO5" s="33">
        <f t="shared" si="37"/>
        <v>259</v>
      </c>
      <c r="AP5" s="33">
        <f t="shared" si="38"/>
        <v>265</v>
      </c>
      <c r="AQ5" s="33">
        <f t="shared" si="39"/>
        <v>271</v>
      </c>
      <c r="AR5" s="33">
        <f t="shared" si="40"/>
        <v>277</v>
      </c>
      <c r="AS5" s="33">
        <f t="shared" si="41"/>
        <v>283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114.7912</v>
      </c>
      <c r="G6" s="33">
        <f t="shared" si="5"/>
        <v>-1.4029333333333323</v>
      </c>
      <c r="H6" s="33">
        <f t="shared" si="6"/>
        <v>114.7912</v>
      </c>
      <c r="I6" s="33">
        <f t="shared" si="7"/>
        <v>114.7912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110</v>
      </c>
      <c r="R6" s="33">
        <f t="shared" si="16"/>
        <v>113</v>
      </c>
      <c r="S6" s="33">
        <f t="shared" si="17"/>
        <v>116</v>
      </c>
      <c r="T6" s="33">
        <f t="shared" si="18"/>
        <v>119</v>
      </c>
      <c r="U6" s="33">
        <f t="shared" si="19"/>
        <v>122</v>
      </c>
      <c r="V6" s="33">
        <f t="shared" si="20"/>
        <v>125</v>
      </c>
      <c r="W6" s="33">
        <f t="shared" si="21"/>
        <v>128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274.47890000000001</v>
      </c>
      <c r="AC6" s="33">
        <f t="shared" si="25"/>
        <v>1.5798166666666684</v>
      </c>
      <c r="AD6" s="33">
        <f t="shared" si="26"/>
        <v>274.47890000000001</v>
      </c>
      <c r="AE6" s="33">
        <f t="shared" si="27"/>
        <v>274.47890000000001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247</v>
      </c>
      <c r="AN6" s="33">
        <f t="shared" si="36"/>
        <v>253</v>
      </c>
      <c r="AO6" s="33">
        <f t="shared" si="37"/>
        <v>259</v>
      </c>
      <c r="AP6" s="33">
        <f t="shared" si="38"/>
        <v>265</v>
      </c>
      <c r="AQ6" s="33">
        <f t="shared" si="39"/>
        <v>271</v>
      </c>
      <c r="AR6" s="33">
        <f t="shared" si="40"/>
        <v>277</v>
      </c>
      <c r="AS6" s="33">
        <f t="shared" si="41"/>
        <v>283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115.9598</v>
      </c>
      <c r="G7" s="33">
        <f t="shared" si="5"/>
        <v>-1.0133999999999996</v>
      </c>
      <c r="H7" s="33">
        <f t="shared" si="6"/>
        <v>115.9598</v>
      </c>
      <c r="I7" s="33">
        <f t="shared" si="7"/>
        <v>115.9598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110</v>
      </c>
      <c r="R7" s="33">
        <f t="shared" si="16"/>
        <v>113</v>
      </c>
      <c r="S7" s="33">
        <f t="shared" si="17"/>
        <v>116</v>
      </c>
      <c r="T7" s="33">
        <f t="shared" si="18"/>
        <v>119</v>
      </c>
      <c r="U7" s="33">
        <f t="shared" si="19"/>
        <v>122</v>
      </c>
      <c r="V7" s="33">
        <f t="shared" si="20"/>
        <v>125</v>
      </c>
      <c r="W7" s="33">
        <f t="shared" si="21"/>
        <v>128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267.14350000000002</v>
      </c>
      <c r="AC7" s="33">
        <f t="shared" si="25"/>
        <v>0.3572500000000029</v>
      </c>
      <c r="AD7" s="33">
        <f t="shared" si="26"/>
        <v>267.14350000000002</v>
      </c>
      <c r="AE7" s="33">
        <f t="shared" si="27"/>
        <v>267.14350000000002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247</v>
      </c>
      <c r="AN7" s="33">
        <f t="shared" si="36"/>
        <v>253</v>
      </c>
      <c r="AO7" s="33">
        <f t="shared" si="37"/>
        <v>259</v>
      </c>
      <c r="AP7" s="33">
        <f t="shared" si="38"/>
        <v>265</v>
      </c>
      <c r="AQ7" s="33">
        <f t="shared" si="39"/>
        <v>271</v>
      </c>
      <c r="AR7" s="33">
        <f t="shared" si="40"/>
        <v>277</v>
      </c>
      <c r="AS7" s="33">
        <f t="shared" si="41"/>
        <v>283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115.8396</v>
      </c>
      <c r="G8" s="33">
        <f t="shared" si="5"/>
        <v>-1.0534666666666652</v>
      </c>
      <c r="H8" s="33">
        <f t="shared" si="6"/>
        <v>115.8396</v>
      </c>
      <c r="I8" s="33">
        <f t="shared" si="7"/>
        <v>115.8396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110</v>
      </c>
      <c r="R8" s="33">
        <f t="shared" si="16"/>
        <v>113</v>
      </c>
      <c r="S8" s="33">
        <f t="shared" si="17"/>
        <v>116</v>
      </c>
      <c r="T8" s="33">
        <f t="shared" si="18"/>
        <v>119</v>
      </c>
      <c r="U8" s="33">
        <f t="shared" si="19"/>
        <v>122</v>
      </c>
      <c r="V8" s="33">
        <f t="shared" si="20"/>
        <v>125</v>
      </c>
      <c r="W8" s="33">
        <f t="shared" si="21"/>
        <v>128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258.7208</v>
      </c>
      <c r="AC8" s="33">
        <f t="shared" si="25"/>
        <v>-1.0465333333333338</v>
      </c>
      <c r="AD8" s="33">
        <f t="shared" si="26"/>
        <v>258.7208</v>
      </c>
      <c r="AE8" s="33">
        <f t="shared" si="27"/>
        <v>258.7208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247</v>
      </c>
      <c r="AN8" s="33">
        <f t="shared" si="36"/>
        <v>253</v>
      </c>
      <c r="AO8" s="33">
        <f t="shared" si="37"/>
        <v>259</v>
      </c>
      <c r="AP8" s="33">
        <f t="shared" si="38"/>
        <v>265</v>
      </c>
      <c r="AQ8" s="33">
        <f t="shared" si="39"/>
        <v>271</v>
      </c>
      <c r="AR8" s="33">
        <f t="shared" si="40"/>
        <v>277</v>
      </c>
      <c r="AS8" s="33">
        <f t="shared" si="41"/>
        <v>283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122.8784</v>
      </c>
      <c r="G9" s="33">
        <f t="shared" si="5"/>
        <v>1.2927999999999997</v>
      </c>
      <c r="H9" s="33">
        <f t="shared" si="6"/>
        <v>122.8784</v>
      </c>
      <c r="I9" s="33">
        <f t="shared" si="7"/>
        <v>122.8784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110</v>
      </c>
      <c r="R9" s="33">
        <f t="shared" si="16"/>
        <v>113</v>
      </c>
      <c r="S9" s="33">
        <f t="shared" si="17"/>
        <v>116</v>
      </c>
      <c r="T9" s="33">
        <f t="shared" si="18"/>
        <v>119</v>
      </c>
      <c r="U9" s="33">
        <f t="shared" si="19"/>
        <v>122</v>
      </c>
      <c r="V9" s="33">
        <f t="shared" si="20"/>
        <v>125</v>
      </c>
      <c r="W9" s="33">
        <f t="shared" si="21"/>
        <v>128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261.69729999999998</v>
      </c>
      <c r="AC9" s="33">
        <f t="shared" si="25"/>
        <v>-0.55045000000000266</v>
      </c>
      <c r="AD9" s="33">
        <f t="shared" si="26"/>
        <v>261.69729999999998</v>
      </c>
      <c r="AE9" s="33">
        <f t="shared" si="27"/>
        <v>261.69729999999998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247</v>
      </c>
      <c r="AN9" s="33">
        <f t="shared" si="36"/>
        <v>253</v>
      </c>
      <c r="AO9" s="33">
        <f t="shared" si="37"/>
        <v>259</v>
      </c>
      <c r="AP9" s="33">
        <f t="shared" si="38"/>
        <v>265</v>
      </c>
      <c r="AQ9" s="33">
        <f t="shared" si="39"/>
        <v>271</v>
      </c>
      <c r="AR9" s="33">
        <f t="shared" si="40"/>
        <v>277</v>
      </c>
      <c r="AS9" s="33">
        <f t="shared" si="41"/>
        <v>283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119.82989999999999</v>
      </c>
      <c r="G10" s="33">
        <f t="shared" si="5"/>
        <v>0.27663333333333168</v>
      </c>
      <c r="H10" s="33">
        <f t="shared" si="6"/>
        <v>119.82989999999999</v>
      </c>
      <c r="I10" s="33">
        <f t="shared" si="7"/>
        <v>119.82989999999999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110</v>
      </c>
      <c r="R10" s="33">
        <f t="shared" si="16"/>
        <v>113</v>
      </c>
      <c r="S10" s="33">
        <f t="shared" si="17"/>
        <v>116</v>
      </c>
      <c r="T10" s="33">
        <f t="shared" si="18"/>
        <v>119</v>
      </c>
      <c r="U10" s="33">
        <f t="shared" si="19"/>
        <v>122</v>
      </c>
      <c r="V10" s="33">
        <f t="shared" si="20"/>
        <v>125</v>
      </c>
      <c r="W10" s="33">
        <f t="shared" si="21"/>
        <v>128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255.2782</v>
      </c>
      <c r="AC10" s="33">
        <f t="shared" si="25"/>
        <v>-1.6203000000000003</v>
      </c>
      <c r="AD10" s="33">
        <f t="shared" si="26"/>
        <v>255.2782</v>
      </c>
      <c r="AE10" s="33">
        <f t="shared" si="27"/>
        <v>255.2782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247</v>
      </c>
      <c r="AN10" s="33">
        <f t="shared" si="36"/>
        <v>253</v>
      </c>
      <c r="AO10" s="33">
        <f t="shared" si="37"/>
        <v>259</v>
      </c>
      <c r="AP10" s="33">
        <f t="shared" si="38"/>
        <v>265</v>
      </c>
      <c r="AQ10" s="33">
        <f t="shared" si="39"/>
        <v>271</v>
      </c>
      <c r="AR10" s="33">
        <f t="shared" si="40"/>
        <v>277</v>
      </c>
      <c r="AS10" s="33">
        <f t="shared" si="41"/>
        <v>283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126.1267</v>
      </c>
      <c r="G11" s="33">
        <f t="shared" si="5"/>
        <v>2.3755666666666664</v>
      </c>
      <c r="H11" s="33">
        <f t="shared" si="6"/>
        <v>126.1267</v>
      </c>
      <c r="I11" s="33">
        <f t="shared" si="7"/>
        <v>126.1267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110</v>
      </c>
      <c r="R11" s="33">
        <f t="shared" si="16"/>
        <v>113</v>
      </c>
      <c r="S11" s="33">
        <f t="shared" si="17"/>
        <v>116</v>
      </c>
      <c r="T11" s="33">
        <f t="shared" si="18"/>
        <v>119</v>
      </c>
      <c r="U11" s="33">
        <f t="shared" si="19"/>
        <v>122</v>
      </c>
      <c r="V11" s="33">
        <f t="shared" si="20"/>
        <v>125</v>
      </c>
      <c r="W11" s="33">
        <f t="shared" si="21"/>
        <v>128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265.54020000000003</v>
      </c>
      <c r="AC11" s="33">
        <f t="shared" si="25"/>
        <v>9.003333333333785E-2</v>
      </c>
      <c r="AD11" s="33">
        <f t="shared" si="26"/>
        <v>265.54020000000003</v>
      </c>
      <c r="AE11" s="33">
        <f t="shared" si="27"/>
        <v>265.54020000000003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247</v>
      </c>
      <c r="AN11" s="33">
        <f t="shared" si="36"/>
        <v>253</v>
      </c>
      <c r="AO11" s="33">
        <f t="shared" si="37"/>
        <v>259</v>
      </c>
      <c r="AP11" s="33">
        <f t="shared" si="38"/>
        <v>265</v>
      </c>
      <c r="AQ11" s="33">
        <f t="shared" si="39"/>
        <v>271</v>
      </c>
      <c r="AR11" s="33">
        <f t="shared" si="40"/>
        <v>277</v>
      </c>
      <c r="AS11" s="33">
        <f t="shared" si="41"/>
        <v>283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122.6313</v>
      </c>
      <c r="G12" s="33">
        <f t="shared" si="5"/>
        <v>1.2104333333333319</v>
      </c>
      <c r="H12" s="33">
        <f t="shared" si="6"/>
        <v>122.6313</v>
      </c>
      <c r="I12" s="33">
        <f t="shared" si="7"/>
        <v>122.6313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110</v>
      </c>
      <c r="R12" s="33">
        <f t="shared" si="16"/>
        <v>113</v>
      </c>
      <c r="S12" s="33">
        <f t="shared" si="17"/>
        <v>116</v>
      </c>
      <c r="T12" s="33">
        <f t="shared" si="18"/>
        <v>119</v>
      </c>
      <c r="U12" s="33">
        <f t="shared" si="19"/>
        <v>122</v>
      </c>
      <c r="V12" s="33">
        <f t="shared" si="20"/>
        <v>125</v>
      </c>
      <c r="W12" s="33">
        <f t="shared" si="21"/>
        <v>128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271.43369999999999</v>
      </c>
      <c r="AC12" s="33">
        <f t="shared" si="25"/>
        <v>1.0722833333333313</v>
      </c>
      <c r="AD12" s="33">
        <f t="shared" si="26"/>
        <v>271.43369999999999</v>
      </c>
      <c r="AE12" s="33">
        <f t="shared" si="27"/>
        <v>271.43369999999999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247</v>
      </c>
      <c r="AN12" s="33">
        <f t="shared" si="36"/>
        <v>253</v>
      </c>
      <c r="AO12" s="33">
        <f t="shared" si="37"/>
        <v>259</v>
      </c>
      <c r="AP12" s="33">
        <f t="shared" si="38"/>
        <v>265</v>
      </c>
      <c r="AQ12" s="33">
        <f t="shared" si="39"/>
        <v>271</v>
      </c>
      <c r="AR12" s="33">
        <f t="shared" si="40"/>
        <v>277</v>
      </c>
      <c r="AS12" s="33">
        <f t="shared" si="41"/>
        <v>283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122.5354</v>
      </c>
      <c r="G13" s="33">
        <f t="shared" si="5"/>
        <v>1.1784666666666652</v>
      </c>
      <c r="H13" s="33">
        <f t="shared" si="6"/>
        <v>122.5354</v>
      </c>
      <c r="I13" s="33">
        <f t="shared" si="7"/>
        <v>122.5354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110</v>
      </c>
      <c r="R13" s="33">
        <f t="shared" si="16"/>
        <v>113</v>
      </c>
      <c r="S13" s="33">
        <f t="shared" si="17"/>
        <v>116</v>
      </c>
      <c r="T13" s="33">
        <f t="shared" si="18"/>
        <v>119</v>
      </c>
      <c r="U13" s="33">
        <f t="shared" si="19"/>
        <v>122</v>
      </c>
      <c r="V13" s="33">
        <f t="shared" si="20"/>
        <v>125</v>
      </c>
      <c r="W13" s="33">
        <f t="shared" si="21"/>
        <v>128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256.89960000000002</v>
      </c>
      <c r="AC13" s="33">
        <f t="shared" si="25"/>
        <v>-1.3500666666666632</v>
      </c>
      <c r="AD13" s="33">
        <f t="shared" si="26"/>
        <v>256.89960000000002</v>
      </c>
      <c r="AE13" s="33">
        <f t="shared" si="27"/>
        <v>256.89960000000002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247</v>
      </c>
      <c r="AN13" s="33">
        <f t="shared" si="36"/>
        <v>253</v>
      </c>
      <c r="AO13" s="33">
        <f t="shared" si="37"/>
        <v>259</v>
      </c>
      <c r="AP13" s="33">
        <f t="shared" si="38"/>
        <v>265</v>
      </c>
      <c r="AQ13" s="33">
        <f t="shared" si="39"/>
        <v>271</v>
      </c>
      <c r="AR13" s="33">
        <f t="shared" si="40"/>
        <v>277</v>
      </c>
      <c r="AS13" s="33">
        <f t="shared" si="41"/>
        <v>283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117.8991</v>
      </c>
      <c r="G14" s="33">
        <f t="shared" si="5"/>
        <v>-0.36696666666666528</v>
      </c>
      <c r="H14" s="33">
        <f t="shared" si="6"/>
        <v>117.8991</v>
      </c>
      <c r="I14" s="33">
        <f t="shared" si="7"/>
        <v>117.8991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110</v>
      </c>
      <c r="R14" s="33">
        <f t="shared" si="16"/>
        <v>113</v>
      </c>
      <c r="S14" s="33">
        <f t="shared" si="17"/>
        <v>116</v>
      </c>
      <c r="T14" s="33">
        <f t="shared" si="18"/>
        <v>119</v>
      </c>
      <c r="U14" s="33">
        <f t="shared" si="19"/>
        <v>122</v>
      </c>
      <c r="V14" s="33">
        <f t="shared" si="20"/>
        <v>125</v>
      </c>
      <c r="W14" s="33">
        <f t="shared" si="21"/>
        <v>128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265.47039999999998</v>
      </c>
      <c r="AC14" s="33">
        <f t="shared" si="25"/>
        <v>7.8399999999997291E-2</v>
      </c>
      <c r="AD14" s="33">
        <f t="shared" si="26"/>
        <v>265.47039999999998</v>
      </c>
      <c r="AE14" s="33">
        <f t="shared" si="27"/>
        <v>265.47039999999998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247</v>
      </c>
      <c r="AN14" s="33">
        <f t="shared" si="36"/>
        <v>253</v>
      </c>
      <c r="AO14" s="33">
        <f t="shared" si="37"/>
        <v>259</v>
      </c>
      <c r="AP14" s="33">
        <f t="shared" si="38"/>
        <v>265</v>
      </c>
      <c r="AQ14" s="33">
        <f t="shared" si="39"/>
        <v>271</v>
      </c>
      <c r="AR14" s="33">
        <f t="shared" si="40"/>
        <v>277</v>
      </c>
      <c r="AS14" s="33">
        <f t="shared" si="41"/>
        <v>283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120.7509</v>
      </c>
      <c r="G15" s="33">
        <f t="shared" si="5"/>
        <v>0.58363333333333378</v>
      </c>
      <c r="H15" s="33">
        <f t="shared" si="6"/>
        <v>120.7509</v>
      </c>
      <c r="I15" s="33">
        <f t="shared" si="7"/>
        <v>120.7509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110</v>
      </c>
      <c r="R15" s="33">
        <f t="shared" si="16"/>
        <v>113</v>
      </c>
      <c r="S15" s="33">
        <f t="shared" si="17"/>
        <v>116</v>
      </c>
      <c r="T15" s="33">
        <f t="shared" si="18"/>
        <v>119</v>
      </c>
      <c r="U15" s="33">
        <f t="shared" si="19"/>
        <v>122</v>
      </c>
      <c r="V15" s="33">
        <f t="shared" si="20"/>
        <v>125</v>
      </c>
      <c r="W15" s="33">
        <f t="shared" si="21"/>
        <v>128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261.96120000000002</v>
      </c>
      <c r="AC15" s="33">
        <f t="shared" si="25"/>
        <v>-0.5064666666666634</v>
      </c>
      <c r="AD15" s="33">
        <f t="shared" si="26"/>
        <v>261.96120000000002</v>
      </c>
      <c r="AE15" s="33">
        <f t="shared" si="27"/>
        <v>261.96120000000002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247</v>
      </c>
      <c r="AN15" s="33">
        <f t="shared" si="36"/>
        <v>253</v>
      </c>
      <c r="AO15" s="33">
        <f t="shared" si="37"/>
        <v>259</v>
      </c>
      <c r="AP15" s="33">
        <f t="shared" si="38"/>
        <v>265</v>
      </c>
      <c r="AQ15" s="33">
        <f t="shared" si="39"/>
        <v>271</v>
      </c>
      <c r="AR15" s="33">
        <f t="shared" si="40"/>
        <v>277</v>
      </c>
      <c r="AS15" s="33">
        <f t="shared" si="41"/>
        <v>283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116.7362</v>
      </c>
      <c r="G16" s="33">
        <f t="shared" si="5"/>
        <v>-0.75460000000000116</v>
      </c>
      <c r="H16" s="33">
        <f t="shared" si="6"/>
        <v>116.7362</v>
      </c>
      <c r="I16" s="33">
        <f t="shared" si="7"/>
        <v>116.7362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110</v>
      </c>
      <c r="R16" s="33">
        <f t="shared" si="16"/>
        <v>113</v>
      </c>
      <c r="S16" s="33">
        <f t="shared" si="17"/>
        <v>116</v>
      </c>
      <c r="T16" s="33">
        <f t="shared" si="18"/>
        <v>119</v>
      </c>
      <c r="U16" s="33">
        <f t="shared" si="19"/>
        <v>122</v>
      </c>
      <c r="V16" s="33">
        <f t="shared" si="20"/>
        <v>125</v>
      </c>
      <c r="W16" s="33">
        <f t="shared" si="21"/>
        <v>128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260.93239999999997</v>
      </c>
      <c r="AC16" s="33">
        <f t="shared" si="25"/>
        <v>-0.67793333333333783</v>
      </c>
      <c r="AD16" s="33">
        <f t="shared" si="26"/>
        <v>260.93239999999997</v>
      </c>
      <c r="AE16" s="33">
        <f t="shared" si="27"/>
        <v>260.93239999999997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247</v>
      </c>
      <c r="AN16" s="33">
        <f t="shared" si="36"/>
        <v>253</v>
      </c>
      <c r="AO16" s="33">
        <f t="shared" si="37"/>
        <v>259</v>
      </c>
      <c r="AP16" s="33">
        <f t="shared" si="38"/>
        <v>265</v>
      </c>
      <c r="AQ16" s="33">
        <f t="shared" si="39"/>
        <v>271</v>
      </c>
      <c r="AR16" s="33">
        <f t="shared" si="40"/>
        <v>277</v>
      </c>
      <c r="AS16" s="33">
        <f t="shared" si="41"/>
        <v>283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115.2028</v>
      </c>
      <c r="G17" s="33">
        <f t="shared" si="5"/>
        <v>-1.2657333333333345</v>
      </c>
      <c r="H17" s="33">
        <f t="shared" si="6"/>
        <v>115.2028</v>
      </c>
      <c r="I17" s="33">
        <f t="shared" si="7"/>
        <v>115.2028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OK</v>
      </c>
      <c r="Q17" s="33">
        <f t="shared" si="15"/>
        <v>110</v>
      </c>
      <c r="R17" s="33">
        <f t="shared" si="16"/>
        <v>113</v>
      </c>
      <c r="S17" s="33">
        <f t="shared" si="17"/>
        <v>116</v>
      </c>
      <c r="T17" s="33">
        <f t="shared" si="18"/>
        <v>119</v>
      </c>
      <c r="U17" s="33">
        <f t="shared" si="19"/>
        <v>122</v>
      </c>
      <c r="V17" s="33">
        <f t="shared" si="20"/>
        <v>125</v>
      </c>
      <c r="W17" s="33">
        <f t="shared" si="21"/>
        <v>128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268.60199999999998</v>
      </c>
      <c r="AC17" s="33">
        <f t="shared" si="25"/>
        <v>0.60033333333332928</v>
      </c>
      <c r="AD17" s="33">
        <f t="shared" si="26"/>
        <v>268.60199999999998</v>
      </c>
      <c r="AE17" s="33">
        <f t="shared" si="27"/>
        <v>268.60199999999998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OK</v>
      </c>
      <c r="AM17" s="33">
        <f t="shared" si="35"/>
        <v>247</v>
      </c>
      <c r="AN17" s="33">
        <f t="shared" si="36"/>
        <v>253</v>
      </c>
      <c r="AO17" s="33">
        <f t="shared" si="37"/>
        <v>259</v>
      </c>
      <c r="AP17" s="33">
        <f t="shared" si="38"/>
        <v>265</v>
      </c>
      <c r="AQ17" s="33">
        <f t="shared" si="39"/>
        <v>271</v>
      </c>
      <c r="AR17" s="33">
        <f t="shared" si="40"/>
        <v>277</v>
      </c>
      <c r="AS17" s="33">
        <f t="shared" si="41"/>
        <v>283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117.1456</v>
      </c>
      <c r="G18" s="33">
        <f t="shared" si="5"/>
        <v>-0.61813333333333276</v>
      </c>
      <c r="H18" s="33">
        <f t="shared" si="6"/>
        <v>117.1456</v>
      </c>
      <c r="I18" s="33">
        <f t="shared" si="7"/>
        <v>117.1456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110</v>
      </c>
      <c r="R18" s="33">
        <f t="shared" si="16"/>
        <v>113</v>
      </c>
      <c r="S18" s="33">
        <f t="shared" si="17"/>
        <v>116</v>
      </c>
      <c r="T18" s="33">
        <f t="shared" si="18"/>
        <v>119</v>
      </c>
      <c r="U18" s="33">
        <f t="shared" si="19"/>
        <v>122</v>
      </c>
      <c r="V18" s="33">
        <f t="shared" si="20"/>
        <v>125</v>
      </c>
      <c r="W18" s="33">
        <f t="shared" si="21"/>
        <v>128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262.48849999999999</v>
      </c>
      <c r="AC18" s="33">
        <f t="shared" si="25"/>
        <v>-0.41858333333333536</v>
      </c>
      <c r="AD18" s="33">
        <f t="shared" si="26"/>
        <v>262.48849999999999</v>
      </c>
      <c r="AE18" s="33">
        <f t="shared" si="27"/>
        <v>262.48849999999999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247</v>
      </c>
      <c r="AN18" s="33">
        <f t="shared" si="36"/>
        <v>253</v>
      </c>
      <c r="AO18" s="33">
        <f t="shared" si="37"/>
        <v>259</v>
      </c>
      <c r="AP18" s="33">
        <f t="shared" si="38"/>
        <v>265</v>
      </c>
      <c r="AQ18" s="33">
        <f t="shared" si="39"/>
        <v>271</v>
      </c>
      <c r="AR18" s="33">
        <f t="shared" si="40"/>
        <v>277</v>
      </c>
      <c r="AS18" s="33">
        <f t="shared" si="41"/>
        <v>283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119.9662</v>
      </c>
      <c r="G19" s="33">
        <f t="shared" si="5"/>
        <v>0.32206666666666689</v>
      </c>
      <c r="H19" s="33">
        <f t="shared" si="6"/>
        <v>119.9662</v>
      </c>
      <c r="I19" s="33">
        <f t="shared" si="7"/>
        <v>119.9662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110</v>
      </c>
      <c r="R19" s="33">
        <f t="shared" si="16"/>
        <v>113</v>
      </c>
      <c r="S19" s="33">
        <f t="shared" si="17"/>
        <v>116</v>
      </c>
      <c r="T19" s="33">
        <f t="shared" si="18"/>
        <v>119</v>
      </c>
      <c r="U19" s="33">
        <f t="shared" si="19"/>
        <v>122</v>
      </c>
      <c r="V19" s="33">
        <f t="shared" si="20"/>
        <v>125</v>
      </c>
      <c r="W19" s="33">
        <f t="shared" si="21"/>
        <v>128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267.24340000000001</v>
      </c>
      <c r="AC19" s="33">
        <f t="shared" si="25"/>
        <v>0.3739000000000014</v>
      </c>
      <c r="AD19" s="33">
        <f t="shared" si="26"/>
        <v>267.24340000000001</v>
      </c>
      <c r="AE19" s="33">
        <f t="shared" si="27"/>
        <v>267.24340000000001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247</v>
      </c>
      <c r="AN19" s="33">
        <f t="shared" si="36"/>
        <v>253</v>
      </c>
      <c r="AO19" s="33">
        <f t="shared" si="37"/>
        <v>259</v>
      </c>
      <c r="AP19" s="33">
        <f t="shared" si="38"/>
        <v>265</v>
      </c>
      <c r="AQ19" s="33">
        <f t="shared" si="39"/>
        <v>271</v>
      </c>
      <c r="AR19" s="33">
        <f t="shared" si="40"/>
        <v>277</v>
      </c>
      <c r="AS19" s="33">
        <f t="shared" si="41"/>
        <v>283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121.9909</v>
      </c>
      <c r="G20" s="33">
        <f t="shared" si="5"/>
        <v>0.99696666666666545</v>
      </c>
      <c r="H20" s="33">
        <f t="shared" si="6"/>
        <v>121.9909</v>
      </c>
      <c r="I20" s="33">
        <f t="shared" si="7"/>
        <v>121.9909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>OK</v>
      </c>
      <c r="Q20" s="33">
        <f t="shared" si="15"/>
        <v>110</v>
      </c>
      <c r="R20" s="33">
        <f t="shared" si="16"/>
        <v>113</v>
      </c>
      <c r="S20" s="33">
        <f t="shared" si="17"/>
        <v>116</v>
      </c>
      <c r="T20" s="33">
        <f t="shared" si="18"/>
        <v>119</v>
      </c>
      <c r="U20" s="33">
        <f t="shared" si="19"/>
        <v>122</v>
      </c>
      <c r="V20" s="33">
        <f t="shared" si="20"/>
        <v>125</v>
      </c>
      <c r="W20" s="33">
        <f t="shared" si="21"/>
        <v>128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263.27140000000003</v>
      </c>
      <c r="AC20" s="33">
        <f t="shared" si="25"/>
        <v>-0.2880999999999953</v>
      </c>
      <c r="AD20" s="33">
        <f t="shared" si="26"/>
        <v>263.27140000000003</v>
      </c>
      <c r="AE20" s="33">
        <f t="shared" si="27"/>
        <v>263.27140000000003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>OK</v>
      </c>
      <c r="AM20" s="33">
        <f t="shared" si="35"/>
        <v>247</v>
      </c>
      <c r="AN20" s="33">
        <f t="shared" si="36"/>
        <v>253</v>
      </c>
      <c r="AO20" s="33">
        <f t="shared" si="37"/>
        <v>259</v>
      </c>
      <c r="AP20" s="33">
        <f t="shared" si="38"/>
        <v>265</v>
      </c>
      <c r="AQ20" s="33">
        <f t="shared" si="39"/>
        <v>271</v>
      </c>
      <c r="AR20" s="33">
        <f t="shared" si="40"/>
        <v>277</v>
      </c>
      <c r="AS20" s="33">
        <f t="shared" si="41"/>
        <v>283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115.2375</v>
      </c>
      <c r="G21" s="33">
        <f t="shared" si="5"/>
        <v>-1.2541666666666675</v>
      </c>
      <c r="H21" s="33">
        <f t="shared" si="6"/>
        <v>115.2375</v>
      </c>
      <c r="I21" s="33">
        <f t="shared" si="7"/>
        <v>115.2375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110</v>
      </c>
      <c r="R21" s="33">
        <f t="shared" si="16"/>
        <v>113</v>
      </c>
      <c r="S21" s="33">
        <f t="shared" si="17"/>
        <v>116</v>
      </c>
      <c r="T21" s="33">
        <f t="shared" si="18"/>
        <v>119</v>
      </c>
      <c r="U21" s="33">
        <f t="shared" si="19"/>
        <v>122</v>
      </c>
      <c r="V21" s="33">
        <f t="shared" si="20"/>
        <v>125</v>
      </c>
      <c r="W21" s="33">
        <f t="shared" si="21"/>
        <v>128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266.53179999999998</v>
      </c>
      <c r="AC21" s="33">
        <f t="shared" si="25"/>
        <v>0.25529999999999592</v>
      </c>
      <c r="AD21" s="33">
        <f t="shared" si="26"/>
        <v>266.53179999999998</v>
      </c>
      <c r="AE21" s="33">
        <f t="shared" si="27"/>
        <v>266.53179999999998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247</v>
      </c>
      <c r="AN21" s="33">
        <f t="shared" si="36"/>
        <v>253</v>
      </c>
      <c r="AO21" s="33">
        <f t="shared" si="37"/>
        <v>259</v>
      </c>
      <c r="AP21" s="33">
        <f t="shared" si="38"/>
        <v>265</v>
      </c>
      <c r="AQ21" s="33">
        <f t="shared" si="39"/>
        <v>271</v>
      </c>
      <c r="AR21" s="33">
        <f t="shared" si="40"/>
        <v>277</v>
      </c>
      <c r="AS21" s="33">
        <f t="shared" si="41"/>
        <v>283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118.0761</v>
      </c>
      <c r="G22" s="33">
        <f t="shared" si="5"/>
        <v>-0.30796666666666778</v>
      </c>
      <c r="H22" s="33">
        <f t="shared" si="6"/>
        <v>118.0761</v>
      </c>
      <c r="I22" s="33">
        <f t="shared" si="7"/>
        <v>118.0761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OK</v>
      </c>
      <c r="Q22" s="33">
        <f t="shared" si="15"/>
        <v>110</v>
      </c>
      <c r="R22" s="33">
        <f t="shared" si="16"/>
        <v>113</v>
      </c>
      <c r="S22" s="33">
        <f t="shared" si="17"/>
        <v>116</v>
      </c>
      <c r="T22" s="33">
        <f t="shared" si="18"/>
        <v>119</v>
      </c>
      <c r="U22" s="33">
        <f t="shared" si="19"/>
        <v>122</v>
      </c>
      <c r="V22" s="33">
        <f t="shared" si="20"/>
        <v>125</v>
      </c>
      <c r="W22" s="33">
        <f t="shared" si="21"/>
        <v>128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264.78390000000002</v>
      </c>
      <c r="AC22" s="33">
        <f t="shared" si="25"/>
        <v>-3.6016666666663845E-2</v>
      </c>
      <c r="AD22" s="33">
        <f t="shared" si="26"/>
        <v>264.78390000000002</v>
      </c>
      <c r="AE22" s="33">
        <f t="shared" si="27"/>
        <v>264.78390000000002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247</v>
      </c>
      <c r="AN22" s="33">
        <f t="shared" si="36"/>
        <v>253</v>
      </c>
      <c r="AO22" s="33">
        <f t="shared" si="37"/>
        <v>259</v>
      </c>
      <c r="AP22" s="33">
        <f t="shared" si="38"/>
        <v>265</v>
      </c>
      <c r="AQ22" s="33">
        <f t="shared" si="39"/>
        <v>271</v>
      </c>
      <c r="AR22" s="33">
        <f t="shared" si="40"/>
        <v>277</v>
      </c>
      <c r="AS22" s="33">
        <f t="shared" si="41"/>
        <v>283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121.3537</v>
      </c>
      <c r="G23" s="33">
        <f t="shared" si="5"/>
        <v>0.78456666666666786</v>
      </c>
      <c r="H23" s="33">
        <f t="shared" si="6"/>
        <v>121.3537</v>
      </c>
      <c r="I23" s="33">
        <f t="shared" si="7"/>
        <v>121.3537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110</v>
      </c>
      <c r="R23" s="33">
        <f t="shared" si="16"/>
        <v>113</v>
      </c>
      <c r="S23" s="33">
        <f t="shared" si="17"/>
        <v>116</v>
      </c>
      <c r="T23" s="33">
        <f t="shared" si="18"/>
        <v>119</v>
      </c>
      <c r="U23" s="33">
        <f t="shared" si="19"/>
        <v>122</v>
      </c>
      <c r="V23" s="33">
        <f t="shared" si="20"/>
        <v>125</v>
      </c>
      <c r="W23" s="33">
        <f t="shared" si="21"/>
        <v>128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270.5335</v>
      </c>
      <c r="AC23" s="33">
        <f t="shared" si="25"/>
        <v>0.92225000000000057</v>
      </c>
      <c r="AD23" s="33">
        <f t="shared" si="26"/>
        <v>270.5335</v>
      </c>
      <c r="AE23" s="33">
        <f t="shared" si="27"/>
        <v>270.5335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247</v>
      </c>
      <c r="AN23" s="33">
        <f t="shared" si="36"/>
        <v>253</v>
      </c>
      <c r="AO23" s="33">
        <f t="shared" si="37"/>
        <v>259</v>
      </c>
      <c r="AP23" s="33">
        <f t="shared" si="38"/>
        <v>265</v>
      </c>
      <c r="AQ23" s="33">
        <f t="shared" si="39"/>
        <v>271</v>
      </c>
      <c r="AR23" s="33">
        <f t="shared" si="40"/>
        <v>277</v>
      </c>
      <c r="AS23" s="33">
        <f t="shared" si="41"/>
        <v>283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116.26220000000001</v>
      </c>
      <c r="G24" s="33">
        <f t="shared" si="5"/>
        <v>-0.91259999999999764</v>
      </c>
      <c r="H24" s="33">
        <f t="shared" si="6"/>
        <v>116.26220000000001</v>
      </c>
      <c r="I24" s="33">
        <f t="shared" si="7"/>
        <v>116.26220000000001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110</v>
      </c>
      <c r="R24" s="33">
        <f t="shared" si="16"/>
        <v>113</v>
      </c>
      <c r="S24" s="33">
        <f t="shared" si="17"/>
        <v>116</v>
      </c>
      <c r="T24" s="33">
        <f t="shared" si="18"/>
        <v>119</v>
      </c>
      <c r="U24" s="33">
        <f t="shared" si="19"/>
        <v>122</v>
      </c>
      <c r="V24" s="33">
        <f t="shared" si="20"/>
        <v>125</v>
      </c>
      <c r="W24" s="33">
        <f t="shared" si="21"/>
        <v>128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261.86509999999998</v>
      </c>
      <c r="AC24" s="33">
        <f t="shared" si="25"/>
        <v>-0.52248333333333596</v>
      </c>
      <c r="AD24" s="33">
        <f t="shared" si="26"/>
        <v>261.86509999999998</v>
      </c>
      <c r="AE24" s="33">
        <f t="shared" si="27"/>
        <v>261.86509999999998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247</v>
      </c>
      <c r="AN24" s="33">
        <f t="shared" si="36"/>
        <v>253</v>
      </c>
      <c r="AO24" s="33">
        <f t="shared" si="37"/>
        <v>259</v>
      </c>
      <c r="AP24" s="33">
        <f t="shared" si="38"/>
        <v>265</v>
      </c>
      <c r="AQ24" s="33">
        <f t="shared" si="39"/>
        <v>271</v>
      </c>
      <c r="AR24" s="33">
        <f t="shared" si="40"/>
        <v>277</v>
      </c>
      <c r="AS24" s="33">
        <f t="shared" si="41"/>
        <v>283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123.5522</v>
      </c>
      <c r="G25" s="33">
        <f t="shared" si="5"/>
        <v>1.5173999999999996</v>
      </c>
      <c r="H25" s="33">
        <f t="shared" si="6"/>
        <v>123.5522</v>
      </c>
      <c r="I25" s="33">
        <f t="shared" si="7"/>
        <v>123.5522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110</v>
      </c>
      <c r="R25" s="33">
        <f t="shared" si="16"/>
        <v>113</v>
      </c>
      <c r="S25" s="33">
        <f t="shared" si="17"/>
        <v>116</v>
      </c>
      <c r="T25" s="33">
        <f t="shared" si="18"/>
        <v>119</v>
      </c>
      <c r="U25" s="33">
        <f t="shared" si="19"/>
        <v>122</v>
      </c>
      <c r="V25" s="33">
        <f t="shared" si="20"/>
        <v>125</v>
      </c>
      <c r="W25" s="33">
        <f t="shared" si="21"/>
        <v>128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261.48360000000002</v>
      </c>
      <c r="AC25" s="33">
        <f t="shared" si="25"/>
        <v>-0.58606666666666263</v>
      </c>
      <c r="AD25" s="33">
        <f t="shared" si="26"/>
        <v>261.48360000000002</v>
      </c>
      <c r="AE25" s="33">
        <f t="shared" si="27"/>
        <v>261.48360000000002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247</v>
      </c>
      <c r="AN25" s="33">
        <f t="shared" si="36"/>
        <v>253</v>
      </c>
      <c r="AO25" s="33">
        <f t="shared" si="37"/>
        <v>259</v>
      </c>
      <c r="AP25" s="33">
        <f t="shared" si="38"/>
        <v>265</v>
      </c>
      <c r="AQ25" s="33">
        <f t="shared" si="39"/>
        <v>271</v>
      </c>
      <c r="AR25" s="33">
        <f t="shared" si="40"/>
        <v>277</v>
      </c>
      <c r="AS25" s="33">
        <f t="shared" si="41"/>
        <v>283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119.4105</v>
      </c>
      <c r="G26" s="33">
        <f t="shared" si="5"/>
        <v>0.136833333333333</v>
      </c>
      <c r="H26" s="33">
        <f t="shared" si="6"/>
        <v>119.4105</v>
      </c>
      <c r="I26" s="33">
        <f t="shared" si="7"/>
        <v>119.4105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110</v>
      </c>
      <c r="R26" s="33">
        <f t="shared" si="16"/>
        <v>113</v>
      </c>
      <c r="S26" s="33">
        <f t="shared" si="17"/>
        <v>116</v>
      </c>
      <c r="T26" s="33">
        <f t="shared" si="18"/>
        <v>119</v>
      </c>
      <c r="U26" s="33">
        <f t="shared" si="19"/>
        <v>122</v>
      </c>
      <c r="V26" s="33">
        <f t="shared" si="20"/>
        <v>125</v>
      </c>
      <c r="W26" s="33">
        <f t="shared" si="21"/>
        <v>128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263.5274</v>
      </c>
      <c r="AC26" s="33">
        <f t="shared" si="25"/>
        <v>-0.24543333333333331</v>
      </c>
      <c r="AD26" s="33">
        <f t="shared" si="26"/>
        <v>263.5274</v>
      </c>
      <c r="AE26" s="33">
        <f t="shared" si="27"/>
        <v>263.5274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247</v>
      </c>
      <c r="AN26" s="33">
        <f t="shared" si="36"/>
        <v>253</v>
      </c>
      <c r="AO26" s="33">
        <f t="shared" si="37"/>
        <v>259</v>
      </c>
      <c r="AP26" s="33">
        <f t="shared" si="38"/>
        <v>265</v>
      </c>
      <c r="AQ26" s="33">
        <f t="shared" si="39"/>
        <v>271</v>
      </c>
      <c r="AR26" s="33">
        <f t="shared" si="40"/>
        <v>277</v>
      </c>
      <c r="AS26" s="33">
        <f t="shared" si="41"/>
        <v>283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116.8759</v>
      </c>
      <c r="G27" s="33">
        <f t="shared" si="5"/>
        <v>-0.70803333333333285</v>
      </c>
      <c r="H27" s="33">
        <f t="shared" si="6"/>
        <v>116.8759</v>
      </c>
      <c r="I27" s="33">
        <f t="shared" si="7"/>
        <v>116.8759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110</v>
      </c>
      <c r="R27" s="33">
        <f t="shared" si="16"/>
        <v>113</v>
      </c>
      <c r="S27" s="33">
        <f t="shared" si="17"/>
        <v>116</v>
      </c>
      <c r="T27" s="33">
        <f t="shared" si="18"/>
        <v>119</v>
      </c>
      <c r="U27" s="33">
        <f t="shared" si="19"/>
        <v>122</v>
      </c>
      <c r="V27" s="33">
        <f t="shared" si="20"/>
        <v>125</v>
      </c>
      <c r="W27" s="33">
        <f t="shared" si="21"/>
        <v>128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267.73439999999999</v>
      </c>
      <c r="AC27" s="33">
        <f t="shared" si="25"/>
        <v>0.45573333333333227</v>
      </c>
      <c r="AD27" s="33">
        <f t="shared" si="26"/>
        <v>267.73439999999999</v>
      </c>
      <c r="AE27" s="33">
        <f t="shared" si="27"/>
        <v>267.73439999999999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247</v>
      </c>
      <c r="AN27" s="33">
        <f t="shared" si="36"/>
        <v>253</v>
      </c>
      <c r="AO27" s="33">
        <f t="shared" si="37"/>
        <v>259</v>
      </c>
      <c r="AP27" s="33">
        <f t="shared" si="38"/>
        <v>265</v>
      </c>
      <c r="AQ27" s="33">
        <f t="shared" si="39"/>
        <v>271</v>
      </c>
      <c r="AR27" s="33">
        <f t="shared" si="40"/>
        <v>277</v>
      </c>
      <c r="AS27" s="33">
        <f t="shared" si="41"/>
        <v>283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9FB-6195-47C1-A824-80AF9989B4A7}">
  <sheetPr codeName="Planilha21"/>
  <dimension ref="B1:I12"/>
  <sheetViews>
    <sheetView workbookViewId="0"/>
  </sheetViews>
  <sheetFormatPr defaultRowHeight="15" x14ac:dyDescent="0.25"/>
  <cols>
    <col min="2" max="2" width="147.8554687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95" t="s">
        <v>553</v>
      </c>
    </row>
    <row r="3" spans="2:9" x14ac:dyDescent="0.25">
      <c r="B3" s="95" t="s">
        <v>232</v>
      </c>
      <c r="C3" s="95" t="s">
        <v>554</v>
      </c>
      <c r="D3" s="95" t="s">
        <v>555</v>
      </c>
    </row>
    <row r="4" spans="2:9" x14ac:dyDescent="0.25">
      <c r="B4" t="s">
        <v>310</v>
      </c>
      <c r="C4" t="s">
        <v>556</v>
      </c>
      <c r="D4" t="s">
        <v>557</v>
      </c>
      <c r="H4" t="s">
        <v>310</v>
      </c>
      <c r="I4" t="s">
        <v>556</v>
      </c>
    </row>
    <row r="5" spans="2:9" x14ac:dyDescent="0.25">
      <c r="B5" t="s">
        <v>558</v>
      </c>
      <c r="C5" t="s">
        <v>559</v>
      </c>
      <c r="D5" t="s">
        <v>560</v>
      </c>
      <c r="H5" t="s">
        <v>558</v>
      </c>
      <c r="I5" t="s">
        <v>559</v>
      </c>
    </row>
    <row r="6" spans="2:9" x14ac:dyDescent="0.25">
      <c r="B6" t="s">
        <v>561</v>
      </c>
      <c r="C6" t="s">
        <v>559</v>
      </c>
      <c r="D6" t="s">
        <v>562</v>
      </c>
      <c r="H6" t="s">
        <v>561</v>
      </c>
      <c r="I6" t="s">
        <v>559</v>
      </c>
    </row>
    <row r="7" spans="2:9" x14ac:dyDescent="0.25">
      <c r="B7" t="s">
        <v>563</v>
      </c>
      <c r="C7" t="s">
        <v>559</v>
      </c>
      <c r="D7" t="s">
        <v>564</v>
      </c>
      <c r="H7" t="s">
        <v>563</v>
      </c>
      <c r="I7" t="s">
        <v>559</v>
      </c>
    </row>
    <row r="8" spans="2:9" x14ac:dyDescent="0.25">
      <c r="B8" t="s">
        <v>565</v>
      </c>
      <c r="C8" t="s">
        <v>559</v>
      </c>
      <c r="D8" t="s">
        <v>566</v>
      </c>
      <c r="H8" t="s">
        <v>565</v>
      </c>
      <c r="I8" t="s">
        <v>559</v>
      </c>
    </row>
    <row r="9" spans="2:9" x14ac:dyDescent="0.25">
      <c r="B9" t="s">
        <v>567</v>
      </c>
      <c r="C9" t="s">
        <v>559</v>
      </c>
      <c r="D9" t="s">
        <v>568</v>
      </c>
      <c r="H9" t="s">
        <v>567</v>
      </c>
      <c r="I9" t="s">
        <v>559</v>
      </c>
    </row>
    <row r="10" spans="2:9" x14ac:dyDescent="0.25">
      <c r="B10" t="s">
        <v>569</v>
      </c>
      <c r="C10" t="s">
        <v>559</v>
      </c>
      <c r="D10" t="s">
        <v>570</v>
      </c>
      <c r="H10" t="s">
        <v>569</v>
      </c>
      <c r="I10" t="s">
        <v>559</v>
      </c>
    </row>
    <row r="11" spans="2:9" x14ac:dyDescent="0.25">
      <c r="B11" t="s">
        <v>571</v>
      </c>
      <c r="C11" t="s">
        <v>559</v>
      </c>
      <c r="D11" t="s">
        <v>572</v>
      </c>
      <c r="H11" t="s">
        <v>571</v>
      </c>
      <c r="I11" t="s">
        <v>559</v>
      </c>
    </row>
    <row r="12" spans="2:9" x14ac:dyDescent="0.25">
      <c r="B12" t="s">
        <v>573</v>
      </c>
      <c r="H12" t="s">
        <v>573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54844-974E-4B23-894D-D0C28A22E30C}">
  <sheetPr codeName="Planilha22"/>
  <dimension ref="A1:J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5.7109375" bestFit="1" customWidth="1"/>
    <col min="5" max="5" width="6" bestFit="1" customWidth="1"/>
    <col min="6" max="6" width="12.140625" bestFit="1" customWidth="1"/>
    <col min="7" max="7" width="9.85546875" bestFit="1" customWidth="1"/>
    <col min="8" max="8" width="7.5703125" bestFit="1" customWidth="1"/>
    <col min="9" max="9" width="16.42578125" bestFit="1" customWidth="1"/>
  </cols>
  <sheetData>
    <row r="1" spans="1:10" x14ac:dyDescent="0.25">
      <c r="A1" s="95" t="s">
        <v>574</v>
      </c>
    </row>
    <row r="2" spans="1:10" x14ac:dyDescent="0.25">
      <c r="I2" t="s">
        <v>575</v>
      </c>
      <c r="J2">
        <v>6</v>
      </c>
    </row>
    <row r="3" spans="1:10" x14ac:dyDescent="0.25">
      <c r="A3" s="95" t="s">
        <v>164</v>
      </c>
      <c r="B3" s="95" t="s">
        <v>311</v>
      </c>
      <c r="C3" s="95" t="s">
        <v>88</v>
      </c>
      <c r="D3" s="95" t="s">
        <v>576</v>
      </c>
      <c r="E3" s="95" t="s">
        <v>577</v>
      </c>
      <c r="F3" s="95" t="s">
        <v>273</v>
      </c>
      <c r="G3" s="95" t="s">
        <v>312</v>
      </c>
      <c r="H3" s="95" t="s">
        <v>578</v>
      </c>
    </row>
    <row r="4" spans="1:10" x14ac:dyDescent="0.25">
      <c r="A4" s="113">
        <v>46175</v>
      </c>
      <c r="B4">
        <v>22</v>
      </c>
      <c r="C4" t="s">
        <v>122</v>
      </c>
      <c r="D4">
        <v>1</v>
      </c>
      <c r="E4" t="s">
        <v>610</v>
      </c>
      <c r="F4" t="s">
        <v>611</v>
      </c>
      <c r="G4">
        <v>100.5181</v>
      </c>
      <c r="H4">
        <v>3.259050000000002</v>
      </c>
    </row>
    <row r="5" spans="1:10" x14ac:dyDescent="0.25">
      <c r="A5" s="113">
        <v>46056</v>
      </c>
      <c r="B5">
        <v>5</v>
      </c>
      <c r="C5" t="s">
        <v>144</v>
      </c>
      <c r="D5">
        <v>1</v>
      </c>
      <c r="E5" t="s">
        <v>610</v>
      </c>
      <c r="F5" t="s">
        <v>611</v>
      </c>
      <c r="G5">
        <v>106.8567</v>
      </c>
      <c r="H5">
        <v>3.2855666666666679</v>
      </c>
    </row>
    <row r="6" spans="1:10" x14ac:dyDescent="0.25">
      <c r="A6" s="113">
        <v>46077</v>
      </c>
      <c r="B6">
        <v>8</v>
      </c>
      <c r="C6" t="s">
        <v>356</v>
      </c>
      <c r="D6">
        <v>2</v>
      </c>
      <c r="E6" t="s">
        <v>610</v>
      </c>
      <c r="F6" t="s">
        <v>611</v>
      </c>
      <c r="G6">
        <v>223.34209999999999</v>
      </c>
      <c r="H6">
        <v>3.0570166666666645</v>
      </c>
    </row>
    <row r="7" spans="1:10" x14ac:dyDescent="0.25">
      <c r="A7" s="113">
        <v>46140</v>
      </c>
      <c r="B7">
        <v>17</v>
      </c>
      <c r="C7" t="s">
        <v>125</v>
      </c>
      <c r="D7">
        <v>2</v>
      </c>
      <c r="E7" t="s">
        <v>610</v>
      </c>
      <c r="F7" t="s">
        <v>611</v>
      </c>
      <c r="G7">
        <v>185.26070000000001</v>
      </c>
      <c r="H7">
        <v>-3.5341857142857123</v>
      </c>
    </row>
    <row r="8" spans="1:10" x14ac:dyDescent="0.25">
      <c r="A8" s="113">
        <v>46119</v>
      </c>
      <c r="B8">
        <v>14</v>
      </c>
      <c r="C8" t="s">
        <v>359</v>
      </c>
      <c r="D8">
        <v>2</v>
      </c>
      <c r="E8" t="s">
        <v>612</v>
      </c>
      <c r="F8" t="s">
        <v>613</v>
      </c>
      <c r="G8">
        <v>246.1163</v>
      </c>
      <c r="H8">
        <v>1.3895374999999994</v>
      </c>
    </row>
    <row r="9" spans="1:10" x14ac:dyDescent="0.25">
      <c r="A9" s="113">
        <v>46189</v>
      </c>
      <c r="B9">
        <v>24</v>
      </c>
      <c r="C9" t="s">
        <v>366</v>
      </c>
      <c r="D9">
        <v>2</v>
      </c>
      <c r="E9" t="s">
        <v>610</v>
      </c>
      <c r="F9" t="s">
        <v>611</v>
      </c>
      <c r="G9">
        <v>197.54349999999999</v>
      </c>
      <c r="H9">
        <v>-3.4320625000000007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19" t="s">
        <v>216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21" ht="19.899999999999999" customHeight="1" x14ac:dyDescent="0.25">
      <c r="A2" s="120" t="s">
        <v>217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</row>
    <row r="3" spans="1:21" ht="17.25" x14ac:dyDescent="0.25">
      <c r="A3" s="47" t="s">
        <v>218</v>
      </c>
      <c r="B3" s="52">
        <v>13</v>
      </c>
      <c r="C3" s="128" t="str">
        <f>IFERROR(INDEX(Analitos!$A$4:$A$43,$B$3),"")</f>
        <v>Glicose</v>
      </c>
      <c r="D3" s="115"/>
      <c r="F3" s="47" t="s">
        <v>219</v>
      </c>
      <c r="G3" s="53"/>
      <c r="H3" s="115"/>
      <c r="I3" s="115"/>
      <c r="M3" s="54" t="b">
        <v>1</v>
      </c>
      <c r="N3" s="54" t="b">
        <v>0</v>
      </c>
      <c r="O3" s="13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5"/>
      <c r="Q3" s="115"/>
      <c r="R3" s="115"/>
    </row>
    <row r="4" spans="1:21" x14ac:dyDescent="0.25">
      <c r="A4" s="123" t="s">
        <v>220</v>
      </c>
      <c r="B4" s="115"/>
      <c r="C4" s="130" t="str">
        <f>"Analito "&amp;$B$3&amp;" de "&amp;SUMPRODUCT(--(Analitos!$A$4:$A$43&lt;&gt;""))&amp;"    ·    Lote em uso: "&amp;loteAtivo</f>
        <v>Analito 13 de 31    ·    Lote em uso: 999999</v>
      </c>
      <c r="D4" s="115"/>
      <c r="E4" s="115"/>
      <c r="F4" s="47" t="s">
        <v>221</v>
      </c>
      <c r="G4" s="53"/>
      <c r="M4" s="54" t="b">
        <v>1</v>
      </c>
      <c r="N4" s="54" t="b">
        <v>0</v>
      </c>
      <c r="O4" s="115"/>
      <c r="P4" s="115"/>
      <c r="Q4" s="115"/>
      <c r="R4" s="115"/>
    </row>
    <row r="5" spans="1:21" x14ac:dyDescent="0.25">
      <c r="A5" s="129" t="s">
        <v>222</v>
      </c>
      <c r="B5" s="115"/>
      <c r="C5" s="115"/>
      <c r="D5" s="115"/>
      <c r="E5" s="115"/>
      <c r="F5" s="115"/>
      <c r="G5" s="115"/>
      <c r="H5" s="115"/>
      <c r="I5" s="115"/>
      <c r="J5" s="115"/>
      <c r="L5" s="129" t="s">
        <v>223</v>
      </c>
      <c r="M5" s="115"/>
      <c r="N5" s="115"/>
      <c r="O5" s="115"/>
      <c r="P5" s="115"/>
      <c r="Q5" s="115"/>
      <c r="R5" s="115"/>
    </row>
    <row r="6" spans="1:21" ht="28.15" customHeight="1" x14ac:dyDescent="0.25">
      <c r="A6" s="17" t="s">
        <v>165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165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  <c r="S6" s="95" t="s">
        <v>579</v>
      </c>
      <c r="T6" s="95" t="s">
        <v>273</v>
      </c>
      <c r="U6" s="95" t="s">
        <v>580</v>
      </c>
    </row>
    <row r="7" spans="1:21" x14ac:dyDescent="0.25">
      <c r="A7" s="47" t="s">
        <v>239</v>
      </c>
      <c r="B7" s="48">
        <f>IF(INDEX(engPainel,1,2)="","",INDEX(engPainel,1,2))</f>
        <v>25</v>
      </c>
      <c r="C7" s="49">
        <f>IF(INDEX(engPainel,1,3)="","",INDEX(engPainel,1,3))</f>
        <v>119.15408400000003</v>
      </c>
      <c r="D7" s="49">
        <f>IF(INDEX(engPainel,1,4)="","",INDEX(engPainel,1,4))</f>
        <v>3.1565474335999864</v>
      </c>
      <c r="E7" s="50">
        <f>IF(INDEX(engPainel,1,5)="","",INDEX(engPainel,1,5))</f>
        <v>2.6491307117932994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5.323703046591965</v>
      </c>
      <c r="I7" s="51">
        <f>IF(OR($E7="",$E7=0,$F7=""),"",($F7-ABS(IF(ISNUMBER($G7),$G7,0)))/$E7)</f>
        <v>3.4152194104995552</v>
      </c>
      <c r="J7" s="48" t="str">
        <f>IF(INDEX(engPainel,1,10)="","",INDEX(engPainel,1,10))</f>
        <v>OK</v>
      </c>
      <c r="L7" s="47" t="s">
        <v>239</v>
      </c>
      <c r="M7" s="48">
        <f>IF(INDEX(engPainel,1,13)="","",INDEX(engPainel,1,13))</f>
        <v>0</v>
      </c>
      <c r="N7" s="48">
        <f>IF(INDEX(engPainel,1,14)="","",INDEX(engPainel,1,14))</f>
        <v>0</v>
      </c>
      <c r="O7" s="48">
        <f>IF(INDEX(engPainel,1,15)="","",INDEX(engPainel,1,15))</f>
        <v>0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7" t="s">
        <v>240</v>
      </c>
      <c r="B8" s="48">
        <f>IF(INDEX(engPainel,2,2)="","",INDEX(engPainel,2,2))</f>
        <v>25</v>
      </c>
      <c r="C8" s="49">
        <f>IF(INDEX(engPainel,2,3)="","",INDEX(engPainel,2,3))</f>
        <v>265.03011200000009</v>
      </c>
      <c r="D8" s="49">
        <f>IF(INDEX(engPainel,2,4)="","",INDEX(engPainel,2,4))</f>
        <v>4.6846982500050087</v>
      </c>
      <c r="E8" s="50">
        <f>IF(INDEX(engPainel,2,5)="","",INDEX(engPainel,2,5))</f>
        <v>1.7676098065434191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3.8691935529296626</v>
      </c>
      <c r="I8" s="51">
        <f>IF(OR($E8="",$E8=0,$F8=""),"",($F8-ABS(IF(ISNUMBER($G8),$G8,0)))/$E8)</f>
        <v>5.1184161766782674</v>
      </c>
      <c r="J8" s="48" t="str">
        <f>IF(INDEX(engPainel,2,10)="","",INDEX(engPainel,2,10))</f>
        <v>OK</v>
      </c>
      <c r="L8" s="47" t="s">
        <v>240</v>
      </c>
      <c r="M8" s="48">
        <f>IF(INDEX(engPainel,2,13)="","",INDEX(engPainel,2,13))</f>
        <v>0</v>
      </c>
      <c r="N8" s="48">
        <f>IF(INDEX(engPainel,2,14)="","",INDEX(engPainel,2,14))</f>
        <v>0</v>
      </c>
      <c r="O8" s="48">
        <f>IF(INDEX(engPainel,2,15)="","",INDEX(engPainel,2,15))</f>
        <v>0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9" t="s">
        <v>241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13" ht="28.15" customHeight="1" x14ac:dyDescent="0.25">
      <c r="A3" s="17" t="s">
        <v>242</v>
      </c>
      <c r="B3" s="17" t="s">
        <v>164</v>
      </c>
      <c r="C3" s="17" t="s">
        <v>88</v>
      </c>
      <c r="D3" s="17" t="s">
        <v>165</v>
      </c>
      <c r="E3" s="17" t="s">
        <v>311</v>
      </c>
      <c r="F3" s="17" t="s">
        <v>581</v>
      </c>
      <c r="G3" s="17"/>
      <c r="H3" s="17"/>
      <c r="I3" s="17" t="s">
        <v>243</v>
      </c>
      <c r="J3" s="17" t="s">
        <v>582</v>
      </c>
      <c r="K3" s="17" t="s">
        <v>244</v>
      </c>
      <c r="L3" s="17" t="s">
        <v>245</v>
      </c>
      <c r="M3" s="17" t="s">
        <v>583</v>
      </c>
    </row>
    <row r="4" spans="1:13" ht="22.15" customHeight="1" x14ac:dyDescent="0.25">
      <c r="A4" s="38">
        <v>1</v>
      </c>
      <c r="B4" s="107"/>
      <c r="C4" s="108"/>
      <c r="D4" s="109"/>
      <c r="E4" s="109"/>
      <c r="F4" s="109"/>
      <c r="G4" s="109"/>
      <c r="H4" s="109"/>
      <c r="I4" s="109"/>
      <c r="J4" s="110"/>
      <c r="K4" s="111"/>
      <c r="L4" s="111"/>
      <c r="M4" s="38"/>
    </row>
    <row r="5" spans="1:13" ht="22.15" customHeight="1" x14ac:dyDescent="0.25">
      <c r="A5" s="38">
        <v>2</v>
      </c>
      <c r="B5" s="107"/>
      <c r="C5" s="108"/>
      <c r="D5" s="109"/>
      <c r="E5" s="109"/>
      <c r="F5" s="109"/>
      <c r="G5" s="109"/>
      <c r="H5" s="109"/>
      <c r="I5" s="109"/>
      <c r="J5" s="110"/>
      <c r="K5" s="111"/>
      <c r="L5" s="111"/>
      <c r="M5" s="38"/>
    </row>
    <row r="6" spans="1:13" ht="22.15" customHeight="1" x14ac:dyDescent="0.25">
      <c r="A6" s="38">
        <v>3</v>
      </c>
      <c r="B6" s="107"/>
      <c r="C6" s="108"/>
      <c r="D6" s="109"/>
      <c r="E6" s="109"/>
      <c r="F6" s="109"/>
      <c r="G6" s="109"/>
      <c r="H6" s="109"/>
      <c r="I6" s="109"/>
      <c r="J6" s="110"/>
      <c r="K6" s="111"/>
      <c r="L6" s="111"/>
      <c r="M6" s="38"/>
    </row>
    <row r="7" spans="1:13" ht="22.15" customHeight="1" x14ac:dyDescent="0.25">
      <c r="A7" s="38">
        <v>4</v>
      </c>
      <c r="B7" s="107"/>
      <c r="C7" s="108"/>
      <c r="D7" s="109"/>
      <c r="E7" s="109"/>
      <c r="F7" s="109"/>
      <c r="G7" s="109"/>
      <c r="H7" s="109"/>
      <c r="I7" s="109"/>
      <c r="J7" s="110"/>
      <c r="K7" s="111"/>
      <c r="L7" s="111"/>
      <c r="M7" s="38"/>
    </row>
    <row r="8" spans="1:13" ht="22.15" customHeight="1" x14ac:dyDescent="0.25">
      <c r="A8" s="38">
        <v>5</v>
      </c>
      <c r="B8" s="107"/>
      <c r="C8" s="108"/>
      <c r="D8" s="109"/>
      <c r="E8" s="109"/>
      <c r="F8" s="109"/>
      <c r="G8" s="109"/>
      <c r="H8" s="109"/>
      <c r="I8" s="109"/>
      <c r="J8" s="110"/>
      <c r="K8" s="111"/>
      <c r="L8" s="111"/>
      <c r="M8" s="38"/>
    </row>
    <row r="9" spans="1:13" ht="22.15" customHeight="1" x14ac:dyDescent="0.25">
      <c r="A9" s="38">
        <v>6</v>
      </c>
      <c r="B9" s="107"/>
      <c r="C9" s="108"/>
      <c r="D9" s="109"/>
      <c r="E9" s="109"/>
      <c r="F9" s="109"/>
      <c r="G9" s="109"/>
      <c r="H9" s="109"/>
      <c r="I9" s="109"/>
      <c r="J9" s="110"/>
      <c r="K9" s="111"/>
      <c r="L9" s="111"/>
      <c r="M9" s="38"/>
    </row>
    <row r="10" spans="1:13" ht="22.15" customHeight="1" x14ac:dyDescent="0.25">
      <c r="A10" s="38">
        <v>7</v>
      </c>
      <c r="B10" s="107"/>
      <c r="C10" s="108"/>
      <c r="D10" s="109"/>
      <c r="E10" s="109"/>
      <c r="F10" s="109"/>
      <c r="G10" s="109"/>
      <c r="H10" s="109"/>
      <c r="I10" s="109"/>
      <c r="J10" s="110"/>
      <c r="K10" s="111"/>
      <c r="L10" s="111"/>
      <c r="M10" s="38"/>
    </row>
    <row r="11" spans="1:13" ht="22.15" customHeight="1" x14ac:dyDescent="0.25">
      <c r="A11" s="38">
        <v>8</v>
      </c>
      <c r="B11" s="107"/>
      <c r="C11" s="108"/>
      <c r="D11" s="109"/>
      <c r="E11" s="109"/>
      <c r="F11" s="109"/>
      <c r="G11" s="109"/>
      <c r="H11" s="109"/>
      <c r="I11" s="109"/>
      <c r="J11" s="110"/>
      <c r="K11" s="111"/>
      <c r="L11" s="111"/>
      <c r="M11" s="38"/>
    </row>
    <row r="12" spans="1:13" ht="22.15" customHeight="1" x14ac:dyDescent="0.25">
      <c r="A12" s="38">
        <v>9</v>
      </c>
      <c r="B12" s="107"/>
      <c r="C12" s="108"/>
      <c r="D12" s="109"/>
      <c r="E12" s="109"/>
      <c r="F12" s="109"/>
      <c r="G12" s="109"/>
      <c r="H12" s="109"/>
      <c r="I12" s="109"/>
      <c r="J12" s="110"/>
      <c r="K12" s="111"/>
      <c r="L12" s="111"/>
      <c r="M12" s="38"/>
    </row>
    <row r="13" spans="1:13" ht="22.15" customHeight="1" x14ac:dyDescent="0.25">
      <c r="A13" s="38">
        <v>10</v>
      </c>
      <c r="B13" s="107"/>
      <c r="C13" s="108"/>
      <c r="D13" s="109"/>
      <c r="E13" s="109"/>
      <c r="F13" s="109"/>
      <c r="G13" s="109"/>
      <c r="H13" s="109"/>
      <c r="I13" s="109"/>
      <c r="J13" s="110"/>
      <c r="K13" s="111"/>
      <c r="L13" s="111"/>
      <c r="M13" s="38"/>
    </row>
    <row r="14" spans="1:13" ht="22.15" customHeight="1" x14ac:dyDescent="0.25">
      <c r="A14" s="38">
        <v>11</v>
      </c>
      <c r="B14" s="107"/>
      <c r="C14" s="108"/>
      <c r="D14" s="109"/>
      <c r="E14" s="109"/>
      <c r="F14" s="109"/>
      <c r="G14" s="109"/>
      <c r="H14" s="109"/>
      <c r="I14" s="109"/>
      <c r="J14" s="110"/>
      <c r="K14" s="111"/>
      <c r="L14" s="111"/>
      <c r="M14" s="38"/>
    </row>
    <row r="15" spans="1:13" ht="22.15" customHeight="1" x14ac:dyDescent="0.25">
      <c r="A15" s="38">
        <v>12</v>
      </c>
      <c r="B15" s="107"/>
      <c r="C15" s="108"/>
      <c r="D15" s="109"/>
      <c r="E15" s="109"/>
      <c r="F15" s="109"/>
      <c r="G15" s="109"/>
      <c r="H15" s="109"/>
      <c r="I15" s="109"/>
      <c r="J15" s="110"/>
      <c r="K15" s="111"/>
      <c r="L15" s="111"/>
      <c r="M15" s="38"/>
    </row>
    <row r="16" spans="1:13" ht="22.15" customHeight="1" x14ac:dyDescent="0.25">
      <c r="A16" s="38">
        <v>13</v>
      </c>
      <c r="B16" s="107"/>
      <c r="C16" s="108"/>
      <c r="D16" s="109"/>
      <c r="E16" s="109"/>
      <c r="F16" s="109"/>
      <c r="G16" s="109"/>
      <c r="H16" s="109"/>
      <c r="I16" s="109"/>
      <c r="J16" s="110"/>
      <c r="K16" s="111"/>
      <c r="L16" s="111"/>
      <c r="M16" s="38"/>
    </row>
    <row r="17" spans="1:13" ht="22.15" customHeight="1" x14ac:dyDescent="0.25">
      <c r="A17" s="38">
        <v>14</v>
      </c>
      <c r="B17" s="107"/>
      <c r="C17" s="108"/>
      <c r="D17" s="109"/>
      <c r="E17" s="109"/>
      <c r="F17" s="109"/>
      <c r="G17" s="109"/>
      <c r="H17" s="109"/>
      <c r="I17" s="109"/>
      <c r="J17" s="110"/>
      <c r="K17" s="111"/>
      <c r="L17" s="111"/>
      <c r="M17" s="38"/>
    </row>
    <row r="18" spans="1:13" ht="22.15" customHeight="1" x14ac:dyDescent="0.25">
      <c r="A18" s="38">
        <v>15</v>
      </c>
      <c r="B18" s="107"/>
      <c r="C18" s="108"/>
      <c r="D18" s="109"/>
      <c r="E18" s="109"/>
      <c r="F18" s="109"/>
      <c r="G18" s="109"/>
      <c r="H18" s="109"/>
      <c r="I18" s="109"/>
      <c r="J18" s="110"/>
      <c r="K18" s="111"/>
      <c r="L18" s="111"/>
      <c r="M18" s="38"/>
    </row>
    <row r="19" spans="1:13" ht="22.15" customHeight="1" x14ac:dyDescent="0.25">
      <c r="A19" s="38">
        <v>16</v>
      </c>
      <c r="B19" s="107"/>
      <c r="C19" s="108"/>
      <c r="D19" s="109"/>
      <c r="E19" s="109"/>
      <c r="F19" s="109"/>
      <c r="G19" s="109"/>
      <c r="H19" s="109"/>
      <c r="I19" s="109"/>
      <c r="J19" s="110"/>
      <c r="K19" s="111"/>
      <c r="L19" s="111"/>
      <c r="M19" s="38"/>
    </row>
    <row r="20" spans="1:13" ht="22.15" customHeight="1" x14ac:dyDescent="0.25">
      <c r="A20" s="38">
        <v>17</v>
      </c>
      <c r="B20" s="107"/>
      <c r="C20" s="108"/>
      <c r="D20" s="109"/>
      <c r="E20" s="109"/>
      <c r="F20" s="109"/>
      <c r="G20" s="109"/>
      <c r="H20" s="109"/>
      <c r="I20" s="109"/>
      <c r="J20" s="110"/>
      <c r="K20" s="111"/>
      <c r="L20" s="111"/>
      <c r="M20" s="38"/>
    </row>
    <row r="21" spans="1:13" ht="22.15" customHeight="1" x14ac:dyDescent="0.25">
      <c r="A21" s="38">
        <v>18</v>
      </c>
      <c r="B21" s="107"/>
      <c r="C21" s="108"/>
      <c r="D21" s="109"/>
      <c r="E21" s="109"/>
      <c r="F21" s="109"/>
      <c r="G21" s="109"/>
      <c r="H21" s="109"/>
      <c r="I21" s="109"/>
      <c r="J21" s="110"/>
      <c r="K21" s="111"/>
      <c r="L21" s="111"/>
      <c r="M21" s="38"/>
    </row>
    <row r="22" spans="1:13" ht="22.15" customHeight="1" x14ac:dyDescent="0.25">
      <c r="A22" s="38">
        <v>19</v>
      </c>
      <c r="B22" s="107"/>
      <c r="C22" s="108"/>
      <c r="D22" s="109"/>
      <c r="E22" s="109"/>
      <c r="F22" s="109"/>
      <c r="G22" s="109"/>
      <c r="H22" s="109"/>
      <c r="I22" s="109"/>
      <c r="J22" s="110"/>
      <c r="K22" s="111"/>
      <c r="L22" s="111"/>
      <c r="M22" s="38"/>
    </row>
    <row r="23" spans="1:13" ht="22.15" customHeight="1" x14ac:dyDescent="0.25">
      <c r="A23" s="38">
        <v>20</v>
      </c>
      <c r="B23" s="107"/>
      <c r="C23" s="108"/>
      <c r="D23" s="109"/>
      <c r="E23" s="109"/>
      <c r="F23" s="109"/>
      <c r="G23" s="109"/>
      <c r="H23" s="109"/>
      <c r="I23" s="109"/>
      <c r="J23" s="110"/>
      <c r="K23" s="111"/>
      <c r="L23" s="111"/>
      <c r="M23" s="38"/>
    </row>
    <row r="24" spans="1:13" ht="22.15" customHeight="1" x14ac:dyDescent="0.25">
      <c r="A24" s="38">
        <v>21</v>
      </c>
      <c r="B24" s="107"/>
      <c r="C24" s="108"/>
      <c r="D24" s="109"/>
      <c r="E24" s="109"/>
      <c r="F24" s="109"/>
      <c r="G24" s="109"/>
      <c r="H24" s="109"/>
      <c r="I24" s="109"/>
      <c r="J24" s="110"/>
      <c r="K24" s="111"/>
      <c r="L24" s="111"/>
      <c r="M24" s="38"/>
    </row>
    <row r="25" spans="1:13" ht="22.15" customHeight="1" x14ac:dyDescent="0.25">
      <c r="A25" s="38">
        <v>22</v>
      </c>
      <c r="B25" s="107"/>
      <c r="C25" s="108"/>
      <c r="D25" s="109"/>
      <c r="E25" s="109"/>
      <c r="F25" s="109"/>
      <c r="G25" s="109"/>
      <c r="H25" s="109"/>
      <c r="I25" s="109"/>
      <c r="J25" s="110"/>
      <c r="K25" s="111"/>
      <c r="L25" s="111"/>
      <c r="M25" s="38"/>
    </row>
    <row r="26" spans="1:13" ht="22.15" customHeight="1" x14ac:dyDescent="0.25">
      <c r="A26" s="38">
        <v>23</v>
      </c>
      <c r="B26" s="107"/>
      <c r="C26" s="108"/>
      <c r="D26" s="109"/>
      <c r="E26" s="109"/>
      <c r="F26" s="109"/>
      <c r="G26" s="109"/>
      <c r="H26" s="109"/>
      <c r="I26" s="109"/>
      <c r="J26" s="110"/>
      <c r="K26" s="111"/>
      <c r="L26" s="111"/>
      <c r="M26" s="38"/>
    </row>
    <row r="27" spans="1:13" ht="22.15" customHeight="1" x14ac:dyDescent="0.25">
      <c r="A27" s="38">
        <v>24</v>
      </c>
      <c r="B27" s="107"/>
      <c r="C27" s="108"/>
      <c r="D27" s="109"/>
      <c r="E27" s="109"/>
      <c r="F27" s="109"/>
      <c r="G27" s="109"/>
      <c r="H27" s="109"/>
      <c r="I27" s="109"/>
      <c r="J27" s="110"/>
      <c r="K27" s="111"/>
      <c r="L27" s="111"/>
      <c r="M27" s="38"/>
    </row>
    <row r="28" spans="1:13" ht="22.15" customHeight="1" x14ac:dyDescent="0.25">
      <c r="A28" s="38">
        <v>25</v>
      </c>
      <c r="B28" s="107"/>
      <c r="C28" s="108"/>
      <c r="D28" s="109"/>
      <c r="E28" s="109"/>
      <c r="F28" s="109"/>
      <c r="G28" s="109"/>
      <c r="H28" s="109"/>
      <c r="I28" s="109"/>
      <c r="J28" s="110"/>
      <c r="K28" s="111"/>
      <c r="L28" s="111"/>
      <c r="M28" s="38"/>
    </row>
    <row r="29" spans="1:13" ht="22.15" customHeight="1" x14ac:dyDescent="0.25">
      <c r="A29" s="38">
        <v>26</v>
      </c>
      <c r="B29" s="107"/>
      <c r="C29" s="108"/>
      <c r="D29" s="109"/>
      <c r="E29" s="109"/>
      <c r="F29" s="109"/>
      <c r="G29" s="109"/>
      <c r="H29" s="109"/>
      <c r="I29" s="109"/>
      <c r="J29" s="110"/>
      <c r="K29" s="111"/>
      <c r="L29" s="111"/>
      <c r="M29" s="38"/>
    </row>
    <row r="30" spans="1:13" ht="22.15" customHeight="1" x14ac:dyDescent="0.25">
      <c r="A30" s="38">
        <v>27</v>
      </c>
      <c r="B30" s="107"/>
      <c r="C30" s="108"/>
      <c r="D30" s="109"/>
      <c r="E30" s="109"/>
      <c r="F30" s="109"/>
      <c r="G30" s="109"/>
      <c r="H30" s="109"/>
      <c r="I30" s="109"/>
      <c r="J30" s="110"/>
      <c r="K30" s="111"/>
      <c r="L30" s="111"/>
      <c r="M30" s="38"/>
    </row>
    <row r="31" spans="1:13" ht="22.15" customHeight="1" x14ac:dyDescent="0.25">
      <c r="A31" s="38">
        <v>28</v>
      </c>
      <c r="B31" s="107"/>
      <c r="C31" s="108"/>
      <c r="D31" s="109"/>
      <c r="E31" s="109"/>
      <c r="F31" s="109"/>
      <c r="G31" s="109"/>
      <c r="H31" s="109"/>
      <c r="I31" s="109"/>
      <c r="J31" s="110"/>
      <c r="K31" s="111"/>
      <c r="L31" s="111"/>
      <c r="M31" s="38"/>
    </row>
    <row r="32" spans="1:13" ht="22.15" customHeight="1" x14ac:dyDescent="0.25">
      <c r="A32" s="38">
        <v>29</v>
      </c>
      <c r="B32" s="107"/>
      <c r="C32" s="108"/>
      <c r="D32" s="109"/>
      <c r="E32" s="109"/>
      <c r="F32" s="109"/>
      <c r="G32" s="109"/>
      <c r="H32" s="109"/>
      <c r="I32" s="109"/>
      <c r="J32" s="110"/>
      <c r="K32" s="111"/>
      <c r="L32" s="111"/>
      <c r="M32" s="38"/>
    </row>
    <row r="33" spans="1:13" ht="22.15" customHeight="1" x14ac:dyDescent="0.25">
      <c r="A33" s="38">
        <v>30</v>
      </c>
      <c r="B33" s="107"/>
      <c r="C33" s="108"/>
      <c r="D33" s="109"/>
      <c r="E33" s="109"/>
      <c r="F33" s="109"/>
      <c r="G33" s="109"/>
      <c r="H33" s="109"/>
      <c r="I33" s="109"/>
      <c r="J33" s="110"/>
      <c r="K33" s="111"/>
      <c r="L33" s="111"/>
      <c r="M33" s="38"/>
    </row>
    <row r="34" spans="1:13" ht="22.15" customHeight="1" x14ac:dyDescent="0.25">
      <c r="A34" s="38">
        <v>31</v>
      </c>
      <c r="B34" s="107"/>
      <c r="C34" s="108"/>
      <c r="D34" s="109"/>
      <c r="E34" s="109"/>
      <c r="F34" s="109"/>
      <c r="G34" s="109"/>
      <c r="H34" s="109"/>
      <c r="I34" s="109"/>
      <c r="J34" s="110"/>
      <c r="K34" s="111"/>
      <c r="L34" s="111"/>
      <c r="M34" s="38"/>
    </row>
    <row r="35" spans="1:13" ht="22.15" customHeight="1" x14ac:dyDescent="0.25">
      <c r="A35" s="38">
        <v>32</v>
      </c>
      <c r="B35" s="107"/>
      <c r="C35" s="108"/>
      <c r="D35" s="109"/>
      <c r="E35" s="109"/>
      <c r="F35" s="109"/>
      <c r="G35" s="109"/>
      <c r="H35" s="109"/>
      <c r="I35" s="109"/>
      <c r="J35" s="110"/>
      <c r="K35" s="111"/>
      <c r="L35" s="111"/>
      <c r="M35" s="38"/>
    </row>
    <row r="36" spans="1:13" ht="22.15" customHeight="1" x14ac:dyDescent="0.25">
      <c r="A36" s="38">
        <v>33</v>
      </c>
      <c r="B36" s="107"/>
      <c r="C36" s="108"/>
      <c r="D36" s="109"/>
      <c r="E36" s="109"/>
      <c r="F36" s="109"/>
      <c r="G36" s="109"/>
      <c r="H36" s="109"/>
      <c r="I36" s="109"/>
      <c r="J36" s="110"/>
      <c r="K36" s="111"/>
      <c r="L36" s="111"/>
      <c r="M36" s="38"/>
    </row>
    <row r="37" spans="1:13" ht="22.15" customHeight="1" x14ac:dyDescent="0.25">
      <c r="A37" s="38">
        <v>34</v>
      </c>
      <c r="B37" s="107"/>
      <c r="C37" s="108"/>
      <c r="D37" s="109"/>
      <c r="E37" s="109"/>
      <c r="F37" s="109"/>
      <c r="G37" s="109"/>
      <c r="H37" s="109"/>
      <c r="I37" s="109"/>
      <c r="J37" s="110"/>
      <c r="K37" s="111"/>
      <c r="L37" s="111"/>
      <c r="M37" s="38"/>
    </row>
    <row r="38" spans="1:13" ht="22.15" customHeight="1" x14ac:dyDescent="0.25">
      <c r="A38" s="38">
        <v>35</v>
      </c>
      <c r="B38" s="107"/>
      <c r="C38" s="108"/>
      <c r="D38" s="109"/>
      <c r="E38" s="109"/>
      <c r="F38" s="109"/>
      <c r="G38" s="109"/>
      <c r="H38" s="109"/>
      <c r="I38" s="109"/>
      <c r="J38" s="110"/>
      <c r="K38" s="111"/>
      <c r="L38" s="111"/>
      <c r="M38" s="38"/>
    </row>
    <row r="39" spans="1:13" ht="22.15" customHeight="1" x14ac:dyDescent="0.25">
      <c r="A39" s="38">
        <v>36</v>
      </c>
      <c r="B39" s="107"/>
      <c r="C39" s="108"/>
      <c r="D39" s="109"/>
      <c r="E39" s="109"/>
      <c r="F39" s="109"/>
      <c r="G39" s="109"/>
      <c r="H39" s="109"/>
      <c r="I39" s="109"/>
      <c r="J39" s="110"/>
      <c r="K39" s="111"/>
      <c r="L39" s="111"/>
      <c r="M39" s="38"/>
    </row>
    <row r="40" spans="1:13" ht="22.15" customHeight="1" x14ac:dyDescent="0.25">
      <c r="A40" s="38">
        <v>37</v>
      </c>
      <c r="B40" s="107"/>
      <c r="C40" s="108"/>
      <c r="D40" s="109"/>
      <c r="E40" s="109"/>
      <c r="F40" s="109"/>
      <c r="G40" s="109"/>
      <c r="H40" s="109"/>
      <c r="I40" s="109"/>
      <c r="J40" s="110"/>
      <c r="K40" s="111"/>
      <c r="L40" s="111"/>
      <c r="M40" s="38"/>
    </row>
    <row r="41" spans="1:13" ht="22.15" customHeight="1" x14ac:dyDescent="0.25">
      <c r="A41" s="38">
        <v>38</v>
      </c>
      <c r="B41" s="107"/>
      <c r="C41" s="108"/>
      <c r="D41" s="109"/>
      <c r="E41" s="109"/>
      <c r="F41" s="109"/>
      <c r="G41" s="109"/>
      <c r="H41" s="109"/>
      <c r="I41" s="109"/>
      <c r="J41" s="110"/>
      <c r="K41" s="111"/>
      <c r="L41" s="111"/>
      <c r="M41" s="38"/>
    </row>
    <row r="42" spans="1:13" ht="22.15" customHeight="1" x14ac:dyDescent="0.25">
      <c r="A42" s="38">
        <v>39</v>
      </c>
      <c r="B42" s="107"/>
      <c r="C42" s="108"/>
      <c r="D42" s="109"/>
      <c r="E42" s="109"/>
      <c r="F42" s="109"/>
      <c r="G42" s="109"/>
      <c r="H42" s="109"/>
      <c r="I42" s="109"/>
      <c r="J42" s="110"/>
      <c r="K42" s="111"/>
      <c r="L42" s="111"/>
      <c r="M42" s="38"/>
    </row>
    <row r="43" spans="1:13" ht="22.15" customHeight="1" x14ac:dyDescent="0.25">
      <c r="A43" s="38">
        <v>40</v>
      </c>
      <c r="B43" s="107"/>
      <c r="C43" s="108"/>
      <c r="D43" s="109"/>
      <c r="E43" s="109"/>
      <c r="F43" s="109"/>
      <c r="G43" s="109"/>
      <c r="H43" s="109"/>
      <c r="I43" s="109"/>
      <c r="J43" s="110"/>
      <c r="K43" s="111"/>
      <c r="L43" s="111"/>
      <c r="M43" s="38"/>
    </row>
    <row r="44" spans="1:13" ht="22.15" customHeight="1" x14ac:dyDescent="0.25">
      <c r="A44" s="38">
        <v>41</v>
      </c>
      <c r="B44" s="107"/>
      <c r="C44" s="108"/>
      <c r="D44" s="109"/>
      <c r="E44" s="109"/>
      <c r="F44" s="109"/>
      <c r="G44" s="109"/>
      <c r="H44" s="109"/>
      <c r="I44" s="109"/>
      <c r="J44" s="110"/>
      <c r="K44" s="111"/>
      <c r="L44" s="111"/>
      <c r="M44" s="38"/>
    </row>
    <row r="45" spans="1:13" ht="22.15" customHeight="1" x14ac:dyDescent="0.25">
      <c r="A45" s="38">
        <v>42</v>
      </c>
      <c r="B45" s="107"/>
      <c r="C45" s="108"/>
      <c r="D45" s="109"/>
      <c r="E45" s="109"/>
      <c r="F45" s="109"/>
      <c r="G45" s="109"/>
      <c r="H45" s="109"/>
      <c r="I45" s="109"/>
      <c r="J45" s="110"/>
      <c r="K45" s="111"/>
      <c r="L45" s="111"/>
      <c r="M45" s="38"/>
    </row>
    <row r="46" spans="1:13" ht="22.15" customHeight="1" x14ac:dyDescent="0.25">
      <c r="A46" s="38">
        <v>43</v>
      </c>
      <c r="B46" s="107"/>
      <c r="C46" s="108"/>
      <c r="D46" s="109"/>
      <c r="E46" s="109"/>
      <c r="F46" s="109"/>
      <c r="G46" s="109"/>
      <c r="H46" s="109"/>
      <c r="I46" s="109"/>
      <c r="J46" s="110"/>
      <c r="K46" s="111"/>
      <c r="L46" s="111"/>
      <c r="M46" s="38"/>
    </row>
    <row r="47" spans="1:13" ht="22.15" customHeight="1" x14ac:dyDescent="0.25">
      <c r="A47" s="38">
        <v>44</v>
      </c>
      <c r="B47" s="107"/>
      <c r="C47" s="108"/>
      <c r="D47" s="109"/>
      <c r="E47" s="109"/>
      <c r="F47" s="109"/>
      <c r="G47" s="109"/>
      <c r="H47" s="109"/>
      <c r="I47" s="109"/>
      <c r="J47" s="110"/>
      <c r="K47" s="111"/>
      <c r="L47" s="111"/>
      <c r="M47" s="38"/>
    </row>
    <row r="48" spans="1:13" ht="22.15" customHeight="1" x14ac:dyDescent="0.25">
      <c r="A48" s="38">
        <v>45</v>
      </c>
      <c r="B48" s="107"/>
      <c r="C48" s="108"/>
      <c r="D48" s="109"/>
      <c r="E48" s="109"/>
      <c r="F48" s="109"/>
      <c r="G48" s="109"/>
      <c r="H48" s="109"/>
      <c r="I48" s="109"/>
      <c r="J48" s="110"/>
      <c r="K48" s="111"/>
      <c r="L48" s="111"/>
      <c r="M48" s="38"/>
    </row>
    <row r="49" spans="1:13" ht="22.15" customHeight="1" x14ac:dyDescent="0.25">
      <c r="A49" s="38">
        <v>46</v>
      </c>
      <c r="B49" s="107"/>
      <c r="C49" s="108"/>
      <c r="D49" s="109"/>
      <c r="E49" s="109"/>
      <c r="F49" s="109"/>
      <c r="G49" s="109"/>
      <c r="H49" s="109"/>
      <c r="I49" s="109"/>
      <c r="J49" s="110"/>
      <c r="K49" s="111"/>
      <c r="L49" s="111"/>
      <c r="M49" s="38"/>
    </row>
    <row r="50" spans="1:13" ht="22.15" customHeight="1" x14ac:dyDescent="0.25">
      <c r="A50" s="38">
        <v>47</v>
      </c>
      <c r="B50" s="107"/>
      <c r="C50" s="108"/>
      <c r="D50" s="109"/>
      <c r="E50" s="109"/>
      <c r="F50" s="109"/>
      <c r="G50" s="109"/>
      <c r="H50" s="109"/>
      <c r="I50" s="109"/>
      <c r="J50" s="110"/>
      <c r="K50" s="111"/>
      <c r="L50" s="111"/>
      <c r="M50" s="38"/>
    </row>
    <row r="51" spans="1:13" ht="22.15" customHeight="1" x14ac:dyDescent="0.25">
      <c r="A51" s="38">
        <v>48</v>
      </c>
      <c r="B51" s="107"/>
      <c r="C51" s="108"/>
      <c r="D51" s="109"/>
      <c r="E51" s="109"/>
      <c r="F51" s="109"/>
      <c r="G51" s="109"/>
      <c r="H51" s="109"/>
      <c r="I51" s="109"/>
      <c r="J51" s="110"/>
      <c r="K51" s="111"/>
      <c r="L51" s="111"/>
      <c r="M51" s="38"/>
    </row>
    <row r="52" spans="1:13" ht="22.15" customHeight="1" x14ac:dyDescent="0.25">
      <c r="A52" s="38">
        <v>49</v>
      </c>
      <c r="B52" s="107"/>
      <c r="C52" s="108"/>
      <c r="D52" s="109"/>
      <c r="E52" s="109"/>
      <c r="F52" s="109"/>
      <c r="G52" s="109"/>
      <c r="H52" s="109"/>
      <c r="I52" s="109"/>
      <c r="J52" s="110"/>
      <c r="K52" s="111"/>
      <c r="L52" s="111"/>
      <c r="M52" s="38"/>
    </row>
    <row r="53" spans="1:13" ht="22.15" customHeight="1" x14ac:dyDescent="0.25">
      <c r="A53" s="38">
        <v>50</v>
      </c>
      <c r="B53" s="107"/>
      <c r="C53" s="108"/>
      <c r="D53" s="109"/>
      <c r="E53" s="109"/>
      <c r="F53" s="109"/>
      <c r="G53" s="109"/>
      <c r="H53" s="109"/>
      <c r="I53" s="109"/>
      <c r="J53" s="110"/>
      <c r="K53" s="111"/>
      <c r="L53" s="111"/>
      <c r="M53" s="38"/>
    </row>
    <row r="54" spans="1:13" ht="22.15" customHeight="1" x14ac:dyDescent="0.25">
      <c r="A54" s="38">
        <v>51</v>
      </c>
      <c r="B54" s="107"/>
      <c r="C54" s="108"/>
      <c r="D54" s="109"/>
      <c r="E54" s="109"/>
      <c r="F54" s="109"/>
      <c r="G54" s="109"/>
      <c r="H54" s="109"/>
      <c r="I54" s="109"/>
      <c r="J54" s="110"/>
      <c r="K54" s="111"/>
      <c r="L54" s="111"/>
      <c r="M54" s="38"/>
    </row>
    <row r="55" spans="1:13" ht="22.15" customHeight="1" x14ac:dyDescent="0.25">
      <c r="A55" s="38">
        <v>52</v>
      </c>
      <c r="B55" s="107"/>
      <c r="C55" s="108"/>
      <c r="D55" s="109"/>
      <c r="E55" s="109"/>
      <c r="F55" s="109"/>
      <c r="G55" s="109"/>
      <c r="H55" s="109"/>
      <c r="I55" s="109"/>
      <c r="J55" s="110"/>
      <c r="K55" s="111"/>
      <c r="L55" s="111"/>
      <c r="M55" s="38"/>
    </row>
    <row r="56" spans="1:13" ht="22.15" customHeight="1" x14ac:dyDescent="0.25">
      <c r="A56" s="38">
        <v>53</v>
      </c>
      <c r="B56" s="107"/>
      <c r="C56" s="108"/>
      <c r="D56" s="109"/>
      <c r="E56" s="109"/>
      <c r="F56" s="109"/>
      <c r="G56" s="109"/>
      <c r="H56" s="109"/>
      <c r="I56" s="109"/>
      <c r="J56" s="110"/>
      <c r="K56" s="111"/>
      <c r="L56" s="111"/>
      <c r="M56" s="38"/>
    </row>
    <row r="57" spans="1:13" ht="22.15" customHeight="1" x14ac:dyDescent="0.25">
      <c r="A57" s="38">
        <v>54</v>
      </c>
      <c r="B57" s="107"/>
      <c r="C57" s="108"/>
      <c r="D57" s="109"/>
      <c r="E57" s="109"/>
      <c r="F57" s="109"/>
      <c r="G57" s="109"/>
      <c r="H57" s="109"/>
      <c r="I57" s="109"/>
      <c r="J57" s="110"/>
      <c r="K57" s="111"/>
      <c r="L57" s="111"/>
      <c r="M57" s="38"/>
    </row>
    <row r="58" spans="1:13" ht="22.15" customHeight="1" x14ac:dyDescent="0.25">
      <c r="A58" s="38">
        <v>55</v>
      </c>
      <c r="B58" s="107"/>
      <c r="C58" s="108"/>
      <c r="D58" s="109"/>
      <c r="E58" s="109"/>
      <c r="F58" s="109"/>
      <c r="G58" s="109"/>
      <c r="H58" s="109"/>
      <c r="I58" s="109"/>
      <c r="J58" s="110"/>
      <c r="K58" s="111"/>
      <c r="L58" s="111"/>
      <c r="M58" s="38"/>
    </row>
    <row r="59" spans="1:13" ht="22.15" customHeight="1" x14ac:dyDescent="0.25">
      <c r="A59" s="38">
        <v>56</v>
      </c>
      <c r="B59" s="107"/>
      <c r="C59" s="108"/>
      <c r="D59" s="109"/>
      <c r="E59" s="109"/>
      <c r="F59" s="109"/>
      <c r="G59" s="109"/>
      <c r="H59" s="109"/>
      <c r="I59" s="109"/>
      <c r="J59" s="110"/>
      <c r="K59" s="111"/>
      <c r="L59" s="111"/>
      <c r="M59" s="38"/>
    </row>
    <row r="60" spans="1:13" ht="22.15" customHeight="1" x14ac:dyDescent="0.25">
      <c r="A60" s="38">
        <v>57</v>
      </c>
      <c r="B60" s="107"/>
      <c r="C60" s="108"/>
      <c r="D60" s="109"/>
      <c r="E60" s="109"/>
      <c r="F60" s="109"/>
      <c r="G60" s="109"/>
      <c r="H60" s="109"/>
      <c r="I60" s="109"/>
      <c r="J60" s="110"/>
      <c r="K60" s="111"/>
      <c r="L60" s="111"/>
      <c r="M60" s="38"/>
    </row>
    <row r="61" spans="1:13" ht="22.15" customHeight="1" x14ac:dyDescent="0.25">
      <c r="A61" s="38">
        <v>58</v>
      </c>
      <c r="B61" s="107"/>
      <c r="C61" s="108"/>
      <c r="D61" s="109"/>
      <c r="E61" s="109"/>
      <c r="F61" s="109"/>
      <c r="G61" s="109"/>
      <c r="H61" s="109"/>
      <c r="I61" s="109"/>
      <c r="J61" s="110"/>
      <c r="K61" s="111"/>
      <c r="L61" s="111"/>
      <c r="M61" s="38"/>
    </row>
    <row r="62" spans="1:13" ht="22.15" customHeight="1" x14ac:dyDescent="0.25">
      <c r="A62" s="38">
        <v>59</v>
      </c>
      <c r="B62" s="107"/>
      <c r="C62" s="108"/>
      <c r="D62" s="109"/>
      <c r="E62" s="109"/>
      <c r="F62" s="109"/>
      <c r="G62" s="109"/>
      <c r="H62" s="109"/>
      <c r="I62" s="109"/>
      <c r="J62" s="110"/>
      <c r="K62" s="111"/>
      <c r="L62" s="111"/>
      <c r="M62" s="38"/>
    </row>
    <row r="63" spans="1:13" ht="22.15" customHeight="1" x14ac:dyDescent="0.25">
      <c r="A63" s="38">
        <v>60</v>
      </c>
      <c r="B63" s="107"/>
      <c r="C63" s="108"/>
      <c r="D63" s="109"/>
      <c r="E63" s="109"/>
      <c r="F63" s="109"/>
      <c r="G63" s="109"/>
      <c r="H63" s="109"/>
      <c r="I63" s="109"/>
      <c r="J63" s="110"/>
      <c r="K63" s="111"/>
      <c r="L63" s="111"/>
      <c r="M63" s="38"/>
    </row>
    <row r="64" spans="1:13" ht="22.15" customHeight="1" x14ac:dyDescent="0.25">
      <c r="A64" s="38">
        <v>61</v>
      </c>
      <c r="B64" s="107"/>
      <c r="C64" s="108"/>
      <c r="D64" s="109"/>
      <c r="E64" s="109"/>
      <c r="F64" s="109"/>
      <c r="G64" s="109"/>
      <c r="H64" s="109"/>
      <c r="I64" s="109"/>
      <c r="J64" s="110"/>
      <c r="K64" s="111"/>
      <c r="L64" s="111"/>
      <c r="M64" s="38"/>
    </row>
    <row r="65" spans="1:13" ht="22.15" customHeight="1" x14ac:dyDescent="0.25">
      <c r="A65" s="38">
        <v>62</v>
      </c>
      <c r="B65" s="107"/>
      <c r="C65" s="108"/>
      <c r="D65" s="109"/>
      <c r="E65" s="109"/>
      <c r="F65" s="109"/>
      <c r="G65" s="109"/>
      <c r="H65" s="109"/>
      <c r="I65" s="109"/>
      <c r="J65" s="110"/>
      <c r="K65" s="111"/>
      <c r="L65" s="111"/>
      <c r="M65" s="38"/>
    </row>
    <row r="66" spans="1:13" ht="22.15" customHeight="1" x14ac:dyDescent="0.25">
      <c r="A66" s="38">
        <v>63</v>
      </c>
      <c r="B66" s="107"/>
      <c r="C66" s="108"/>
      <c r="D66" s="109"/>
      <c r="E66" s="109"/>
      <c r="F66" s="109"/>
      <c r="G66" s="109"/>
      <c r="H66" s="109"/>
      <c r="I66" s="109"/>
      <c r="J66" s="110"/>
      <c r="K66" s="111"/>
      <c r="L66" s="111"/>
      <c r="M66" s="38"/>
    </row>
    <row r="67" spans="1:13" ht="22.15" customHeight="1" x14ac:dyDescent="0.25">
      <c r="A67" s="38">
        <v>64</v>
      </c>
      <c r="B67" s="107"/>
      <c r="C67" s="108"/>
      <c r="D67" s="109"/>
      <c r="E67" s="109"/>
      <c r="F67" s="109"/>
      <c r="G67" s="109"/>
      <c r="H67" s="109"/>
      <c r="I67" s="109"/>
      <c r="J67" s="110"/>
      <c r="K67" s="111"/>
      <c r="L67" s="111"/>
      <c r="M67" s="38"/>
    </row>
    <row r="68" spans="1:13" ht="22.15" customHeight="1" x14ac:dyDescent="0.25">
      <c r="A68" s="38">
        <v>65</v>
      </c>
      <c r="B68" s="107"/>
      <c r="C68" s="108"/>
      <c r="D68" s="109"/>
      <c r="E68" s="109"/>
      <c r="F68" s="109"/>
      <c r="G68" s="109"/>
      <c r="H68" s="109"/>
      <c r="I68" s="109"/>
      <c r="J68" s="110"/>
      <c r="K68" s="111"/>
      <c r="L68" s="111"/>
      <c r="M68" s="38"/>
    </row>
    <row r="69" spans="1:13" ht="22.15" customHeight="1" x14ac:dyDescent="0.25">
      <c r="A69" s="38">
        <v>66</v>
      </c>
      <c r="B69" s="107"/>
      <c r="C69" s="108"/>
      <c r="D69" s="109"/>
      <c r="E69" s="109"/>
      <c r="F69" s="109"/>
      <c r="G69" s="109"/>
      <c r="H69" s="109"/>
      <c r="I69" s="109"/>
      <c r="J69" s="110"/>
      <c r="K69" s="111"/>
      <c r="L69" s="111"/>
      <c r="M69" s="38"/>
    </row>
    <row r="70" spans="1:13" ht="22.15" customHeight="1" x14ac:dyDescent="0.25">
      <c r="A70" s="38">
        <v>67</v>
      </c>
      <c r="B70" s="107"/>
      <c r="C70" s="108"/>
      <c r="D70" s="109"/>
      <c r="E70" s="109"/>
      <c r="F70" s="109"/>
      <c r="G70" s="109"/>
      <c r="H70" s="109"/>
      <c r="I70" s="109"/>
      <c r="J70" s="110"/>
      <c r="K70" s="111"/>
      <c r="L70" s="111"/>
      <c r="M70" s="38"/>
    </row>
    <row r="71" spans="1:13" ht="22.15" customHeight="1" x14ac:dyDescent="0.25">
      <c r="A71" s="38">
        <v>68</v>
      </c>
      <c r="B71" s="107"/>
      <c r="C71" s="108"/>
      <c r="D71" s="109"/>
      <c r="E71" s="109"/>
      <c r="F71" s="109"/>
      <c r="G71" s="109"/>
      <c r="H71" s="109"/>
      <c r="I71" s="109"/>
      <c r="J71" s="110"/>
      <c r="K71" s="111"/>
      <c r="L71" s="111"/>
      <c r="M71" s="38"/>
    </row>
    <row r="72" spans="1:13" ht="22.15" customHeight="1" x14ac:dyDescent="0.25">
      <c r="A72" s="38">
        <v>69</v>
      </c>
      <c r="B72" s="107"/>
      <c r="C72" s="108"/>
      <c r="D72" s="109"/>
      <c r="E72" s="109"/>
      <c r="F72" s="109"/>
      <c r="G72" s="109"/>
      <c r="H72" s="109"/>
      <c r="I72" s="109"/>
      <c r="J72" s="110"/>
      <c r="K72" s="111"/>
      <c r="L72" s="111"/>
      <c r="M72" s="38"/>
    </row>
    <row r="73" spans="1:13" ht="22.15" customHeight="1" x14ac:dyDescent="0.25">
      <c r="A73" s="38">
        <v>70</v>
      </c>
      <c r="B73" s="107"/>
      <c r="C73" s="108"/>
      <c r="D73" s="109"/>
      <c r="E73" s="109"/>
      <c r="F73" s="109"/>
      <c r="G73" s="109"/>
      <c r="H73" s="109"/>
      <c r="I73" s="109"/>
      <c r="J73" s="110"/>
      <c r="K73" s="111"/>
      <c r="L73" s="111"/>
      <c r="M73" s="38"/>
    </row>
    <row r="74" spans="1:13" ht="22.15" customHeight="1" x14ac:dyDescent="0.25">
      <c r="A74" s="38">
        <v>71</v>
      </c>
      <c r="B74" s="107"/>
      <c r="C74" s="108"/>
      <c r="D74" s="109"/>
      <c r="E74" s="109"/>
      <c r="F74" s="109"/>
      <c r="G74" s="109"/>
      <c r="H74" s="109"/>
      <c r="I74" s="109"/>
      <c r="J74" s="110"/>
      <c r="K74" s="111"/>
      <c r="L74" s="111"/>
      <c r="M74" s="38"/>
    </row>
    <row r="75" spans="1:13" ht="22.15" customHeight="1" x14ac:dyDescent="0.25">
      <c r="A75" s="38">
        <v>72</v>
      </c>
      <c r="B75" s="107"/>
      <c r="C75" s="108"/>
      <c r="D75" s="109"/>
      <c r="E75" s="109"/>
      <c r="F75" s="109"/>
      <c r="G75" s="109"/>
      <c r="H75" s="109"/>
      <c r="I75" s="109"/>
      <c r="J75" s="110"/>
      <c r="K75" s="111"/>
      <c r="L75" s="111"/>
      <c r="M75" s="38"/>
    </row>
    <row r="76" spans="1:13" ht="22.15" customHeight="1" x14ac:dyDescent="0.25">
      <c r="A76" s="38">
        <v>73</v>
      </c>
      <c r="B76" s="107"/>
      <c r="C76" s="108"/>
      <c r="D76" s="109"/>
      <c r="E76" s="109"/>
      <c r="F76" s="109"/>
      <c r="G76" s="109"/>
      <c r="H76" s="109"/>
      <c r="I76" s="109"/>
      <c r="J76" s="110"/>
      <c r="K76" s="111"/>
      <c r="L76" s="111"/>
      <c r="M76" s="38"/>
    </row>
    <row r="77" spans="1:13" ht="22.15" customHeight="1" x14ac:dyDescent="0.25">
      <c r="A77" s="38">
        <v>74</v>
      </c>
      <c r="B77" s="107"/>
      <c r="C77" s="108"/>
      <c r="D77" s="109"/>
      <c r="E77" s="109"/>
      <c r="F77" s="109"/>
      <c r="G77" s="109"/>
      <c r="H77" s="109"/>
      <c r="I77" s="109"/>
      <c r="J77" s="110"/>
      <c r="K77" s="111"/>
      <c r="L77" s="111"/>
      <c r="M77" s="38"/>
    </row>
    <row r="78" spans="1:13" ht="22.15" customHeight="1" x14ac:dyDescent="0.25">
      <c r="A78" s="38">
        <v>75</v>
      </c>
      <c r="B78" s="107"/>
      <c r="C78" s="108"/>
      <c r="D78" s="109"/>
      <c r="E78" s="109"/>
      <c r="F78" s="109"/>
      <c r="G78" s="109"/>
      <c r="H78" s="109"/>
      <c r="I78" s="109"/>
      <c r="J78" s="110"/>
      <c r="K78" s="111"/>
      <c r="L78" s="111"/>
      <c r="M78" s="38"/>
    </row>
    <row r="79" spans="1:13" ht="22.15" customHeight="1" x14ac:dyDescent="0.25">
      <c r="A79" s="38">
        <v>76</v>
      </c>
      <c r="B79" s="107"/>
      <c r="C79" s="108"/>
      <c r="D79" s="109"/>
      <c r="E79" s="109"/>
      <c r="F79" s="109"/>
      <c r="G79" s="109"/>
      <c r="H79" s="109"/>
      <c r="I79" s="109"/>
      <c r="J79" s="110"/>
      <c r="K79" s="111"/>
      <c r="L79" s="111"/>
      <c r="M79" s="38"/>
    </row>
    <row r="80" spans="1:13" ht="22.15" customHeight="1" x14ac:dyDescent="0.25">
      <c r="A80" s="38">
        <v>77</v>
      </c>
      <c r="B80" s="107"/>
      <c r="C80" s="108"/>
      <c r="D80" s="109"/>
      <c r="E80" s="109"/>
      <c r="F80" s="109"/>
      <c r="G80" s="109"/>
      <c r="H80" s="109"/>
      <c r="I80" s="109"/>
      <c r="J80" s="110"/>
      <c r="K80" s="111"/>
      <c r="L80" s="111"/>
      <c r="M80" s="38"/>
    </row>
    <row r="81" spans="1:13" ht="22.15" customHeight="1" x14ac:dyDescent="0.25">
      <c r="A81" s="38">
        <v>78</v>
      </c>
      <c r="B81" s="107"/>
      <c r="C81" s="108"/>
      <c r="D81" s="109"/>
      <c r="E81" s="109"/>
      <c r="F81" s="109"/>
      <c r="G81" s="109"/>
      <c r="H81" s="109"/>
      <c r="I81" s="109"/>
      <c r="J81" s="110"/>
      <c r="K81" s="111"/>
      <c r="L81" s="111"/>
      <c r="M81" s="38"/>
    </row>
    <row r="82" spans="1:13" ht="22.15" customHeight="1" x14ac:dyDescent="0.25">
      <c r="A82" s="38">
        <v>79</v>
      </c>
      <c r="B82" s="107"/>
      <c r="C82" s="108"/>
      <c r="D82" s="109"/>
      <c r="E82" s="109"/>
      <c r="F82" s="109"/>
      <c r="G82" s="109"/>
      <c r="H82" s="109"/>
      <c r="I82" s="109"/>
      <c r="J82" s="110"/>
      <c r="K82" s="111"/>
      <c r="L82" s="111"/>
      <c r="M82" s="38"/>
    </row>
    <row r="83" spans="1:13" ht="22.15" customHeight="1" x14ac:dyDescent="0.25">
      <c r="A83" s="38">
        <v>80</v>
      </c>
      <c r="B83" s="107"/>
      <c r="C83" s="108"/>
      <c r="D83" s="109"/>
      <c r="E83" s="109"/>
      <c r="F83" s="109"/>
      <c r="G83" s="109"/>
      <c r="H83" s="109"/>
      <c r="I83" s="109"/>
      <c r="J83" s="110"/>
      <c r="K83" s="111"/>
      <c r="L83" s="111"/>
      <c r="M83" s="38"/>
    </row>
    <row r="84" spans="1:13" ht="22.15" customHeight="1" x14ac:dyDescent="0.25">
      <c r="A84" s="38">
        <v>81</v>
      </c>
      <c r="B84" s="107"/>
      <c r="C84" s="108"/>
      <c r="D84" s="109"/>
      <c r="E84" s="109"/>
      <c r="F84" s="109"/>
      <c r="G84" s="109"/>
      <c r="H84" s="109"/>
      <c r="I84" s="109"/>
      <c r="J84" s="110"/>
      <c r="K84" s="111"/>
      <c r="L84" s="111"/>
      <c r="M84" s="38"/>
    </row>
    <row r="85" spans="1:13" ht="22.15" customHeight="1" x14ac:dyDescent="0.25">
      <c r="A85" s="38">
        <v>82</v>
      </c>
      <c r="B85" s="107"/>
      <c r="C85" s="108"/>
      <c r="D85" s="109"/>
      <c r="E85" s="109"/>
      <c r="F85" s="109"/>
      <c r="G85" s="109"/>
      <c r="H85" s="109"/>
      <c r="I85" s="109"/>
      <c r="J85" s="110"/>
      <c r="K85" s="111"/>
      <c r="L85" s="111"/>
      <c r="M85" s="38"/>
    </row>
    <row r="86" spans="1:13" ht="22.15" customHeight="1" x14ac:dyDescent="0.25">
      <c r="A86" s="38">
        <v>83</v>
      </c>
      <c r="B86" s="107"/>
      <c r="C86" s="108"/>
      <c r="D86" s="109"/>
      <c r="E86" s="109"/>
      <c r="F86" s="109"/>
      <c r="G86" s="109"/>
      <c r="H86" s="109"/>
      <c r="I86" s="109"/>
      <c r="J86" s="110"/>
      <c r="K86" s="111"/>
      <c r="L86" s="111"/>
      <c r="M86" s="38"/>
    </row>
    <row r="87" spans="1:13" ht="22.15" customHeight="1" x14ac:dyDescent="0.25">
      <c r="A87" s="38">
        <v>84</v>
      </c>
      <c r="B87" s="107"/>
      <c r="C87" s="108"/>
      <c r="D87" s="109"/>
      <c r="E87" s="109"/>
      <c r="F87" s="109"/>
      <c r="G87" s="109"/>
      <c r="H87" s="109"/>
      <c r="I87" s="109"/>
      <c r="J87" s="110"/>
      <c r="K87" s="111"/>
      <c r="L87" s="111"/>
      <c r="M87" s="38"/>
    </row>
    <row r="88" spans="1:13" ht="22.15" customHeight="1" x14ac:dyDescent="0.25">
      <c r="A88" s="38">
        <v>85</v>
      </c>
      <c r="B88" s="107"/>
      <c r="C88" s="108"/>
      <c r="D88" s="109"/>
      <c r="E88" s="109"/>
      <c r="F88" s="109"/>
      <c r="G88" s="109"/>
      <c r="H88" s="109"/>
      <c r="I88" s="109"/>
      <c r="J88" s="110"/>
      <c r="K88" s="111"/>
      <c r="L88" s="111"/>
      <c r="M88" s="38"/>
    </row>
    <row r="89" spans="1:13" ht="22.15" customHeight="1" x14ac:dyDescent="0.25">
      <c r="A89" s="38">
        <v>86</v>
      </c>
      <c r="B89" s="107"/>
      <c r="C89" s="108"/>
      <c r="D89" s="109"/>
      <c r="E89" s="109"/>
      <c r="F89" s="109"/>
      <c r="G89" s="109"/>
      <c r="H89" s="109"/>
      <c r="I89" s="109"/>
      <c r="J89" s="110"/>
      <c r="K89" s="111"/>
      <c r="L89" s="111"/>
      <c r="M89" s="38"/>
    </row>
    <row r="90" spans="1:13" ht="22.15" customHeight="1" x14ac:dyDescent="0.25">
      <c r="A90" s="38">
        <v>87</v>
      </c>
      <c r="B90" s="107"/>
      <c r="C90" s="108"/>
      <c r="D90" s="109"/>
      <c r="E90" s="109"/>
      <c r="F90" s="109"/>
      <c r="G90" s="109"/>
      <c r="H90" s="109"/>
      <c r="I90" s="109"/>
      <c r="J90" s="110"/>
      <c r="K90" s="111"/>
      <c r="L90" s="111"/>
      <c r="M90" s="38"/>
    </row>
    <row r="91" spans="1:13" ht="22.15" customHeight="1" x14ac:dyDescent="0.25">
      <c r="A91" s="38">
        <v>88</v>
      </c>
      <c r="B91" s="107"/>
      <c r="C91" s="108"/>
      <c r="D91" s="109"/>
      <c r="E91" s="109"/>
      <c r="F91" s="109"/>
      <c r="G91" s="109"/>
      <c r="H91" s="109"/>
      <c r="I91" s="109"/>
      <c r="J91" s="110"/>
      <c r="K91" s="111"/>
      <c r="L91" s="111"/>
      <c r="M91" s="38"/>
    </row>
    <row r="92" spans="1:13" ht="22.15" customHeight="1" x14ac:dyDescent="0.25">
      <c r="A92" s="38">
        <v>89</v>
      </c>
      <c r="B92" s="107"/>
      <c r="C92" s="108"/>
      <c r="D92" s="109"/>
      <c r="E92" s="109"/>
      <c r="F92" s="109"/>
      <c r="G92" s="109"/>
      <c r="H92" s="109"/>
      <c r="I92" s="109"/>
      <c r="J92" s="110"/>
      <c r="K92" s="111"/>
      <c r="L92" s="111"/>
      <c r="M92" s="38"/>
    </row>
    <row r="93" spans="1:13" ht="22.15" customHeight="1" x14ac:dyDescent="0.25">
      <c r="A93" s="38">
        <v>90</v>
      </c>
      <c r="B93" s="107"/>
      <c r="C93" s="108"/>
      <c r="D93" s="109"/>
      <c r="E93" s="109"/>
      <c r="F93" s="109"/>
      <c r="G93" s="109"/>
      <c r="H93" s="109"/>
      <c r="I93" s="109"/>
      <c r="J93" s="110"/>
      <c r="K93" s="111"/>
      <c r="L93" s="111"/>
      <c r="M93" s="38"/>
    </row>
    <row r="94" spans="1:13" ht="22.15" customHeight="1" x14ac:dyDescent="0.25">
      <c r="A94" s="38">
        <v>91</v>
      </c>
      <c r="B94" s="107"/>
      <c r="C94" s="108"/>
      <c r="D94" s="109"/>
      <c r="E94" s="109"/>
      <c r="F94" s="109"/>
      <c r="G94" s="109"/>
      <c r="H94" s="109"/>
      <c r="I94" s="109"/>
      <c r="J94" s="110"/>
      <c r="K94" s="111"/>
      <c r="L94" s="111"/>
      <c r="M94" s="38"/>
    </row>
    <row r="95" spans="1:13" ht="22.15" customHeight="1" x14ac:dyDescent="0.25">
      <c r="A95" s="38">
        <v>92</v>
      </c>
      <c r="B95" s="107"/>
      <c r="C95" s="108"/>
      <c r="D95" s="109"/>
      <c r="E95" s="109"/>
      <c r="F95" s="109"/>
      <c r="G95" s="109"/>
      <c r="H95" s="109"/>
      <c r="I95" s="109"/>
      <c r="J95" s="110"/>
      <c r="K95" s="111"/>
      <c r="L95" s="111"/>
      <c r="M95" s="38"/>
    </row>
    <row r="96" spans="1:13" ht="22.15" customHeight="1" x14ac:dyDescent="0.25">
      <c r="A96" s="38">
        <v>93</v>
      </c>
      <c r="B96" s="107"/>
      <c r="C96" s="108"/>
      <c r="D96" s="109"/>
      <c r="E96" s="109"/>
      <c r="F96" s="109"/>
      <c r="G96" s="109"/>
      <c r="H96" s="109"/>
      <c r="I96" s="109"/>
      <c r="J96" s="110"/>
      <c r="K96" s="111"/>
      <c r="L96" s="111"/>
      <c r="M96" s="38"/>
    </row>
    <row r="97" spans="1:13" ht="22.15" customHeight="1" x14ac:dyDescent="0.25">
      <c r="A97" s="38">
        <v>94</v>
      </c>
      <c r="B97" s="107"/>
      <c r="C97" s="108"/>
      <c r="D97" s="109"/>
      <c r="E97" s="109"/>
      <c r="F97" s="109"/>
      <c r="G97" s="109"/>
      <c r="H97" s="109"/>
      <c r="I97" s="109"/>
      <c r="J97" s="110"/>
      <c r="K97" s="111"/>
      <c r="L97" s="111"/>
      <c r="M97" s="38"/>
    </row>
    <row r="98" spans="1:13" ht="22.15" customHeight="1" x14ac:dyDescent="0.25">
      <c r="A98" s="38">
        <v>95</v>
      </c>
      <c r="B98" s="107"/>
      <c r="C98" s="108"/>
      <c r="D98" s="109"/>
      <c r="E98" s="109"/>
      <c r="F98" s="109"/>
      <c r="G98" s="109"/>
      <c r="H98" s="109"/>
      <c r="I98" s="109"/>
      <c r="J98" s="110"/>
      <c r="K98" s="111"/>
      <c r="L98" s="111"/>
      <c r="M98" s="38"/>
    </row>
    <row r="99" spans="1:13" ht="22.15" customHeight="1" x14ac:dyDescent="0.25">
      <c r="A99" s="38">
        <v>96</v>
      </c>
      <c r="B99" s="107"/>
      <c r="C99" s="108"/>
      <c r="D99" s="109"/>
      <c r="E99" s="109"/>
      <c r="F99" s="109"/>
      <c r="G99" s="109"/>
      <c r="H99" s="109"/>
      <c r="I99" s="109"/>
      <c r="J99" s="110"/>
      <c r="K99" s="111"/>
      <c r="L99" s="111"/>
      <c r="M99" s="38"/>
    </row>
    <row r="100" spans="1:13" ht="22.15" customHeight="1" x14ac:dyDescent="0.25">
      <c r="A100" s="38">
        <v>97</v>
      </c>
      <c r="B100" s="107"/>
      <c r="C100" s="108"/>
      <c r="D100" s="109"/>
      <c r="E100" s="109"/>
      <c r="F100" s="109"/>
      <c r="G100" s="109"/>
      <c r="H100" s="109"/>
      <c r="I100" s="109"/>
      <c r="J100" s="110"/>
      <c r="K100" s="111"/>
      <c r="L100" s="111"/>
      <c r="M100" s="38"/>
    </row>
    <row r="101" spans="1:13" ht="22.15" customHeight="1" x14ac:dyDescent="0.25">
      <c r="A101" s="38">
        <v>98</v>
      </c>
      <c r="B101" s="107"/>
      <c r="C101" s="108"/>
      <c r="D101" s="109"/>
      <c r="E101" s="109"/>
      <c r="F101" s="109"/>
      <c r="G101" s="109"/>
      <c r="H101" s="109"/>
      <c r="I101" s="109"/>
      <c r="J101" s="110"/>
      <c r="K101" s="111"/>
      <c r="L101" s="111"/>
      <c r="M101" s="38"/>
    </row>
    <row r="102" spans="1:13" ht="22.15" customHeight="1" x14ac:dyDescent="0.25">
      <c r="A102" s="38">
        <v>99</v>
      </c>
      <c r="B102" s="107"/>
      <c r="C102" s="108"/>
      <c r="D102" s="109"/>
      <c r="E102" s="109"/>
      <c r="F102" s="109"/>
      <c r="G102" s="109"/>
      <c r="H102" s="109"/>
      <c r="I102" s="109"/>
      <c r="J102" s="110"/>
      <c r="K102" s="111"/>
      <c r="L102" s="111"/>
      <c r="M102" s="38"/>
    </row>
    <row r="103" spans="1:13" ht="22.15" customHeight="1" x14ac:dyDescent="0.25">
      <c r="A103" s="38">
        <v>100</v>
      </c>
      <c r="B103" s="107"/>
      <c r="C103" s="108"/>
      <c r="D103" s="109"/>
      <c r="E103" s="109"/>
      <c r="F103" s="109"/>
      <c r="G103" s="109"/>
      <c r="H103" s="109"/>
      <c r="I103" s="109"/>
      <c r="J103" s="110"/>
      <c r="K103" s="111"/>
      <c r="L103" s="111"/>
      <c r="M103" s="38"/>
    </row>
    <row r="104" spans="1:13" ht="22.15" customHeight="1" x14ac:dyDescent="0.25">
      <c r="A104" s="38">
        <v>101</v>
      </c>
      <c r="B104" s="107"/>
      <c r="C104" s="108"/>
      <c r="D104" s="109"/>
      <c r="E104" s="109"/>
      <c r="F104" s="109"/>
      <c r="G104" s="109"/>
      <c r="H104" s="109"/>
      <c r="I104" s="109"/>
      <c r="J104" s="110"/>
      <c r="K104" s="111"/>
      <c r="L104" s="111"/>
      <c r="M104" s="38"/>
    </row>
    <row r="105" spans="1:13" ht="22.15" customHeight="1" x14ac:dyDescent="0.25">
      <c r="A105" s="38">
        <v>102</v>
      </c>
      <c r="B105" s="107"/>
      <c r="C105" s="108"/>
      <c r="D105" s="109"/>
      <c r="E105" s="109"/>
      <c r="F105" s="109"/>
      <c r="G105" s="109"/>
      <c r="H105" s="109"/>
      <c r="I105" s="109"/>
      <c r="J105" s="110"/>
      <c r="K105" s="111"/>
      <c r="L105" s="111"/>
      <c r="M105" s="38"/>
    </row>
    <row r="106" spans="1:13" ht="22.15" customHeight="1" x14ac:dyDescent="0.25">
      <c r="A106" s="38">
        <v>103</v>
      </c>
      <c r="B106" s="107"/>
      <c r="C106" s="108"/>
      <c r="D106" s="109"/>
      <c r="E106" s="109"/>
      <c r="F106" s="109"/>
      <c r="G106" s="109"/>
      <c r="H106" s="109"/>
      <c r="I106" s="109"/>
      <c r="J106" s="110"/>
      <c r="K106" s="111"/>
      <c r="L106" s="111"/>
      <c r="M106" s="38"/>
    </row>
    <row r="107" spans="1:13" ht="22.15" customHeight="1" x14ac:dyDescent="0.25">
      <c r="A107" s="38">
        <v>104</v>
      </c>
      <c r="B107" s="107"/>
      <c r="C107" s="108"/>
      <c r="D107" s="109"/>
      <c r="E107" s="109"/>
      <c r="F107" s="109"/>
      <c r="G107" s="109"/>
      <c r="H107" s="109"/>
      <c r="I107" s="109"/>
      <c r="J107" s="110"/>
      <c r="K107" s="111"/>
      <c r="L107" s="111"/>
      <c r="M107" s="38"/>
    </row>
    <row r="108" spans="1:13" ht="22.15" customHeight="1" x14ac:dyDescent="0.25">
      <c r="A108" s="38">
        <v>105</v>
      </c>
      <c r="B108" s="107"/>
      <c r="C108" s="108"/>
      <c r="D108" s="109"/>
      <c r="E108" s="109"/>
      <c r="F108" s="109"/>
      <c r="G108" s="109"/>
      <c r="H108" s="109"/>
      <c r="I108" s="109"/>
      <c r="J108" s="110"/>
      <c r="K108" s="111"/>
      <c r="L108" s="111"/>
      <c r="M108" s="38"/>
    </row>
    <row r="109" spans="1:13" ht="22.15" customHeight="1" x14ac:dyDescent="0.25">
      <c r="A109" s="38">
        <v>106</v>
      </c>
      <c r="B109" s="107"/>
      <c r="C109" s="108"/>
      <c r="D109" s="109"/>
      <c r="E109" s="109"/>
      <c r="F109" s="109"/>
      <c r="G109" s="109"/>
      <c r="H109" s="109"/>
      <c r="I109" s="109"/>
      <c r="J109" s="110"/>
      <c r="K109" s="111"/>
      <c r="L109" s="111"/>
      <c r="M109" s="38"/>
    </row>
    <row r="110" spans="1:13" ht="22.15" customHeight="1" x14ac:dyDescent="0.25">
      <c r="A110" s="38">
        <v>107</v>
      </c>
      <c r="B110" s="107"/>
      <c r="C110" s="108"/>
      <c r="D110" s="109"/>
      <c r="E110" s="109"/>
      <c r="F110" s="109"/>
      <c r="G110" s="109"/>
      <c r="H110" s="109"/>
      <c r="I110" s="109"/>
      <c r="J110" s="110"/>
      <c r="K110" s="111"/>
      <c r="L110" s="111"/>
      <c r="M110" s="38"/>
    </row>
    <row r="111" spans="1:13" ht="22.15" customHeight="1" x14ac:dyDescent="0.25">
      <c r="A111" s="38">
        <v>108</v>
      </c>
      <c r="B111" s="107"/>
      <c r="C111" s="108"/>
      <c r="D111" s="109"/>
      <c r="E111" s="109"/>
      <c r="F111" s="109"/>
      <c r="G111" s="109"/>
      <c r="H111" s="109"/>
      <c r="I111" s="109"/>
      <c r="J111" s="110"/>
      <c r="K111" s="111"/>
      <c r="L111" s="111"/>
      <c r="M111" s="38"/>
    </row>
    <row r="112" spans="1:13" ht="22.15" customHeight="1" x14ac:dyDescent="0.25">
      <c r="A112" s="38">
        <v>109</v>
      </c>
      <c r="B112" s="107"/>
      <c r="C112" s="108"/>
      <c r="D112" s="109"/>
      <c r="E112" s="109"/>
      <c r="F112" s="109"/>
      <c r="G112" s="109"/>
      <c r="H112" s="109"/>
      <c r="I112" s="109"/>
      <c r="J112" s="110"/>
      <c r="K112" s="111"/>
      <c r="L112" s="111"/>
      <c r="M112" s="38"/>
    </row>
    <row r="113" spans="1:13" ht="22.15" customHeight="1" x14ac:dyDescent="0.25">
      <c r="A113" s="38">
        <v>110</v>
      </c>
      <c r="B113" s="107"/>
      <c r="C113" s="108"/>
      <c r="D113" s="109"/>
      <c r="E113" s="109"/>
      <c r="F113" s="109"/>
      <c r="G113" s="109"/>
      <c r="H113" s="109"/>
      <c r="I113" s="109"/>
      <c r="J113" s="110"/>
      <c r="K113" s="111"/>
      <c r="L113" s="111"/>
      <c r="M113" s="38"/>
    </row>
    <row r="114" spans="1:13" ht="22.15" customHeight="1" x14ac:dyDescent="0.25">
      <c r="A114" s="38">
        <v>111</v>
      </c>
      <c r="B114" s="107"/>
      <c r="C114" s="108"/>
      <c r="D114" s="109"/>
      <c r="E114" s="109"/>
      <c r="F114" s="109"/>
      <c r="G114" s="109"/>
      <c r="H114" s="109"/>
      <c r="I114" s="109"/>
      <c r="J114" s="110"/>
      <c r="K114" s="111"/>
      <c r="L114" s="111"/>
      <c r="M114" s="38"/>
    </row>
    <row r="115" spans="1:13" ht="22.15" customHeight="1" x14ac:dyDescent="0.25">
      <c r="A115" s="38">
        <v>112</v>
      </c>
      <c r="B115" s="107"/>
      <c r="C115" s="108"/>
      <c r="D115" s="109"/>
      <c r="E115" s="109"/>
      <c r="F115" s="109"/>
      <c r="G115" s="109"/>
      <c r="H115" s="109"/>
      <c r="I115" s="109"/>
      <c r="J115" s="110"/>
      <c r="K115" s="111"/>
      <c r="L115" s="111"/>
      <c r="M115" s="38"/>
    </row>
    <row r="116" spans="1:13" ht="22.15" customHeight="1" x14ac:dyDescent="0.25">
      <c r="A116" s="38">
        <v>113</v>
      </c>
      <c r="B116" s="107"/>
      <c r="C116" s="108"/>
      <c r="D116" s="109"/>
      <c r="E116" s="109"/>
      <c r="F116" s="109"/>
      <c r="G116" s="109"/>
      <c r="H116" s="109"/>
      <c r="I116" s="109"/>
      <c r="J116" s="110"/>
      <c r="K116" s="111"/>
      <c r="L116" s="111"/>
      <c r="M116" s="38"/>
    </row>
    <row r="117" spans="1:13" ht="22.15" customHeight="1" x14ac:dyDescent="0.25">
      <c r="A117" s="38">
        <v>114</v>
      </c>
      <c r="B117" s="107"/>
      <c r="C117" s="108"/>
      <c r="D117" s="109"/>
      <c r="E117" s="109"/>
      <c r="F117" s="109"/>
      <c r="G117" s="109"/>
      <c r="H117" s="109"/>
      <c r="I117" s="109"/>
      <c r="J117" s="110"/>
      <c r="K117" s="111"/>
      <c r="L117" s="111"/>
      <c r="M117" s="38"/>
    </row>
    <row r="118" spans="1:13" ht="22.15" customHeight="1" x14ac:dyDescent="0.25">
      <c r="A118" s="38">
        <v>115</v>
      </c>
      <c r="B118" s="107"/>
      <c r="C118" s="108"/>
      <c r="D118" s="109"/>
      <c r="E118" s="109"/>
      <c r="F118" s="109"/>
      <c r="G118" s="109"/>
      <c r="H118" s="109"/>
      <c r="I118" s="109"/>
      <c r="J118" s="110"/>
      <c r="K118" s="111"/>
      <c r="L118" s="111"/>
      <c r="M118" s="38"/>
    </row>
    <row r="119" spans="1:13" ht="22.15" customHeight="1" x14ac:dyDescent="0.25">
      <c r="A119" s="38">
        <v>116</v>
      </c>
      <c r="B119" s="107"/>
      <c r="C119" s="108"/>
      <c r="D119" s="109"/>
      <c r="E119" s="109"/>
      <c r="F119" s="109"/>
      <c r="G119" s="109"/>
      <c r="H119" s="109"/>
      <c r="I119" s="109"/>
      <c r="J119" s="110"/>
      <c r="K119" s="111"/>
      <c r="L119" s="111"/>
      <c r="M119" s="38"/>
    </row>
    <row r="120" spans="1:13" ht="22.15" customHeight="1" x14ac:dyDescent="0.25">
      <c r="A120" s="38">
        <v>117</v>
      </c>
      <c r="B120" s="107"/>
      <c r="C120" s="108"/>
      <c r="D120" s="109"/>
      <c r="E120" s="109"/>
      <c r="F120" s="109"/>
      <c r="G120" s="109"/>
      <c r="H120" s="109"/>
      <c r="I120" s="109"/>
      <c r="J120" s="110"/>
      <c r="K120" s="111"/>
      <c r="L120" s="111"/>
      <c r="M120" s="38"/>
    </row>
    <row r="121" spans="1:13" ht="22.15" customHeight="1" x14ac:dyDescent="0.25">
      <c r="A121" s="38">
        <v>118</v>
      </c>
      <c r="B121" s="107"/>
      <c r="C121" s="108"/>
      <c r="D121" s="109"/>
      <c r="E121" s="109"/>
      <c r="F121" s="109"/>
      <c r="G121" s="109"/>
      <c r="H121" s="109"/>
      <c r="I121" s="109"/>
      <c r="J121" s="110"/>
      <c r="K121" s="111"/>
      <c r="L121" s="111"/>
      <c r="M121" s="38"/>
    </row>
    <row r="122" spans="1:13" ht="22.15" customHeight="1" x14ac:dyDescent="0.25">
      <c r="A122" s="38">
        <v>119</v>
      </c>
      <c r="B122" s="107"/>
      <c r="C122" s="108"/>
      <c r="D122" s="109"/>
      <c r="E122" s="109"/>
      <c r="F122" s="109"/>
      <c r="G122" s="109"/>
      <c r="H122" s="109"/>
      <c r="I122" s="109"/>
      <c r="J122" s="110"/>
      <c r="K122" s="111"/>
      <c r="L122" s="111"/>
      <c r="M122" s="38"/>
    </row>
    <row r="123" spans="1:13" ht="22.15" customHeight="1" x14ac:dyDescent="0.25">
      <c r="A123" s="38">
        <v>120</v>
      </c>
      <c r="B123" s="107"/>
      <c r="C123" s="108"/>
      <c r="D123" s="109"/>
      <c r="E123" s="109"/>
      <c r="F123" s="109"/>
      <c r="G123" s="109"/>
      <c r="H123" s="109"/>
      <c r="I123" s="109"/>
      <c r="J123" s="110"/>
      <c r="K123" s="111"/>
      <c r="L123" s="111"/>
      <c r="M123" s="38"/>
    </row>
    <row r="124" spans="1:13" ht="22.15" customHeight="1" x14ac:dyDescent="0.25">
      <c r="A124" s="38">
        <v>121</v>
      </c>
      <c r="B124" s="107"/>
      <c r="C124" s="108"/>
      <c r="D124" s="109"/>
      <c r="E124" s="109"/>
      <c r="F124" s="109"/>
      <c r="G124" s="109"/>
      <c r="H124" s="109"/>
      <c r="I124" s="109"/>
      <c r="J124" s="110"/>
      <c r="K124" s="111"/>
      <c r="L124" s="111"/>
      <c r="M124" s="38"/>
    </row>
    <row r="125" spans="1:13" ht="22.15" customHeight="1" x14ac:dyDescent="0.25">
      <c r="A125" s="38">
        <v>122</v>
      </c>
      <c r="B125" s="107"/>
      <c r="C125" s="108"/>
      <c r="D125" s="109"/>
      <c r="E125" s="109"/>
      <c r="F125" s="109"/>
      <c r="G125" s="109"/>
      <c r="H125" s="109"/>
      <c r="I125" s="109"/>
      <c r="J125" s="110"/>
      <c r="K125" s="111"/>
      <c r="L125" s="111"/>
      <c r="M125" s="38"/>
    </row>
    <row r="126" spans="1:13" ht="22.15" customHeight="1" x14ac:dyDescent="0.25">
      <c r="A126" s="38">
        <v>123</v>
      </c>
      <c r="B126" s="107"/>
      <c r="C126" s="108"/>
      <c r="D126" s="109"/>
      <c r="E126" s="109"/>
      <c r="F126" s="109"/>
      <c r="G126" s="109"/>
      <c r="H126" s="109"/>
      <c r="I126" s="109"/>
      <c r="J126" s="110"/>
      <c r="K126" s="111"/>
      <c r="L126" s="111"/>
      <c r="M126" s="38"/>
    </row>
    <row r="127" spans="1:13" ht="22.15" customHeight="1" x14ac:dyDescent="0.25">
      <c r="A127" s="38">
        <v>124</v>
      </c>
      <c r="B127" s="107"/>
      <c r="C127" s="108"/>
      <c r="D127" s="109"/>
      <c r="E127" s="109"/>
      <c r="F127" s="109"/>
      <c r="G127" s="109"/>
      <c r="H127" s="109"/>
      <c r="I127" s="109"/>
      <c r="J127" s="110"/>
      <c r="K127" s="111"/>
      <c r="L127" s="111"/>
      <c r="M127" s="38"/>
    </row>
    <row r="128" spans="1:13" ht="22.15" customHeight="1" x14ac:dyDescent="0.25">
      <c r="A128" s="38">
        <v>125</v>
      </c>
      <c r="B128" s="107"/>
      <c r="C128" s="108"/>
      <c r="D128" s="109"/>
      <c r="E128" s="109"/>
      <c r="F128" s="109"/>
      <c r="G128" s="109"/>
      <c r="H128" s="109"/>
      <c r="I128" s="109"/>
      <c r="J128" s="110"/>
      <c r="K128" s="111"/>
      <c r="L128" s="111"/>
      <c r="M128" s="38"/>
    </row>
    <row r="129" spans="1:13" ht="22.15" customHeight="1" x14ac:dyDescent="0.25">
      <c r="A129" s="38">
        <v>126</v>
      </c>
      <c r="B129" s="107"/>
      <c r="C129" s="108"/>
      <c r="D129" s="109"/>
      <c r="E129" s="109"/>
      <c r="F129" s="109"/>
      <c r="G129" s="109"/>
      <c r="H129" s="109"/>
      <c r="I129" s="109"/>
      <c r="J129" s="110"/>
      <c r="K129" s="111"/>
      <c r="L129" s="111"/>
      <c r="M129" s="38"/>
    </row>
    <row r="130" spans="1:13" ht="22.15" customHeight="1" x14ac:dyDescent="0.25">
      <c r="A130" s="38">
        <v>127</v>
      </c>
      <c r="B130" s="107"/>
      <c r="C130" s="108"/>
      <c r="D130" s="109"/>
      <c r="E130" s="109"/>
      <c r="F130" s="109"/>
      <c r="G130" s="109"/>
      <c r="H130" s="109"/>
      <c r="I130" s="109"/>
      <c r="J130" s="110"/>
      <c r="K130" s="111"/>
      <c r="L130" s="111"/>
      <c r="M130" s="38"/>
    </row>
    <row r="131" spans="1:13" ht="22.15" customHeight="1" x14ac:dyDescent="0.25">
      <c r="A131" s="38">
        <v>128</v>
      </c>
      <c r="B131" s="107"/>
      <c r="C131" s="108"/>
      <c r="D131" s="109"/>
      <c r="E131" s="109"/>
      <c r="F131" s="109"/>
      <c r="G131" s="109"/>
      <c r="H131" s="109"/>
      <c r="I131" s="109"/>
      <c r="J131" s="110"/>
      <c r="K131" s="111"/>
      <c r="L131" s="111"/>
      <c r="M131" s="38"/>
    </row>
    <row r="132" spans="1:13" ht="22.15" customHeight="1" x14ac:dyDescent="0.25">
      <c r="A132" s="38">
        <v>129</v>
      </c>
      <c r="B132" s="107"/>
      <c r="C132" s="108"/>
      <c r="D132" s="109"/>
      <c r="E132" s="109"/>
      <c r="F132" s="109"/>
      <c r="G132" s="109"/>
      <c r="H132" s="109"/>
      <c r="I132" s="109"/>
      <c r="J132" s="110"/>
      <c r="K132" s="111"/>
      <c r="L132" s="111"/>
      <c r="M132" s="38"/>
    </row>
    <row r="133" spans="1:13" ht="22.15" customHeight="1" x14ac:dyDescent="0.25">
      <c r="A133" s="38">
        <v>130</v>
      </c>
      <c r="B133" s="107"/>
      <c r="C133" s="108"/>
      <c r="D133" s="109"/>
      <c r="E133" s="109"/>
      <c r="F133" s="109"/>
      <c r="G133" s="109"/>
      <c r="H133" s="109"/>
      <c r="I133" s="109"/>
      <c r="J133" s="110"/>
      <c r="K133" s="111"/>
      <c r="L133" s="111"/>
      <c r="M133" s="38"/>
    </row>
    <row r="134" spans="1:13" ht="22.15" customHeight="1" x14ac:dyDescent="0.25">
      <c r="A134" s="38">
        <v>131</v>
      </c>
      <c r="B134" s="107"/>
      <c r="C134" s="108"/>
      <c r="D134" s="109"/>
      <c r="E134" s="109"/>
      <c r="F134" s="109"/>
      <c r="G134" s="109"/>
      <c r="H134" s="109"/>
      <c r="I134" s="109"/>
      <c r="J134" s="110"/>
      <c r="K134" s="111"/>
      <c r="L134" s="111"/>
      <c r="M134" s="38"/>
    </row>
    <row r="135" spans="1:13" ht="22.15" customHeight="1" x14ac:dyDescent="0.25">
      <c r="A135" s="38">
        <v>132</v>
      </c>
      <c r="B135" s="107"/>
      <c r="C135" s="108"/>
      <c r="D135" s="109"/>
      <c r="E135" s="109"/>
      <c r="F135" s="109"/>
      <c r="G135" s="109"/>
      <c r="H135" s="109"/>
      <c r="I135" s="109"/>
      <c r="J135" s="110"/>
      <c r="K135" s="111"/>
      <c r="L135" s="111"/>
      <c r="M135" s="38"/>
    </row>
    <row r="136" spans="1:13" ht="22.15" customHeight="1" x14ac:dyDescent="0.25">
      <c r="A136" s="38">
        <v>133</v>
      </c>
      <c r="B136" s="107"/>
      <c r="C136" s="108"/>
      <c r="D136" s="109"/>
      <c r="E136" s="109"/>
      <c r="F136" s="109"/>
      <c r="G136" s="109"/>
      <c r="H136" s="109"/>
      <c r="I136" s="109"/>
      <c r="J136" s="110"/>
      <c r="K136" s="111"/>
      <c r="L136" s="111"/>
      <c r="M136" s="38"/>
    </row>
    <row r="137" spans="1:13" ht="22.15" customHeight="1" x14ac:dyDescent="0.25">
      <c r="A137" s="38">
        <v>134</v>
      </c>
      <c r="B137" s="107"/>
      <c r="C137" s="108"/>
      <c r="D137" s="109"/>
      <c r="E137" s="109"/>
      <c r="F137" s="109"/>
      <c r="G137" s="109"/>
      <c r="H137" s="109"/>
      <c r="I137" s="109"/>
      <c r="J137" s="110"/>
      <c r="K137" s="111"/>
      <c r="L137" s="111"/>
      <c r="M137" s="38"/>
    </row>
    <row r="138" spans="1:13" ht="22.15" customHeight="1" x14ac:dyDescent="0.25">
      <c r="A138" s="38">
        <v>135</v>
      </c>
      <c r="B138" s="107"/>
      <c r="C138" s="108"/>
      <c r="D138" s="109"/>
      <c r="E138" s="109"/>
      <c r="F138" s="109"/>
      <c r="G138" s="109"/>
      <c r="H138" s="109"/>
      <c r="I138" s="109"/>
      <c r="J138" s="110"/>
      <c r="K138" s="111"/>
      <c r="L138" s="111"/>
      <c r="M138" s="38"/>
    </row>
    <row r="139" spans="1:13" ht="22.15" customHeight="1" x14ac:dyDescent="0.25">
      <c r="A139" s="38">
        <v>136</v>
      </c>
      <c r="B139" s="107"/>
      <c r="C139" s="108"/>
      <c r="D139" s="109"/>
      <c r="E139" s="109"/>
      <c r="F139" s="109"/>
      <c r="G139" s="109"/>
      <c r="H139" s="109"/>
      <c r="I139" s="109"/>
      <c r="J139" s="110"/>
      <c r="K139" s="111"/>
      <c r="L139" s="111"/>
      <c r="M139" s="38"/>
    </row>
    <row r="140" spans="1:13" ht="22.15" customHeight="1" x14ac:dyDescent="0.25">
      <c r="A140" s="38">
        <v>137</v>
      </c>
      <c r="B140" s="107"/>
      <c r="C140" s="108"/>
      <c r="D140" s="109"/>
      <c r="E140" s="109"/>
      <c r="F140" s="109"/>
      <c r="G140" s="109"/>
      <c r="H140" s="109"/>
      <c r="I140" s="109"/>
      <c r="J140" s="110"/>
      <c r="K140" s="111"/>
      <c r="L140" s="111"/>
      <c r="M140" s="38"/>
    </row>
    <row r="141" spans="1:13" ht="22.15" customHeight="1" x14ac:dyDescent="0.25">
      <c r="A141" s="38">
        <v>138</v>
      </c>
      <c r="B141" s="107"/>
      <c r="C141" s="108"/>
      <c r="D141" s="109"/>
      <c r="E141" s="109"/>
      <c r="F141" s="109"/>
      <c r="G141" s="109"/>
      <c r="H141" s="109"/>
      <c r="I141" s="109"/>
      <c r="J141" s="110"/>
      <c r="K141" s="111"/>
      <c r="L141" s="111"/>
      <c r="M141" s="38"/>
    </row>
    <row r="142" spans="1:13" ht="22.15" customHeight="1" x14ac:dyDescent="0.25">
      <c r="A142" s="38">
        <v>139</v>
      </c>
      <c r="B142" s="107"/>
      <c r="C142" s="108"/>
      <c r="D142" s="109"/>
      <c r="E142" s="109"/>
      <c r="F142" s="109"/>
      <c r="G142" s="109"/>
      <c r="H142" s="109"/>
      <c r="I142" s="109"/>
      <c r="J142" s="110"/>
      <c r="K142" s="111"/>
      <c r="L142" s="111"/>
      <c r="M142" s="38"/>
    </row>
    <row r="143" spans="1:13" ht="22.15" customHeight="1" x14ac:dyDescent="0.25">
      <c r="A143" s="38">
        <v>140</v>
      </c>
      <c r="B143" s="107"/>
      <c r="C143" s="108"/>
      <c r="D143" s="109"/>
      <c r="E143" s="109"/>
      <c r="F143" s="109"/>
      <c r="G143" s="109"/>
      <c r="H143" s="109"/>
      <c r="I143" s="109"/>
      <c r="J143" s="110"/>
      <c r="K143" s="111"/>
      <c r="L143" s="111"/>
      <c r="M143" s="38"/>
    </row>
    <row r="144" spans="1:13" ht="22.15" customHeight="1" x14ac:dyDescent="0.25">
      <c r="A144" s="38">
        <v>141</v>
      </c>
      <c r="B144" s="107"/>
      <c r="C144" s="108"/>
      <c r="D144" s="109"/>
      <c r="E144" s="109"/>
      <c r="F144" s="109"/>
      <c r="G144" s="109"/>
      <c r="H144" s="109"/>
      <c r="I144" s="109"/>
      <c r="J144" s="110"/>
      <c r="K144" s="111"/>
      <c r="L144" s="111"/>
      <c r="M144" s="38"/>
    </row>
    <row r="145" spans="1:13" ht="22.15" customHeight="1" x14ac:dyDescent="0.25">
      <c r="A145" s="38">
        <v>142</v>
      </c>
      <c r="B145" s="107"/>
      <c r="C145" s="108"/>
      <c r="D145" s="109"/>
      <c r="E145" s="109"/>
      <c r="F145" s="109"/>
      <c r="G145" s="109"/>
      <c r="H145" s="109"/>
      <c r="I145" s="109"/>
      <c r="J145" s="110"/>
      <c r="K145" s="111"/>
      <c r="L145" s="111"/>
      <c r="M145" s="38"/>
    </row>
    <row r="146" spans="1:13" ht="22.15" customHeight="1" x14ac:dyDescent="0.25">
      <c r="A146" s="38">
        <v>143</v>
      </c>
      <c r="B146" s="107"/>
      <c r="C146" s="108"/>
      <c r="D146" s="109"/>
      <c r="E146" s="109"/>
      <c r="F146" s="109"/>
      <c r="G146" s="109"/>
      <c r="H146" s="109"/>
      <c r="I146" s="109"/>
      <c r="J146" s="110"/>
      <c r="K146" s="111"/>
      <c r="L146" s="111"/>
      <c r="M146" s="38"/>
    </row>
    <row r="147" spans="1:13" ht="22.15" customHeight="1" x14ac:dyDescent="0.25">
      <c r="A147" s="38">
        <v>144</v>
      </c>
      <c r="B147" s="107"/>
      <c r="C147" s="108"/>
      <c r="D147" s="109"/>
      <c r="E147" s="109"/>
      <c r="F147" s="109"/>
      <c r="G147" s="109"/>
      <c r="H147" s="109"/>
      <c r="I147" s="109"/>
      <c r="J147" s="110"/>
      <c r="K147" s="111"/>
      <c r="L147" s="111"/>
      <c r="M147" s="38"/>
    </row>
    <row r="148" spans="1:13" ht="22.15" customHeight="1" x14ac:dyDescent="0.25">
      <c r="A148" s="38">
        <v>145</v>
      </c>
      <c r="B148" s="107"/>
      <c r="C148" s="108"/>
      <c r="D148" s="109"/>
      <c r="E148" s="109"/>
      <c r="F148" s="109"/>
      <c r="G148" s="109"/>
      <c r="H148" s="109"/>
      <c r="I148" s="109"/>
      <c r="J148" s="110"/>
      <c r="K148" s="111"/>
      <c r="L148" s="111"/>
      <c r="M148" s="38"/>
    </row>
    <row r="149" spans="1:13" ht="22.15" customHeight="1" x14ac:dyDescent="0.25">
      <c r="A149" s="38">
        <v>146</v>
      </c>
      <c r="B149" s="107"/>
      <c r="C149" s="108"/>
      <c r="D149" s="109"/>
      <c r="E149" s="109"/>
      <c r="F149" s="109"/>
      <c r="G149" s="109"/>
      <c r="H149" s="109"/>
      <c r="I149" s="109"/>
      <c r="J149" s="110"/>
      <c r="K149" s="111"/>
      <c r="L149" s="111"/>
      <c r="M149" s="38"/>
    </row>
    <row r="150" spans="1:13" ht="22.15" customHeight="1" x14ac:dyDescent="0.25">
      <c r="A150" s="38">
        <v>147</v>
      </c>
      <c r="B150" s="107"/>
      <c r="C150" s="108"/>
      <c r="D150" s="109"/>
      <c r="E150" s="109"/>
      <c r="F150" s="109"/>
      <c r="G150" s="109"/>
      <c r="H150" s="109"/>
      <c r="I150" s="109"/>
      <c r="J150" s="110"/>
      <c r="K150" s="111"/>
      <c r="L150" s="111"/>
      <c r="M150" s="38"/>
    </row>
    <row r="151" spans="1:13" ht="22.15" customHeight="1" x14ac:dyDescent="0.25">
      <c r="A151" s="38">
        <v>148</v>
      </c>
      <c r="B151" s="107"/>
      <c r="C151" s="108"/>
      <c r="D151" s="109"/>
      <c r="E151" s="109"/>
      <c r="F151" s="109"/>
      <c r="G151" s="109"/>
      <c r="H151" s="109"/>
      <c r="I151" s="109"/>
      <c r="J151" s="110"/>
      <c r="K151" s="111"/>
      <c r="L151" s="111"/>
      <c r="M151" s="38"/>
    </row>
    <row r="152" spans="1:13" ht="22.15" customHeight="1" x14ac:dyDescent="0.25">
      <c r="A152" s="38">
        <v>149</v>
      </c>
      <c r="B152" s="107"/>
      <c r="C152" s="108"/>
      <c r="D152" s="109"/>
      <c r="E152" s="109"/>
      <c r="F152" s="109"/>
      <c r="G152" s="109"/>
      <c r="H152" s="109"/>
      <c r="I152" s="109"/>
      <c r="J152" s="110"/>
      <c r="K152" s="111"/>
      <c r="L152" s="111"/>
      <c r="M152" s="38"/>
    </row>
    <row r="153" spans="1:13" ht="22.15" customHeight="1" x14ac:dyDescent="0.25">
      <c r="A153" s="38">
        <v>150</v>
      </c>
      <c r="B153" s="107"/>
      <c r="C153" s="108"/>
      <c r="D153" s="109"/>
      <c r="E153" s="109"/>
      <c r="F153" s="109"/>
      <c r="G153" s="109"/>
      <c r="H153" s="109"/>
      <c r="I153" s="109"/>
      <c r="J153" s="110"/>
      <c r="K153" s="111"/>
      <c r="L153" s="111"/>
      <c r="M153" s="38"/>
    </row>
    <row r="154" spans="1:13" ht="22.15" customHeight="1" x14ac:dyDescent="0.25">
      <c r="A154" s="38">
        <v>151</v>
      </c>
      <c r="B154" s="107"/>
      <c r="C154" s="108"/>
      <c r="D154" s="109"/>
      <c r="E154" s="109"/>
      <c r="F154" s="109"/>
      <c r="G154" s="109"/>
      <c r="H154" s="109"/>
      <c r="I154" s="109"/>
      <c r="J154" s="110"/>
      <c r="K154" s="111"/>
      <c r="L154" s="111"/>
      <c r="M154" s="38"/>
    </row>
    <row r="155" spans="1:13" ht="22.15" customHeight="1" x14ac:dyDescent="0.25">
      <c r="A155" s="38">
        <v>152</v>
      </c>
      <c r="B155" s="107"/>
      <c r="C155" s="108"/>
      <c r="D155" s="109"/>
      <c r="E155" s="109"/>
      <c r="F155" s="109"/>
      <c r="G155" s="109"/>
      <c r="H155" s="109"/>
      <c r="I155" s="109"/>
      <c r="J155" s="110"/>
      <c r="K155" s="111"/>
      <c r="L155" s="111"/>
      <c r="M155" s="38"/>
    </row>
    <row r="156" spans="1:13" ht="22.15" customHeight="1" x14ac:dyDescent="0.25">
      <c r="A156" s="38">
        <v>153</v>
      </c>
      <c r="B156" s="107"/>
      <c r="C156" s="108"/>
      <c r="D156" s="109"/>
      <c r="E156" s="109"/>
      <c r="F156" s="109"/>
      <c r="G156" s="109"/>
      <c r="H156" s="109"/>
      <c r="I156" s="109"/>
      <c r="J156" s="110"/>
      <c r="K156" s="111"/>
      <c r="L156" s="111"/>
      <c r="M156" s="38"/>
    </row>
    <row r="157" spans="1:13" ht="22.15" customHeight="1" x14ac:dyDescent="0.25">
      <c r="A157" s="38">
        <v>154</v>
      </c>
      <c r="B157" s="107"/>
      <c r="C157" s="108"/>
      <c r="D157" s="109"/>
      <c r="E157" s="109"/>
      <c r="F157" s="109"/>
      <c r="G157" s="109"/>
      <c r="H157" s="109"/>
      <c r="I157" s="109"/>
      <c r="J157" s="110"/>
      <c r="K157" s="111"/>
      <c r="L157" s="111"/>
      <c r="M157" s="38"/>
    </row>
    <row r="158" spans="1:13" ht="22.15" customHeight="1" x14ac:dyDescent="0.25">
      <c r="A158" s="38">
        <v>155</v>
      </c>
      <c r="B158" s="107"/>
      <c r="C158" s="108"/>
      <c r="D158" s="109"/>
      <c r="E158" s="109"/>
      <c r="F158" s="109"/>
      <c r="G158" s="109"/>
      <c r="H158" s="109"/>
      <c r="I158" s="109"/>
      <c r="J158" s="110"/>
      <c r="K158" s="111"/>
      <c r="L158" s="111"/>
      <c r="M158" s="38"/>
    </row>
    <row r="159" spans="1:13" ht="22.15" customHeight="1" x14ac:dyDescent="0.25">
      <c r="A159" s="38">
        <v>156</v>
      </c>
      <c r="B159" s="107"/>
      <c r="C159" s="108"/>
      <c r="D159" s="109"/>
      <c r="E159" s="109"/>
      <c r="F159" s="109"/>
      <c r="G159" s="109"/>
      <c r="H159" s="109"/>
      <c r="I159" s="109"/>
      <c r="J159" s="110"/>
      <c r="K159" s="111"/>
      <c r="L159" s="111"/>
      <c r="M159" s="38"/>
    </row>
    <row r="160" spans="1:13" ht="22.15" customHeight="1" x14ac:dyDescent="0.25">
      <c r="A160" s="38">
        <v>157</v>
      </c>
      <c r="B160" s="107"/>
      <c r="C160" s="108"/>
      <c r="D160" s="109"/>
      <c r="E160" s="109"/>
      <c r="F160" s="109"/>
      <c r="G160" s="109"/>
      <c r="H160" s="109"/>
      <c r="I160" s="109"/>
      <c r="J160" s="110"/>
      <c r="K160" s="111"/>
      <c r="L160" s="111"/>
      <c r="M160" s="38"/>
    </row>
    <row r="161" spans="1:13" ht="22.15" customHeight="1" x14ac:dyDescent="0.25">
      <c r="A161" s="38">
        <v>158</v>
      </c>
      <c r="B161" s="107"/>
      <c r="C161" s="108"/>
      <c r="D161" s="109"/>
      <c r="E161" s="109"/>
      <c r="F161" s="109"/>
      <c r="G161" s="109"/>
      <c r="H161" s="109"/>
      <c r="I161" s="109"/>
      <c r="J161" s="110"/>
      <c r="K161" s="111"/>
      <c r="L161" s="111"/>
      <c r="M161" s="38"/>
    </row>
    <row r="162" spans="1:13" ht="22.15" customHeight="1" x14ac:dyDescent="0.25">
      <c r="A162" s="38">
        <v>159</v>
      </c>
      <c r="B162" s="107"/>
      <c r="C162" s="108"/>
      <c r="D162" s="109"/>
      <c r="E162" s="109"/>
      <c r="F162" s="109"/>
      <c r="G162" s="109"/>
      <c r="H162" s="109"/>
      <c r="I162" s="109"/>
      <c r="J162" s="110"/>
      <c r="K162" s="111"/>
      <c r="L162" s="111"/>
      <c r="M162" s="38"/>
    </row>
    <row r="163" spans="1:13" ht="22.15" customHeight="1" x14ac:dyDescent="0.25">
      <c r="A163" s="38">
        <v>160</v>
      </c>
      <c r="B163" s="107"/>
      <c r="C163" s="108"/>
      <c r="D163" s="109"/>
      <c r="E163" s="109"/>
      <c r="F163" s="109"/>
      <c r="G163" s="109"/>
      <c r="H163" s="109"/>
      <c r="I163" s="109"/>
      <c r="J163" s="110"/>
      <c r="K163" s="111"/>
      <c r="L163" s="111"/>
      <c r="M163" s="38"/>
    </row>
    <row r="164" spans="1:13" ht="22.15" customHeight="1" x14ac:dyDescent="0.25">
      <c r="A164" s="38">
        <v>161</v>
      </c>
      <c r="B164" s="107"/>
      <c r="C164" s="108"/>
      <c r="D164" s="109"/>
      <c r="E164" s="109"/>
      <c r="F164" s="109"/>
      <c r="G164" s="109"/>
      <c r="H164" s="109"/>
      <c r="I164" s="109"/>
      <c r="J164" s="110"/>
      <c r="K164" s="111"/>
      <c r="L164" s="111"/>
      <c r="M164" s="38"/>
    </row>
    <row r="165" spans="1:13" ht="22.15" customHeight="1" x14ac:dyDescent="0.25">
      <c r="A165" s="38">
        <v>162</v>
      </c>
      <c r="B165" s="107"/>
      <c r="C165" s="108"/>
      <c r="D165" s="109"/>
      <c r="E165" s="109"/>
      <c r="F165" s="109"/>
      <c r="G165" s="109"/>
      <c r="H165" s="109"/>
      <c r="I165" s="109"/>
      <c r="J165" s="110"/>
      <c r="K165" s="111"/>
      <c r="L165" s="111"/>
      <c r="M165" s="38"/>
    </row>
    <row r="166" spans="1:13" ht="22.15" customHeight="1" x14ac:dyDescent="0.25">
      <c r="A166" s="38">
        <v>163</v>
      </c>
      <c r="B166" s="107"/>
      <c r="C166" s="108"/>
      <c r="D166" s="109"/>
      <c r="E166" s="109"/>
      <c r="F166" s="109"/>
      <c r="G166" s="109"/>
      <c r="H166" s="109"/>
      <c r="I166" s="109"/>
      <c r="J166" s="110"/>
      <c r="K166" s="111"/>
      <c r="L166" s="111"/>
      <c r="M166" s="38"/>
    </row>
    <row r="167" spans="1:13" ht="22.15" customHeight="1" x14ac:dyDescent="0.25">
      <c r="A167" s="38">
        <v>164</v>
      </c>
      <c r="B167" s="107"/>
      <c r="C167" s="108"/>
      <c r="D167" s="109"/>
      <c r="E167" s="109"/>
      <c r="F167" s="109"/>
      <c r="G167" s="109"/>
      <c r="H167" s="109"/>
      <c r="I167" s="109"/>
      <c r="J167" s="110"/>
      <c r="K167" s="111"/>
      <c r="L167" s="111"/>
      <c r="M167" s="38"/>
    </row>
    <row r="168" spans="1:13" ht="22.15" customHeight="1" x14ac:dyDescent="0.25">
      <c r="A168" s="38">
        <v>165</v>
      </c>
      <c r="B168" s="107"/>
      <c r="C168" s="108"/>
      <c r="D168" s="109"/>
      <c r="E168" s="109"/>
      <c r="F168" s="109"/>
      <c r="G168" s="109"/>
      <c r="H168" s="109"/>
      <c r="I168" s="109"/>
      <c r="J168" s="110"/>
      <c r="K168" s="111"/>
      <c r="L168" s="111"/>
      <c r="M168" s="38"/>
    </row>
    <row r="169" spans="1:13" ht="22.15" customHeight="1" x14ac:dyDescent="0.25">
      <c r="A169" s="38">
        <v>166</v>
      </c>
      <c r="B169" s="107"/>
      <c r="C169" s="108"/>
      <c r="D169" s="109"/>
      <c r="E169" s="109"/>
      <c r="F169" s="109"/>
      <c r="G169" s="109"/>
      <c r="H169" s="109"/>
      <c r="I169" s="109"/>
      <c r="J169" s="110"/>
      <c r="K169" s="111"/>
      <c r="L169" s="111"/>
      <c r="M169" s="38"/>
    </row>
    <row r="170" spans="1:13" ht="22.15" customHeight="1" x14ac:dyDescent="0.25">
      <c r="A170" s="38">
        <v>167</v>
      </c>
      <c r="B170" s="107"/>
      <c r="C170" s="108"/>
      <c r="D170" s="109"/>
      <c r="E170" s="109"/>
      <c r="F170" s="109"/>
      <c r="G170" s="109"/>
      <c r="H170" s="109"/>
      <c r="I170" s="109"/>
      <c r="J170" s="110"/>
      <c r="K170" s="111"/>
      <c r="L170" s="111"/>
      <c r="M170" s="38"/>
    </row>
    <row r="171" spans="1:13" ht="22.15" customHeight="1" x14ac:dyDescent="0.25">
      <c r="A171" s="38">
        <v>168</v>
      </c>
      <c r="B171" s="107"/>
      <c r="C171" s="108"/>
      <c r="D171" s="109"/>
      <c r="E171" s="109"/>
      <c r="F171" s="109"/>
      <c r="G171" s="109"/>
      <c r="H171" s="109"/>
      <c r="I171" s="109"/>
      <c r="J171" s="110"/>
      <c r="K171" s="111"/>
      <c r="L171" s="111"/>
      <c r="M171" s="38"/>
    </row>
    <row r="172" spans="1:13" ht="22.15" customHeight="1" x14ac:dyDescent="0.25">
      <c r="A172" s="38">
        <v>169</v>
      </c>
      <c r="B172" s="107"/>
      <c r="C172" s="108"/>
      <c r="D172" s="109"/>
      <c r="E172" s="109"/>
      <c r="F172" s="109"/>
      <c r="G172" s="109"/>
      <c r="H172" s="109"/>
      <c r="I172" s="109"/>
      <c r="J172" s="110"/>
      <c r="K172" s="111"/>
      <c r="L172" s="111"/>
      <c r="M172" s="38"/>
    </row>
    <row r="173" spans="1:13" ht="22.15" customHeight="1" x14ac:dyDescent="0.25">
      <c r="A173" s="38">
        <v>170</v>
      </c>
      <c r="B173" s="107"/>
      <c r="C173" s="108"/>
      <c r="D173" s="109"/>
      <c r="E173" s="109"/>
      <c r="F173" s="109"/>
      <c r="G173" s="109"/>
      <c r="H173" s="109"/>
      <c r="I173" s="109"/>
      <c r="J173" s="110"/>
      <c r="K173" s="111"/>
      <c r="L173" s="111"/>
      <c r="M173" s="38"/>
    </row>
    <row r="174" spans="1:13" ht="22.15" customHeight="1" x14ac:dyDescent="0.25">
      <c r="A174" s="38">
        <v>171</v>
      </c>
      <c r="B174" s="107"/>
      <c r="C174" s="108"/>
      <c r="D174" s="109"/>
      <c r="E174" s="109"/>
      <c r="F174" s="109"/>
      <c r="G174" s="109"/>
      <c r="H174" s="109"/>
      <c r="I174" s="109"/>
      <c r="J174" s="110"/>
      <c r="K174" s="111"/>
      <c r="L174" s="111"/>
      <c r="M174" s="38"/>
    </row>
    <row r="175" spans="1:13" ht="22.15" customHeight="1" x14ac:dyDescent="0.25">
      <c r="A175" s="38">
        <v>172</v>
      </c>
      <c r="B175" s="107"/>
      <c r="C175" s="108"/>
      <c r="D175" s="109"/>
      <c r="E175" s="109"/>
      <c r="F175" s="109"/>
      <c r="G175" s="109"/>
      <c r="H175" s="109"/>
      <c r="I175" s="109"/>
      <c r="J175" s="110"/>
      <c r="K175" s="111"/>
      <c r="L175" s="111"/>
      <c r="M175" s="38"/>
    </row>
    <row r="176" spans="1:13" ht="22.15" customHeight="1" x14ac:dyDescent="0.25">
      <c r="A176" s="38">
        <v>173</v>
      </c>
      <c r="B176" s="107"/>
      <c r="C176" s="108"/>
      <c r="D176" s="109"/>
      <c r="E176" s="109"/>
      <c r="F176" s="109"/>
      <c r="G176" s="109"/>
      <c r="H176" s="109"/>
      <c r="I176" s="109"/>
      <c r="J176" s="110"/>
      <c r="K176" s="111"/>
      <c r="L176" s="111"/>
      <c r="M176" s="38"/>
    </row>
    <row r="177" spans="1:13" ht="22.15" customHeight="1" x14ac:dyDescent="0.25">
      <c r="A177" s="38">
        <v>174</v>
      </c>
      <c r="B177" s="107"/>
      <c r="C177" s="108"/>
      <c r="D177" s="109"/>
      <c r="E177" s="109"/>
      <c r="F177" s="109"/>
      <c r="G177" s="109"/>
      <c r="H177" s="109"/>
      <c r="I177" s="109"/>
      <c r="J177" s="110"/>
      <c r="K177" s="111"/>
      <c r="L177" s="111"/>
      <c r="M177" s="38"/>
    </row>
    <row r="178" spans="1:13" ht="22.15" customHeight="1" x14ac:dyDescent="0.25">
      <c r="A178" s="38">
        <v>175</v>
      </c>
      <c r="B178" s="107"/>
      <c r="C178" s="108"/>
      <c r="D178" s="109"/>
      <c r="E178" s="109"/>
      <c r="F178" s="109"/>
      <c r="G178" s="109"/>
      <c r="H178" s="109"/>
      <c r="I178" s="109"/>
      <c r="J178" s="110"/>
      <c r="K178" s="111"/>
      <c r="L178" s="111"/>
      <c r="M178" s="38"/>
    </row>
    <row r="179" spans="1:13" ht="22.15" customHeight="1" x14ac:dyDescent="0.25">
      <c r="A179" s="38">
        <v>176</v>
      </c>
      <c r="B179" s="107"/>
      <c r="C179" s="108"/>
      <c r="D179" s="109"/>
      <c r="E179" s="109"/>
      <c r="F179" s="109"/>
      <c r="G179" s="109"/>
      <c r="H179" s="109"/>
      <c r="I179" s="109"/>
      <c r="J179" s="110"/>
      <c r="K179" s="111"/>
      <c r="L179" s="111"/>
      <c r="M179" s="38"/>
    </row>
    <row r="180" spans="1:13" ht="22.15" customHeight="1" x14ac:dyDescent="0.25">
      <c r="A180" s="38">
        <v>177</v>
      </c>
      <c r="B180" s="107"/>
      <c r="C180" s="108"/>
      <c r="D180" s="109"/>
      <c r="E180" s="109"/>
      <c r="F180" s="109"/>
      <c r="G180" s="109"/>
      <c r="H180" s="109"/>
      <c r="I180" s="109"/>
      <c r="J180" s="110"/>
      <c r="K180" s="111"/>
      <c r="L180" s="111"/>
      <c r="M180" s="38"/>
    </row>
    <row r="181" spans="1:13" ht="22.15" customHeight="1" x14ac:dyDescent="0.25">
      <c r="A181" s="38">
        <v>178</v>
      </c>
      <c r="B181" s="107"/>
      <c r="C181" s="108"/>
      <c r="D181" s="109"/>
      <c r="E181" s="109"/>
      <c r="F181" s="109"/>
      <c r="G181" s="109"/>
      <c r="H181" s="109"/>
      <c r="I181" s="109"/>
      <c r="J181" s="110"/>
      <c r="K181" s="111"/>
      <c r="L181" s="111"/>
      <c r="M181" s="38"/>
    </row>
    <row r="182" spans="1:13" ht="22.15" customHeight="1" x14ac:dyDescent="0.25">
      <c r="A182" s="38">
        <v>179</v>
      </c>
      <c r="B182" s="107"/>
      <c r="C182" s="108"/>
      <c r="D182" s="109"/>
      <c r="E182" s="109"/>
      <c r="F182" s="109"/>
      <c r="G182" s="109"/>
      <c r="H182" s="109"/>
      <c r="I182" s="109"/>
      <c r="J182" s="110"/>
      <c r="K182" s="111"/>
      <c r="L182" s="111"/>
      <c r="M182" s="38"/>
    </row>
    <row r="183" spans="1:13" ht="22.15" customHeight="1" x14ac:dyDescent="0.25">
      <c r="A183" s="38">
        <v>180</v>
      </c>
      <c r="B183" s="107"/>
      <c r="C183" s="108"/>
      <c r="D183" s="109"/>
      <c r="E183" s="109"/>
      <c r="F183" s="109"/>
      <c r="G183" s="109"/>
      <c r="H183" s="109"/>
      <c r="I183" s="109"/>
      <c r="J183" s="110"/>
      <c r="K183" s="111"/>
      <c r="L183" s="111"/>
      <c r="M183" s="38"/>
    </row>
    <row r="184" spans="1:13" ht="22.15" customHeight="1" x14ac:dyDescent="0.25">
      <c r="A184" s="38">
        <v>181</v>
      </c>
      <c r="B184" s="107"/>
      <c r="C184" s="108"/>
      <c r="D184" s="109"/>
      <c r="E184" s="109"/>
      <c r="F184" s="109"/>
      <c r="G184" s="109"/>
      <c r="H184" s="109"/>
      <c r="I184" s="109"/>
      <c r="J184" s="110"/>
      <c r="K184" s="111"/>
      <c r="L184" s="111"/>
      <c r="M184" s="38"/>
    </row>
    <row r="185" spans="1:13" ht="22.15" customHeight="1" x14ac:dyDescent="0.25">
      <c r="A185" s="38">
        <v>182</v>
      </c>
      <c r="B185" s="107"/>
      <c r="C185" s="108"/>
      <c r="D185" s="109"/>
      <c r="E185" s="109"/>
      <c r="F185" s="109"/>
      <c r="G185" s="109"/>
      <c r="H185" s="109"/>
      <c r="I185" s="109"/>
      <c r="J185" s="110"/>
      <c r="K185" s="111"/>
      <c r="L185" s="111"/>
      <c r="M185" s="38"/>
    </row>
    <row r="186" spans="1:13" ht="22.15" customHeight="1" x14ac:dyDescent="0.25">
      <c r="A186" s="38">
        <v>183</v>
      </c>
      <c r="B186" s="107"/>
      <c r="C186" s="108"/>
      <c r="D186" s="109"/>
      <c r="E186" s="109"/>
      <c r="F186" s="109"/>
      <c r="G186" s="109"/>
      <c r="H186" s="109"/>
      <c r="I186" s="109"/>
      <c r="J186" s="110"/>
      <c r="K186" s="111"/>
      <c r="L186" s="111"/>
      <c r="M186" s="38"/>
    </row>
    <row r="187" spans="1:13" ht="22.15" customHeight="1" x14ac:dyDescent="0.25">
      <c r="A187" s="38">
        <v>184</v>
      </c>
      <c r="B187" s="107"/>
      <c r="C187" s="108"/>
      <c r="D187" s="109"/>
      <c r="E187" s="109"/>
      <c r="F187" s="109"/>
      <c r="G187" s="109"/>
      <c r="H187" s="109"/>
      <c r="I187" s="109"/>
      <c r="J187" s="110"/>
      <c r="K187" s="111"/>
      <c r="L187" s="111"/>
      <c r="M187" s="38"/>
    </row>
    <row r="188" spans="1:13" ht="22.15" customHeight="1" x14ac:dyDescent="0.25">
      <c r="A188" s="38">
        <v>185</v>
      </c>
      <c r="B188" s="107"/>
      <c r="C188" s="108"/>
      <c r="D188" s="109"/>
      <c r="E188" s="109"/>
      <c r="F188" s="109"/>
      <c r="G188" s="109"/>
      <c r="H188" s="109"/>
      <c r="I188" s="109"/>
      <c r="J188" s="110"/>
      <c r="K188" s="111"/>
      <c r="L188" s="111"/>
      <c r="M188" s="38"/>
    </row>
    <row r="189" spans="1:13" ht="22.15" customHeight="1" x14ac:dyDescent="0.25">
      <c r="A189" s="38">
        <v>186</v>
      </c>
      <c r="B189" s="107"/>
      <c r="C189" s="108"/>
      <c r="D189" s="109"/>
      <c r="E189" s="109"/>
      <c r="F189" s="109"/>
      <c r="G189" s="109"/>
      <c r="H189" s="109"/>
      <c r="I189" s="109"/>
      <c r="J189" s="110"/>
      <c r="K189" s="111"/>
      <c r="L189" s="111"/>
      <c r="M189" s="38"/>
    </row>
    <row r="190" spans="1:13" ht="22.15" customHeight="1" x14ac:dyDescent="0.25">
      <c r="A190" s="38">
        <v>187</v>
      </c>
      <c r="B190" s="107"/>
      <c r="C190" s="108"/>
      <c r="D190" s="109"/>
      <c r="E190" s="109"/>
      <c r="F190" s="109"/>
      <c r="G190" s="109"/>
      <c r="H190" s="109"/>
      <c r="I190" s="109"/>
      <c r="J190" s="110"/>
      <c r="K190" s="111"/>
      <c r="L190" s="111"/>
      <c r="M190" s="38"/>
    </row>
    <row r="191" spans="1:13" ht="22.15" customHeight="1" x14ac:dyDescent="0.25">
      <c r="A191" s="38">
        <v>188</v>
      </c>
      <c r="B191" s="107"/>
      <c r="C191" s="108"/>
      <c r="D191" s="109"/>
      <c r="E191" s="109"/>
      <c r="F191" s="109"/>
      <c r="G191" s="109"/>
      <c r="H191" s="109"/>
      <c r="I191" s="109"/>
      <c r="J191" s="110"/>
      <c r="K191" s="111"/>
      <c r="L191" s="111"/>
      <c r="M191" s="38"/>
    </row>
    <row r="192" spans="1:13" ht="22.15" customHeight="1" x14ac:dyDescent="0.25">
      <c r="A192" s="38">
        <v>189</v>
      </c>
      <c r="B192" s="107"/>
      <c r="C192" s="108"/>
      <c r="D192" s="109"/>
      <c r="E192" s="109"/>
      <c r="F192" s="109"/>
      <c r="G192" s="109"/>
      <c r="H192" s="109"/>
      <c r="I192" s="109"/>
      <c r="J192" s="110"/>
      <c r="K192" s="111"/>
      <c r="L192" s="111"/>
      <c r="M192" s="38"/>
    </row>
    <row r="193" spans="1:13" ht="22.15" customHeight="1" x14ac:dyDescent="0.25">
      <c r="A193" s="38">
        <v>190</v>
      </c>
      <c r="B193" s="107"/>
      <c r="C193" s="108"/>
      <c r="D193" s="109"/>
      <c r="E193" s="109"/>
      <c r="F193" s="109"/>
      <c r="G193" s="109"/>
      <c r="H193" s="109"/>
      <c r="I193" s="109"/>
      <c r="J193" s="110"/>
      <c r="K193" s="111"/>
      <c r="L193" s="111"/>
      <c r="M193" s="38"/>
    </row>
    <row r="194" spans="1:13" ht="22.15" customHeight="1" x14ac:dyDescent="0.25">
      <c r="A194" s="38">
        <v>191</v>
      </c>
      <c r="B194" s="107"/>
      <c r="C194" s="108"/>
      <c r="D194" s="109"/>
      <c r="E194" s="109"/>
      <c r="F194" s="109"/>
      <c r="G194" s="109"/>
      <c r="H194" s="109"/>
      <c r="I194" s="109"/>
      <c r="J194" s="110"/>
      <c r="K194" s="111"/>
      <c r="L194" s="111"/>
      <c r="M194" s="38"/>
    </row>
    <row r="195" spans="1:13" ht="22.15" customHeight="1" x14ac:dyDescent="0.25">
      <c r="A195" s="38">
        <v>192</v>
      </c>
      <c r="B195" s="107"/>
      <c r="C195" s="108"/>
      <c r="D195" s="109"/>
      <c r="E195" s="109"/>
      <c r="F195" s="109"/>
      <c r="G195" s="109"/>
      <c r="H195" s="109"/>
      <c r="I195" s="109"/>
      <c r="J195" s="110"/>
      <c r="K195" s="111"/>
      <c r="L195" s="111"/>
      <c r="M195" s="38"/>
    </row>
    <row r="196" spans="1:13" ht="22.15" customHeight="1" x14ac:dyDescent="0.25">
      <c r="A196" s="38">
        <v>193</v>
      </c>
      <c r="B196" s="107"/>
      <c r="C196" s="108"/>
      <c r="D196" s="109"/>
      <c r="E196" s="109"/>
      <c r="F196" s="109"/>
      <c r="G196" s="109"/>
      <c r="H196" s="109"/>
      <c r="I196" s="109"/>
      <c r="J196" s="110"/>
      <c r="K196" s="111"/>
      <c r="L196" s="111"/>
      <c r="M196" s="38"/>
    </row>
    <row r="197" spans="1:13" ht="22.15" customHeight="1" x14ac:dyDescent="0.25">
      <c r="A197" s="38">
        <v>194</v>
      </c>
      <c r="B197" s="107"/>
      <c r="C197" s="108"/>
      <c r="D197" s="109"/>
      <c r="E197" s="109"/>
      <c r="F197" s="109"/>
      <c r="G197" s="109"/>
      <c r="H197" s="109"/>
      <c r="I197" s="109"/>
      <c r="J197" s="110"/>
      <c r="K197" s="111"/>
      <c r="L197" s="111"/>
      <c r="M197" s="38"/>
    </row>
    <row r="198" spans="1:13" ht="22.15" customHeight="1" x14ac:dyDescent="0.25">
      <c r="A198" s="38">
        <v>195</v>
      </c>
      <c r="B198" s="107"/>
      <c r="C198" s="108"/>
      <c r="D198" s="109"/>
      <c r="E198" s="109"/>
      <c r="F198" s="109"/>
      <c r="G198" s="109"/>
      <c r="H198" s="109"/>
      <c r="I198" s="109"/>
      <c r="J198" s="110"/>
      <c r="K198" s="111"/>
      <c r="L198" s="111"/>
      <c r="M198" s="38"/>
    </row>
    <row r="199" spans="1:13" ht="22.15" customHeight="1" x14ac:dyDescent="0.25">
      <c r="A199" s="38">
        <v>196</v>
      </c>
      <c r="B199" s="107"/>
      <c r="C199" s="108"/>
      <c r="D199" s="109"/>
      <c r="E199" s="109"/>
      <c r="F199" s="109"/>
      <c r="G199" s="109"/>
      <c r="H199" s="109"/>
      <c r="I199" s="109"/>
      <c r="J199" s="110"/>
      <c r="K199" s="111"/>
      <c r="L199" s="111"/>
      <c r="M199" s="38"/>
    </row>
    <row r="200" spans="1:13" ht="22.15" customHeight="1" x14ac:dyDescent="0.25">
      <c r="A200" s="38">
        <v>197</v>
      </c>
      <c r="B200" s="107"/>
      <c r="C200" s="108"/>
      <c r="D200" s="109"/>
      <c r="E200" s="109"/>
      <c r="F200" s="109"/>
      <c r="G200" s="109"/>
      <c r="H200" s="109"/>
      <c r="I200" s="109"/>
      <c r="J200" s="110"/>
      <c r="K200" s="111"/>
      <c r="L200" s="111"/>
      <c r="M200" s="38"/>
    </row>
    <row r="201" spans="1:13" ht="22.15" customHeight="1" x14ac:dyDescent="0.25">
      <c r="A201" s="38">
        <v>198</v>
      </c>
      <c r="B201" s="107"/>
      <c r="C201" s="108"/>
      <c r="D201" s="109"/>
      <c r="E201" s="109"/>
      <c r="F201" s="109"/>
      <c r="G201" s="109"/>
      <c r="H201" s="109"/>
      <c r="I201" s="109"/>
      <c r="J201" s="110"/>
      <c r="K201" s="111"/>
      <c r="L201" s="111"/>
      <c r="M201" s="38"/>
    </row>
    <row r="202" spans="1:13" ht="22.15" customHeight="1" x14ac:dyDescent="0.25">
      <c r="A202" s="38">
        <v>199</v>
      </c>
      <c r="B202" s="107"/>
      <c r="C202" s="108"/>
      <c r="D202" s="109"/>
      <c r="E202" s="109"/>
      <c r="F202" s="109"/>
      <c r="G202" s="109"/>
      <c r="H202" s="109"/>
      <c r="I202" s="109"/>
      <c r="J202" s="110"/>
      <c r="K202" s="111"/>
      <c r="L202" s="111"/>
      <c r="M202" s="38"/>
    </row>
    <row r="203" spans="1:13" ht="22.15" customHeight="1" x14ac:dyDescent="0.25">
      <c r="A203" s="38">
        <v>200</v>
      </c>
      <c r="B203" s="107"/>
      <c r="C203" s="108"/>
      <c r="D203" s="109"/>
      <c r="E203" s="109"/>
      <c r="F203" s="109"/>
      <c r="G203" s="109"/>
      <c r="H203" s="109"/>
      <c r="I203" s="109"/>
      <c r="J203" s="110"/>
      <c r="K203" s="111"/>
      <c r="L203" s="11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9" t="s">
        <v>246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ht="19.899999999999999" customHeight="1" x14ac:dyDescent="0.25">
      <c r="A2" s="120" t="s">
        <v>247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</row>
    <row r="3" spans="1:15" ht="28.15" customHeight="1" x14ac:dyDescent="0.25">
      <c r="A3" s="17" t="s">
        <v>88</v>
      </c>
      <c r="B3" s="17" t="s">
        <v>248</v>
      </c>
      <c r="C3" s="17" t="s">
        <v>249</v>
      </c>
      <c r="D3" s="17" t="s">
        <v>164</v>
      </c>
      <c r="E3" s="17" t="s">
        <v>250</v>
      </c>
      <c r="F3" s="17" t="s">
        <v>251</v>
      </c>
      <c r="G3" s="17" t="s">
        <v>252</v>
      </c>
      <c r="H3" s="17" t="s">
        <v>253</v>
      </c>
      <c r="I3" s="17" t="s">
        <v>254</v>
      </c>
      <c r="J3" s="17" t="s">
        <v>255</v>
      </c>
      <c r="K3" s="17" t="s">
        <v>256</v>
      </c>
      <c r="L3" s="17" t="s">
        <v>257</v>
      </c>
      <c r="M3" s="17" t="s">
        <v>232</v>
      </c>
      <c r="N3" s="17" t="s">
        <v>229</v>
      </c>
      <c r="O3" s="17" t="s">
        <v>258</v>
      </c>
    </row>
    <row r="4" spans="1:15" x14ac:dyDescent="0.25">
      <c r="A4" s="60" t="s">
        <v>118</v>
      </c>
      <c r="B4" s="42">
        <v>2025</v>
      </c>
      <c r="C4" s="42">
        <v>1</v>
      </c>
      <c r="D4" s="39">
        <v>45726</v>
      </c>
      <c r="E4" s="25" t="s">
        <v>259</v>
      </c>
      <c r="F4" s="40" t="s">
        <v>260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118</v>
      </c>
      <c r="B5" s="42">
        <v>2025</v>
      </c>
      <c r="C5" s="42">
        <v>1</v>
      </c>
      <c r="D5" s="39">
        <v>45726</v>
      </c>
      <c r="E5" s="25" t="s">
        <v>259</v>
      </c>
      <c r="F5" s="40" t="s">
        <v>261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118</v>
      </c>
      <c r="B6" s="42">
        <v>2025</v>
      </c>
      <c r="C6" s="42">
        <v>1</v>
      </c>
      <c r="D6" s="39">
        <v>45726</v>
      </c>
      <c r="E6" s="25" t="s">
        <v>259</v>
      </c>
      <c r="F6" s="40" t="s">
        <v>262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118</v>
      </c>
      <c r="B7" s="42">
        <v>2025</v>
      </c>
      <c r="C7" s="42">
        <v>1</v>
      </c>
      <c r="D7" s="39">
        <v>45726</v>
      </c>
      <c r="E7" s="25" t="s">
        <v>259</v>
      </c>
      <c r="F7" s="40" t="s">
        <v>263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118</v>
      </c>
      <c r="B8" s="42">
        <v>2025</v>
      </c>
      <c r="C8" s="42">
        <v>1</v>
      </c>
      <c r="D8" s="39">
        <v>45726</v>
      </c>
      <c r="E8" s="25" t="s">
        <v>259</v>
      </c>
      <c r="F8" s="40" t="s">
        <v>264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118</v>
      </c>
      <c r="B9" s="42">
        <v>2025</v>
      </c>
      <c r="C9" s="42">
        <v>2</v>
      </c>
      <c r="D9" s="39">
        <v>45818</v>
      </c>
      <c r="E9" s="25" t="s">
        <v>259</v>
      </c>
      <c r="F9" s="40" t="s">
        <v>260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118</v>
      </c>
      <c r="B10" s="42">
        <v>2025</v>
      </c>
      <c r="C10" s="42">
        <v>2</v>
      </c>
      <c r="D10" s="39">
        <v>45818</v>
      </c>
      <c r="E10" s="25" t="s">
        <v>259</v>
      </c>
      <c r="F10" s="40" t="s">
        <v>261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118</v>
      </c>
      <c r="B11" s="42">
        <v>2025</v>
      </c>
      <c r="C11" s="42">
        <v>2</v>
      </c>
      <c r="D11" s="39">
        <v>45818</v>
      </c>
      <c r="E11" s="25" t="s">
        <v>259</v>
      </c>
      <c r="F11" s="40" t="s">
        <v>262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118</v>
      </c>
      <c r="B12" s="42">
        <v>2025</v>
      </c>
      <c r="C12" s="42">
        <v>2</v>
      </c>
      <c r="D12" s="39">
        <v>45818</v>
      </c>
      <c r="E12" s="25" t="s">
        <v>259</v>
      </c>
      <c r="F12" s="40" t="s">
        <v>263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118</v>
      </c>
      <c r="B13" s="42">
        <v>2025</v>
      </c>
      <c r="C13" s="42">
        <v>2</v>
      </c>
      <c r="D13" s="39">
        <v>45818</v>
      </c>
      <c r="E13" s="25" t="s">
        <v>259</v>
      </c>
      <c r="F13" s="40" t="s">
        <v>264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118</v>
      </c>
      <c r="B14" s="42">
        <v>2025</v>
      </c>
      <c r="C14" s="42">
        <v>3</v>
      </c>
      <c r="D14" s="39">
        <v>45910</v>
      </c>
      <c r="E14" s="25" t="s">
        <v>259</v>
      </c>
      <c r="F14" s="40" t="s">
        <v>260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118</v>
      </c>
      <c r="B15" s="42">
        <v>2025</v>
      </c>
      <c r="C15" s="42">
        <v>3</v>
      </c>
      <c r="D15" s="39">
        <v>45910</v>
      </c>
      <c r="E15" s="25" t="s">
        <v>259</v>
      </c>
      <c r="F15" s="40" t="s">
        <v>261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118</v>
      </c>
      <c r="B16" s="42">
        <v>2025</v>
      </c>
      <c r="C16" s="42">
        <v>3</v>
      </c>
      <c r="D16" s="39">
        <v>45910</v>
      </c>
      <c r="E16" s="25" t="s">
        <v>259</v>
      </c>
      <c r="F16" s="40" t="s">
        <v>262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118</v>
      </c>
      <c r="B17" s="42">
        <v>2025</v>
      </c>
      <c r="C17" s="42">
        <v>3</v>
      </c>
      <c r="D17" s="39">
        <v>45910</v>
      </c>
      <c r="E17" s="25" t="s">
        <v>259</v>
      </c>
      <c r="F17" s="40" t="s">
        <v>263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118</v>
      </c>
      <c r="B18" s="42">
        <v>2025</v>
      </c>
      <c r="C18" s="42">
        <v>3</v>
      </c>
      <c r="D18" s="39">
        <v>45910</v>
      </c>
      <c r="E18" s="25" t="s">
        <v>259</v>
      </c>
      <c r="F18" s="40" t="s">
        <v>264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122</v>
      </c>
      <c r="B19" s="42">
        <v>2025</v>
      </c>
      <c r="C19" s="42">
        <v>1</v>
      </c>
      <c r="D19" s="39">
        <v>45726</v>
      </c>
      <c r="E19" s="25" t="s">
        <v>259</v>
      </c>
      <c r="F19" s="40" t="s">
        <v>260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122</v>
      </c>
      <c r="B20" s="42">
        <v>2025</v>
      </c>
      <c r="C20" s="42">
        <v>1</v>
      </c>
      <c r="D20" s="39">
        <v>45726</v>
      </c>
      <c r="E20" s="25" t="s">
        <v>259</v>
      </c>
      <c r="F20" s="40" t="s">
        <v>261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122</v>
      </c>
      <c r="B21" s="42">
        <v>2025</v>
      </c>
      <c r="C21" s="42">
        <v>1</v>
      </c>
      <c r="D21" s="39">
        <v>45726</v>
      </c>
      <c r="E21" s="25" t="s">
        <v>259</v>
      </c>
      <c r="F21" s="40" t="s">
        <v>262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122</v>
      </c>
      <c r="B22" s="42">
        <v>2025</v>
      </c>
      <c r="C22" s="42">
        <v>1</v>
      </c>
      <c r="D22" s="39">
        <v>45726</v>
      </c>
      <c r="E22" s="25" t="s">
        <v>259</v>
      </c>
      <c r="F22" s="40" t="s">
        <v>263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122</v>
      </c>
      <c r="B23" s="42">
        <v>2025</v>
      </c>
      <c r="C23" s="42">
        <v>1</v>
      </c>
      <c r="D23" s="39">
        <v>45726</v>
      </c>
      <c r="E23" s="25" t="s">
        <v>259</v>
      </c>
      <c r="F23" s="40" t="s">
        <v>264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122</v>
      </c>
      <c r="B24" s="42">
        <v>2025</v>
      </c>
      <c r="C24" s="42">
        <v>2</v>
      </c>
      <c r="D24" s="39">
        <v>45818</v>
      </c>
      <c r="E24" s="25" t="s">
        <v>259</v>
      </c>
      <c r="F24" s="40" t="s">
        <v>260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122</v>
      </c>
      <c r="B25" s="42">
        <v>2025</v>
      </c>
      <c r="C25" s="42">
        <v>2</v>
      </c>
      <c r="D25" s="39">
        <v>45818</v>
      </c>
      <c r="E25" s="25" t="s">
        <v>259</v>
      </c>
      <c r="F25" s="40" t="s">
        <v>261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122</v>
      </c>
      <c r="B26" s="42">
        <v>2025</v>
      </c>
      <c r="C26" s="42">
        <v>2</v>
      </c>
      <c r="D26" s="39">
        <v>45818</v>
      </c>
      <c r="E26" s="25" t="s">
        <v>259</v>
      </c>
      <c r="F26" s="40" t="s">
        <v>262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122</v>
      </c>
      <c r="B27" s="42">
        <v>2025</v>
      </c>
      <c r="C27" s="42">
        <v>2</v>
      </c>
      <c r="D27" s="39">
        <v>45818</v>
      </c>
      <c r="E27" s="25" t="s">
        <v>259</v>
      </c>
      <c r="F27" s="40" t="s">
        <v>263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122</v>
      </c>
      <c r="B28" s="42">
        <v>2025</v>
      </c>
      <c r="C28" s="42">
        <v>2</v>
      </c>
      <c r="D28" s="39">
        <v>45818</v>
      </c>
      <c r="E28" s="25" t="s">
        <v>259</v>
      </c>
      <c r="F28" s="40" t="s">
        <v>264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122</v>
      </c>
      <c r="B29" s="42">
        <v>2025</v>
      </c>
      <c r="C29" s="42">
        <v>3</v>
      </c>
      <c r="D29" s="39">
        <v>45910</v>
      </c>
      <c r="E29" s="25" t="s">
        <v>259</v>
      </c>
      <c r="F29" s="40" t="s">
        <v>260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122</v>
      </c>
      <c r="B30" s="42">
        <v>2025</v>
      </c>
      <c r="C30" s="42">
        <v>3</v>
      </c>
      <c r="D30" s="39">
        <v>45910</v>
      </c>
      <c r="E30" s="25" t="s">
        <v>259</v>
      </c>
      <c r="F30" s="40" t="s">
        <v>261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122</v>
      </c>
      <c r="B31" s="42">
        <v>2025</v>
      </c>
      <c r="C31" s="42">
        <v>3</v>
      </c>
      <c r="D31" s="39">
        <v>45910</v>
      </c>
      <c r="E31" s="25" t="s">
        <v>259</v>
      </c>
      <c r="F31" s="40" t="s">
        <v>262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122</v>
      </c>
      <c r="B32" s="42">
        <v>2025</v>
      </c>
      <c r="C32" s="42">
        <v>3</v>
      </c>
      <c r="D32" s="39">
        <v>45910</v>
      </c>
      <c r="E32" s="25" t="s">
        <v>259</v>
      </c>
      <c r="F32" s="40" t="s">
        <v>263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122</v>
      </c>
      <c r="B33" s="42">
        <v>2025</v>
      </c>
      <c r="C33" s="42">
        <v>3</v>
      </c>
      <c r="D33" s="39">
        <v>45910</v>
      </c>
      <c r="E33" s="25" t="s">
        <v>259</v>
      </c>
      <c r="F33" s="40" t="s">
        <v>264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124</v>
      </c>
      <c r="B34" s="42">
        <v>2025</v>
      </c>
      <c r="C34" s="42">
        <v>1</v>
      </c>
      <c r="D34" s="39">
        <v>45726</v>
      </c>
      <c r="E34" s="25" t="s">
        <v>259</v>
      </c>
      <c r="F34" s="40" t="s">
        <v>260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124</v>
      </c>
      <c r="B35" s="42">
        <v>2025</v>
      </c>
      <c r="C35" s="42">
        <v>1</v>
      </c>
      <c r="D35" s="39">
        <v>45726</v>
      </c>
      <c r="E35" s="25" t="s">
        <v>259</v>
      </c>
      <c r="F35" s="40" t="s">
        <v>261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124</v>
      </c>
      <c r="B36" s="42">
        <v>2025</v>
      </c>
      <c r="C36" s="42">
        <v>1</v>
      </c>
      <c r="D36" s="39">
        <v>45726</v>
      </c>
      <c r="E36" s="25" t="s">
        <v>259</v>
      </c>
      <c r="F36" s="40" t="s">
        <v>262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124</v>
      </c>
      <c r="B37" s="42">
        <v>2025</v>
      </c>
      <c r="C37" s="42">
        <v>1</v>
      </c>
      <c r="D37" s="39">
        <v>45726</v>
      </c>
      <c r="E37" s="25" t="s">
        <v>259</v>
      </c>
      <c r="F37" s="40" t="s">
        <v>263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124</v>
      </c>
      <c r="B38" s="42">
        <v>2025</v>
      </c>
      <c r="C38" s="42">
        <v>1</v>
      </c>
      <c r="D38" s="39">
        <v>45726</v>
      </c>
      <c r="E38" s="25" t="s">
        <v>259</v>
      </c>
      <c r="F38" s="40" t="s">
        <v>264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124</v>
      </c>
      <c r="B39" s="42">
        <v>2025</v>
      </c>
      <c r="C39" s="42">
        <v>2</v>
      </c>
      <c r="D39" s="39">
        <v>45818</v>
      </c>
      <c r="E39" s="25" t="s">
        <v>259</v>
      </c>
      <c r="F39" s="40" t="s">
        <v>260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124</v>
      </c>
      <c r="B40" s="42">
        <v>2025</v>
      </c>
      <c r="C40" s="42">
        <v>2</v>
      </c>
      <c r="D40" s="39">
        <v>45818</v>
      </c>
      <c r="E40" s="25" t="s">
        <v>259</v>
      </c>
      <c r="F40" s="40" t="s">
        <v>261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124</v>
      </c>
      <c r="B41" s="42">
        <v>2025</v>
      </c>
      <c r="C41" s="42">
        <v>2</v>
      </c>
      <c r="D41" s="39">
        <v>45818</v>
      </c>
      <c r="E41" s="25" t="s">
        <v>259</v>
      </c>
      <c r="F41" s="40" t="s">
        <v>262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124</v>
      </c>
      <c r="B42" s="42">
        <v>2025</v>
      </c>
      <c r="C42" s="42">
        <v>2</v>
      </c>
      <c r="D42" s="39">
        <v>45818</v>
      </c>
      <c r="E42" s="25" t="s">
        <v>259</v>
      </c>
      <c r="F42" s="40" t="s">
        <v>263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124</v>
      </c>
      <c r="B43" s="42">
        <v>2025</v>
      </c>
      <c r="C43" s="42">
        <v>2</v>
      </c>
      <c r="D43" s="39">
        <v>45818</v>
      </c>
      <c r="E43" s="25" t="s">
        <v>259</v>
      </c>
      <c r="F43" s="40" t="s">
        <v>264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124</v>
      </c>
      <c r="B44" s="42">
        <v>2025</v>
      </c>
      <c r="C44" s="42">
        <v>3</v>
      </c>
      <c r="D44" s="39">
        <v>45910</v>
      </c>
      <c r="E44" s="25" t="s">
        <v>259</v>
      </c>
      <c r="F44" s="40" t="s">
        <v>260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124</v>
      </c>
      <c r="B45" s="42">
        <v>2025</v>
      </c>
      <c r="C45" s="42">
        <v>3</v>
      </c>
      <c r="D45" s="39">
        <v>45910</v>
      </c>
      <c r="E45" s="25" t="s">
        <v>259</v>
      </c>
      <c r="F45" s="40" t="s">
        <v>261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124</v>
      </c>
      <c r="B46" s="42">
        <v>2025</v>
      </c>
      <c r="C46" s="42">
        <v>3</v>
      </c>
      <c r="D46" s="39">
        <v>45910</v>
      </c>
      <c r="E46" s="25" t="s">
        <v>259</v>
      </c>
      <c r="F46" s="40" t="s">
        <v>262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124</v>
      </c>
      <c r="B47" s="42">
        <v>2025</v>
      </c>
      <c r="C47" s="42">
        <v>3</v>
      </c>
      <c r="D47" s="39">
        <v>45910</v>
      </c>
      <c r="E47" s="25" t="s">
        <v>259</v>
      </c>
      <c r="F47" s="40" t="s">
        <v>263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124</v>
      </c>
      <c r="B48" s="42">
        <v>2025</v>
      </c>
      <c r="C48" s="42">
        <v>3</v>
      </c>
      <c r="D48" s="39">
        <v>45910</v>
      </c>
      <c r="E48" s="25" t="s">
        <v>259</v>
      </c>
      <c r="F48" s="40" t="s">
        <v>264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125</v>
      </c>
      <c r="B49" s="42">
        <v>2025</v>
      </c>
      <c r="C49" s="42">
        <v>1</v>
      </c>
      <c r="D49" s="39">
        <v>45726</v>
      </c>
      <c r="E49" s="25" t="s">
        <v>259</v>
      </c>
      <c r="F49" s="40" t="s">
        <v>260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125</v>
      </c>
      <c r="B50" s="42">
        <v>2025</v>
      </c>
      <c r="C50" s="42">
        <v>1</v>
      </c>
      <c r="D50" s="39">
        <v>45726</v>
      </c>
      <c r="E50" s="25" t="s">
        <v>259</v>
      </c>
      <c r="F50" s="40" t="s">
        <v>261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125</v>
      </c>
      <c r="B51" s="42">
        <v>2025</v>
      </c>
      <c r="C51" s="42">
        <v>1</v>
      </c>
      <c r="D51" s="39">
        <v>45726</v>
      </c>
      <c r="E51" s="25" t="s">
        <v>259</v>
      </c>
      <c r="F51" s="40" t="s">
        <v>262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125</v>
      </c>
      <c r="B52" s="42">
        <v>2025</v>
      </c>
      <c r="C52" s="42">
        <v>1</v>
      </c>
      <c r="D52" s="39">
        <v>45726</v>
      </c>
      <c r="E52" s="25" t="s">
        <v>259</v>
      </c>
      <c r="F52" s="40" t="s">
        <v>263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125</v>
      </c>
      <c r="B53" s="42">
        <v>2025</v>
      </c>
      <c r="C53" s="42">
        <v>1</v>
      </c>
      <c r="D53" s="39">
        <v>45726</v>
      </c>
      <c r="E53" s="25" t="s">
        <v>259</v>
      </c>
      <c r="F53" s="40" t="s">
        <v>264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125</v>
      </c>
      <c r="B54" s="42">
        <v>2025</v>
      </c>
      <c r="C54" s="42">
        <v>2</v>
      </c>
      <c r="D54" s="39">
        <v>45818</v>
      </c>
      <c r="E54" s="25" t="s">
        <v>259</v>
      </c>
      <c r="F54" s="40" t="s">
        <v>260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125</v>
      </c>
      <c r="B55" s="42">
        <v>2025</v>
      </c>
      <c r="C55" s="42">
        <v>2</v>
      </c>
      <c r="D55" s="39">
        <v>45818</v>
      </c>
      <c r="E55" s="25" t="s">
        <v>259</v>
      </c>
      <c r="F55" s="40" t="s">
        <v>261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125</v>
      </c>
      <c r="B56" s="42">
        <v>2025</v>
      </c>
      <c r="C56" s="42">
        <v>2</v>
      </c>
      <c r="D56" s="39">
        <v>45818</v>
      </c>
      <c r="E56" s="25" t="s">
        <v>259</v>
      </c>
      <c r="F56" s="40" t="s">
        <v>262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125</v>
      </c>
      <c r="B57" s="42">
        <v>2025</v>
      </c>
      <c r="C57" s="42">
        <v>2</v>
      </c>
      <c r="D57" s="39">
        <v>45818</v>
      </c>
      <c r="E57" s="25" t="s">
        <v>259</v>
      </c>
      <c r="F57" s="40" t="s">
        <v>263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125</v>
      </c>
      <c r="B58" s="42">
        <v>2025</v>
      </c>
      <c r="C58" s="42">
        <v>2</v>
      </c>
      <c r="D58" s="39">
        <v>45818</v>
      </c>
      <c r="E58" s="25" t="s">
        <v>259</v>
      </c>
      <c r="F58" s="40" t="s">
        <v>264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125</v>
      </c>
      <c r="B59" s="42">
        <v>2025</v>
      </c>
      <c r="C59" s="42">
        <v>3</v>
      </c>
      <c r="D59" s="39">
        <v>45910</v>
      </c>
      <c r="E59" s="25" t="s">
        <v>259</v>
      </c>
      <c r="F59" s="40" t="s">
        <v>260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125</v>
      </c>
      <c r="B60" s="42">
        <v>2025</v>
      </c>
      <c r="C60" s="42">
        <v>3</v>
      </c>
      <c r="D60" s="39">
        <v>45910</v>
      </c>
      <c r="E60" s="25" t="s">
        <v>259</v>
      </c>
      <c r="F60" s="40" t="s">
        <v>261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125</v>
      </c>
      <c r="B61" s="42">
        <v>2025</v>
      </c>
      <c r="C61" s="42">
        <v>3</v>
      </c>
      <c r="D61" s="39">
        <v>45910</v>
      </c>
      <c r="E61" s="25" t="s">
        <v>259</v>
      </c>
      <c r="F61" s="40" t="s">
        <v>262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125</v>
      </c>
      <c r="B62" s="42">
        <v>2025</v>
      </c>
      <c r="C62" s="42">
        <v>3</v>
      </c>
      <c r="D62" s="39">
        <v>45910</v>
      </c>
      <c r="E62" s="25" t="s">
        <v>259</v>
      </c>
      <c r="F62" s="40" t="s">
        <v>263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125</v>
      </c>
      <c r="B63" s="42">
        <v>2025</v>
      </c>
      <c r="C63" s="42">
        <v>3</v>
      </c>
      <c r="D63" s="39">
        <v>45910</v>
      </c>
      <c r="E63" s="25" t="s">
        <v>259</v>
      </c>
      <c r="F63" s="40" t="s">
        <v>264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126</v>
      </c>
      <c r="B64" s="42">
        <v>2025</v>
      </c>
      <c r="C64" s="42">
        <v>1</v>
      </c>
      <c r="D64" s="39">
        <v>45726</v>
      </c>
      <c r="E64" s="25" t="s">
        <v>259</v>
      </c>
      <c r="F64" s="40" t="s">
        <v>260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126</v>
      </c>
      <c r="B65" s="42">
        <v>2025</v>
      </c>
      <c r="C65" s="42">
        <v>1</v>
      </c>
      <c r="D65" s="39">
        <v>45726</v>
      </c>
      <c r="E65" s="25" t="s">
        <v>259</v>
      </c>
      <c r="F65" s="40" t="s">
        <v>261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126</v>
      </c>
      <c r="B66" s="42">
        <v>2025</v>
      </c>
      <c r="C66" s="42">
        <v>1</v>
      </c>
      <c r="D66" s="39">
        <v>45726</v>
      </c>
      <c r="E66" s="25" t="s">
        <v>259</v>
      </c>
      <c r="F66" s="40" t="s">
        <v>262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126</v>
      </c>
      <c r="B67" s="42">
        <v>2025</v>
      </c>
      <c r="C67" s="42">
        <v>1</v>
      </c>
      <c r="D67" s="39">
        <v>45726</v>
      </c>
      <c r="E67" s="25" t="s">
        <v>259</v>
      </c>
      <c r="F67" s="40" t="s">
        <v>263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126</v>
      </c>
      <c r="B68" s="42">
        <v>2025</v>
      </c>
      <c r="C68" s="42">
        <v>1</v>
      </c>
      <c r="D68" s="39">
        <v>45726</v>
      </c>
      <c r="E68" s="25" t="s">
        <v>259</v>
      </c>
      <c r="F68" s="40" t="s">
        <v>264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126</v>
      </c>
      <c r="B69" s="42">
        <v>2025</v>
      </c>
      <c r="C69" s="42">
        <v>2</v>
      </c>
      <c r="D69" s="39">
        <v>45818</v>
      </c>
      <c r="E69" s="25" t="s">
        <v>259</v>
      </c>
      <c r="F69" s="40" t="s">
        <v>260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126</v>
      </c>
      <c r="B70" s="42">
        <v>2025</v>
      </c>
      <c r="C70" s="42">
        <v>2</v>
      </c>
      <c r="D70" s="39">
        <v>45818</v>
      </c>
      <c r="E70" s="25" t="s">
        <v>259</v>
      </c>
      <c r="F70" s="40" t="s">
        <v>261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126</v>
      </c>
      <c r="B71" s="42">
        <v>2025</v>
      </c>
      <c r="C71" s="42">
        <v>2</v>
      </c>
      <c r="D71" s="39">
        <v>45818</v>
      </c>
      <c r="E71" s="25" t="s">
        <v>259</v>
      </c>
      <c r="F71" s="40" t="s">
        <v>262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126</v>
      </c>
      <c r="B72" s="42">
        <v>2025</v>
      </c>
      <c r="C72" s="42">
        <v>2</v>
      </c>
      <c r="D72" s="39">
        <v>45818</v>
      </c>
      <c r="E72" s="25" t="s">
        <v>259</v>
      </c>
      <c r="F72" s="40" t="s">
        <v>263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126</v>
      </c>
      <c r="B73" s="42">
        <v>2025</v>
      </c>
      <c r="C73" s="42">
        <v>2</v>
      </c>
      <c r="D73" s="39">
        <v>45818</v>
      </c>
      <c r="E73" s="25" t="s">
        <v>259</v>
      </c>
      <c r="F73" s="40" t="s">
        <v>264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126</v>
      </c>
      <c r="B74" s="42">
        <v>2025</v>
      </c>
      <c r="C74" s="42">
        <v>3</v>
      </c>
      <c r="D74" s="39">
        <v>45910</v>
      </c>
      <c r="E74" s="25" t="s">
        <v>259</v>
      </c>
      <c r="F74" s="40" t="s">
        <v>260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126</v>
      </c>
      <c r="B75" s="42">
        <v>2025</v>
      </c>
      <c r="C75" s="42">
        <v>3</v>
      </c>
      <c r="D75" s="39">
        <v>45910</v>
      </c>
      <c r="E75" s="25" t="s">
        <v>259</v>
      </c>
      <c r="F75" s="40" t="s">
        <v>261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126</v>
      </c>
      <c r="B76" s="42">
        <v>2025</v>
      </c>
      <c r="C76" s="42">
        <v>3</v>
      </c>
      <c r="D76" s="39">
        <v>45910</v>
      </c>
      <c r="E76" s="25" t="s">
        <v>259</v>
      </c>
      <c r="F76" s="40" t="s">
        <v>262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126</v>
      </c>
      <c r="B77" s="42">
        <v>2025</v>
      </c>
      <c r="C77" s="42">
        <v>3</v>
      </c>
      <c r="D77" s="39">
        <v>45910</v>
      </c>
      <c r="E77" s="25" t="s">
        <v>259</v>
      </c>
      <c r="F77" s="40" t="s">
        <v>263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126</v>
      </c>
      <c r="B78" s="42">
        <v>2025</v>
      </c>
      <c r="C78" s="42">
        <v>3</v>
      </c>
      <c r="D78" s="39">
        <v>45910</v>
      </c>
      <c r="E78" s="25" t="s">
        <v>259</v>
      </c>
      <c r="F78" s="40" t="s">
        <v>264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127</v>
      </c>
      <c r="B79" s="42">
        <v>2025</v>
      </c>
      <c r="C79" s="42">
        <v>1</v>
      </c>
      <c r="D79" s="39">
        <v>45726</v>
      </c>
      <c r="E79" s="25" t="s">
        <v>259</v>
      </c>
      <c r="F79" s="40" t="s">
        <v>260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127</v>
      </c>
      <c r="B80" s="42">
        <v>2025</v>
      </c>
      <c r="C80" s="42">
        <v>1</v>
      </c>
      <c r="D80" s="39">
        <v>45726</v>
      </c>
      <c r="E80" s="25" t="s">
        <v>259</v>
      </c>
      <c r="F80" s="40" t="s">
        <v>261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127</v>
      </c>
      <c r="B81" s="42">
        <v>2025</v>
      </c>
      <c r="C81" s="42">
        <v>1</v>
      </c>
      <c r="D81" s="39">
        <v>45726</v>
      </c>
      <c r="E81" s="25" t="s">
        <v>259</v>
      </c>
      <c r="F81" s="40" t="s">
        <v>262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127</v>
      </c>
      <c r="B82" s="42">
        <v>2025</v>
      </c>
      <c r="C82" s="42">
        <v>1</v>
      </c>
      <c r="D82" s="39">
        <v>45726</v>
      </c>
      <c r="E82" s="25" t="s">
        <v>259</v>
      </c>
      <c r="F82" s="40" t="s">
        <v>263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127</v>
      </c>
      <c r="B83" s="42">
        <v>2025</v>
      </c>
      <c r="C83" s="42">
        <v>1</v>
      </c>
      <c r="D83" s="39">
        <v>45726</v>
      </c>
      <c r="E83" s="25" t="s">
        <v>259</v>
      </c>
      <c r="F83" s="40" t="s">
        <v>264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127</v>
      </c>
      <c r="B84" s="42">
        <v>2025</v>
      </c>
      <c r="C84" s="42">
        <v>2</v>
      </c>
      <c r="D84" s="39">
        <v>45818</v>
      </c>
      <c r="E84" s="25" t="s">
        <v>259</v>
      </c>
      <c r="F84" s="40" t="s">
        <v>260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127</v>
      </c>
      <c r="B85" s="42">
        <v>2025</v>
      </c>
      <c r="C85" s="42">
        <v>2</v>
      </c>
      <c r="D85" s="39">
        <v>45818</v>
      </c>
      <c r="E85" s="25" t="s">
        <v>259</v>
      </c>
      <c r="F85" s="40" t="s">
        <v>261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127</v>
      </c>
      <c r="B86" s="42">
        <v>2025</v>
      </c>
      <c r="C86" s="42">
        <v>2</v>
      </c>
      <c r="D86" s="39">
        <v>45818</v>
      </c>
      <c r="E86" s="25" t="s">
        <v>259</v>
      </c>
      <c r="F86" s="40" t="s">
        <v>262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127</v>
      </c>
      <c r="B87" s="42">
        <v>2025</v>
      </c>
      <c r="C87" s="42">
        <v>2</v>
      </c>
      <c r="D87" s="39">
        <v>45818</v>
      </c>
      <c r="E87" s="25" t="s">
        <v>259</v>
      </c>
      <c r="F87" s="40" t="s">
        <v>263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127</v>
      </c>
      <c r="B88" s="42">
        <v>2025</v>
      </c>
      <c r="C88" s="42">
        <v>2</v>
      </c>
      <c r="D88" s="39">
        <v>45818</v>
      </c>
      <c r="E88" s="25" t="s">
        <v>259</v>
      </c>
      <c r="F88" s="40" t="s">
        <v>264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127</v>
      </c>
      <c r="B89" s="42">
        <v>2025</v>
      </c>
      <c r="C89" s="42">
        <v>3</v>
      </c>
      <c r="D89" s="39">
        <v>45910</v>
      </c>
      <c r="E89" s="25" t="s">
        <v>259</v>
      </c>
      <c r="F89" s="40" t="s">
        <v>260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127</v>
      </c>
      <c r="B90" s="42">
        <v>2025</v>
      </c>
      <c r="C90" s="42">
        <v>3</v>
      </c>
      <c r="D90" s="39">
        <v>45910</v>
      </c>
      <c r="E90" s="25" t="s">
        <v>259</v>
      </c>
      <c r="F90" s="40" t="s">
        <v>261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127</v>
      </c>
      <c r="B91" s="42">
        <v>2025</v>
      </c>
      <c r="C91" s="42">
        <v>3</v>
      </c>
      <c r="D91" s="39">
        <v>45910</v>
      </c>
      <c r="E91" s="25" t="s">
        <v>259</v>
      </c>
      <c r="F91" s="40" t="s">
        <v>262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127</v>
      </c>
      <c r="B92" s="42">
        <v>2025</v>
      </c>
      <c r="C92" s="42">
        <v>3</v>
      </c>
      <c r="D92" s="39">
        <v>45910</v>
      </c>
      <c r="E92" s="25" t="s">
        <v>259</v>
      </c>
      <c r="F92" s="40" t="s">
        <v>263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127</v>
      </c>
      <c r="B93" s="42">
        <v>2025</v>
      </c>
      <c r="C93" s="42">
        <v>3</v>
      </c>
      <c r="D93" s="39">
        <v>45910</v>
      </c>
      <c r="E93" s="25" t="s">
        <v>259</v>
      </c>
      <c r="F93" s="40" t="s">
        <v>264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19" t="s">
        <v>265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21" ht="19.899999999999999" customHeight="1" x14ac:dyDescent="0.25">
      <c r="A2" s="120" t="s">
        <v>266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21" ht="15.75" x14ac:dyDescent="0.25">
      <c r="A3" s="47" t="s">
        <v>267</v>
      </c>
      <c r="B3" s="52">
        <v>2025</v>
      </c>
      <c r="C3" s="47" t="s">
        <v>268</v>
      </c>
      <c r="D3" s="52">
        <v>2025</v>
      </c>
      <c r="F3" s="121" t="s">
        <v>269</v>
      </c>
      <c r="G3" s="115"/>
      <c r="H3" s="115"/>
      <c r="I3" s="115"/>
      <c r="J3" s="115"/>
      <c r="K3" s="115"/>
      <c r="L3" s="115"/>
      <c r="M3" s="115"/>
    </row>
    <row r="4" spans="1:21" ht="15.75" x14ac:dyDescent="0.25">
      <c r="A4" s="47" t="s">
        <v>270</v>
      </c>
      <c r="B4" s="63"/>
      <c r="F4" s="121" t="s">
        <v>271</v>
      </c>
      <c r="G4" s="115"/>
      <c r="H4" s="115"/>
      <c r="I4" s="115"/>
      <c r="J4" s="115"/>
      <c r="K4" s="115"/>
      <c r="L4" s="115"/>
      <c r="M4" s="115"/>
    </row>
    <row r="6" spans="1:21" ht="28.15" customHeight="1" x14ac:dyDescent="0.25">
      <c r="A6" s="17" t="s">
        <v>88</v>
      </c>
      <c r="B6" s="17" t="s">
        <v>165</v>
      </c>
      <c r="C6" s="17" t="s">
        <v>224</v>
      </c>
      <c r="D6" s="17" t="s">
        <v>225</v>
      </c>
      <c r="E6" s="17" t="s">
        <v>226</v>
      </c>
      <c r="F6" s="17" t="s">
        <v>227</v>
      </c>
      <c r="G6" s="17" t="s">
        <v>228</v>
      </c>
      <c r="H6" s="17" t="s">
        <v>106</v>
      </c>
      <c r="I6" s="17" t="s">
        <v>107</v>
      </c>
      <c r="J6" s="17" t="s">
        <v>272</v>
      </c>
      <c r="K6" s="17" t="s">
        <v>230</v>
      </c>
      <c r="L6" s="17" t="s">
        <v>231</v>
      </c>
      <c r="M6" s="17" t="s">
        <v>273</v>
      </c>
    </row>
    <row r="7" spans="1:21" x14ac:dyDescent="0.25">
      <c r="A7" s="56" t="str">
        <f>Analitos!$A$4</f>
        <v>Lactato</v>
      </c>
      <c r="B7" s="38">
        <v>1</v>
      </c>
      <c r="C7" s="38">
        <f t="shared" ref="C7:C38" si="0">IF(INDEX(engEstat,ROW()-6,3)="","",INDEX(engEstat,ROW()-6,3))</f>
        <v>0</v>
      </c>
      <c r="D7" s="61" t="str">
        <f t="shared" ref="D7:D38" si="1">IF(INDEX(engEstat,ROW()-6,4)="","",INDEX(engEstat,ROW()-6,4))</f>
        <v/>
      </c>
      <c r="E7" s="61" t="str">
        <f t="shared" ref="E7:E38" si="2">IF(INDEX(engEstat,ROW()-6,5)="","",INDEX(engEstat,ROW()-6,5))</f>
        <v/>
      </c>
      <c r="F7" s="62" t="str">
        <f t="shared" ref="F7:F38" si="3">IF(INDEX(engEstat,ROW()-6,6)="","",INDEX(engEstat,ROW()-6,6))</f>
        <v/>
      </c>
      <c r="G7" s="62">
        <f t="shared" ref="G7:G38" si="4">IF(INDEX(engEstat,ROW()-6,7)="","",INDEX(engEstat,ROW()-6,7))</f>
        <v>15</v>
      </c>
      <c r="H7" s="62">
        <f t="shared" ref="H7:H38" si="5">IF(INDEX(engEstat,ROW()-6,8)="","",INDEX(engEstat,ROW()-6,8))</f>
        <v>5</v>
      </c>
      <c r="I7" s="62" t="str">
        <f t="shared" ref="I7:I38" si="6">IF(INDEX(engEstat,ROW()-6,9)="","",INDEX(engEstat,ROW()-6,9))</f>
        <v/>
      </c>
      <c r="J7" s="62" t="str">
        <f t="shared" ref="J7:J38" si="7">IF($A7="","",IFERROR(AVERAGE($P7:$U7),""))</f>
        <v/>
      </c>
      <c r="K7" s="62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8" t="str">
        <f t="shared" ref="M7:M38" si="10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Lactato</v>
      </c>
      <c r="B8" s="38">
        <v>2</v>
      </c>
      <c r="C8" s="38">
        <f t="shared" si="0"/>
        <v>0</v>
      </c>
      <c r="D8" s="61" t="str">
        <f t="shared" si="1"/>
        <v/>
      </c>
      <c r="E8" s="61" t="str">
        <f t="shared" si="2"/>
        <v/>
      </c>
      <c r="F8" s="62" t="str">
        <f t="shared" si="3"/>
        <v/>
      </c>
      <c r="G8" s="62">
        <f t="shared" si="4"/>
        <v>15</v>
      </c>
      <c r="H8" s="62">
        <f t="shared" si="5"/>
        <v>5</v>
      </c>
      <c r="I8" s="62" t="str">
        <f t="shared" si="6"/>
        <v/>
      </c>
      <c r="J8" s="62" t="str">
        <f t="shared" si="7"/>
        <v/>
      </c>
      <c r="K8" s="62" t="str">
        <f t="shared" si="8"/>
        <v/>
      </c>
      <c r="L8" s="20" t="str">
        <f t="shared" si="9"/>
        <v/>
      </c>
      <c r="M8" s="38" t="str">
        <f t="shared" si="10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Ácido úrico</v>
      </c>
      <c r="B9" s="38">
        <v>1</v>
      </c>
      <c r="C9" s="38">
        <f t="shared" si="0"/>
        <v>0</v>
      </c>
      <c r="D9" s="61" t="str">
        <f t="shared" si="1"/>
        <v/>
      </c>
      <c r="E9" s="61" t="str">
        <f t="shared" si="2"/>
        <v/>
      </c>
      <c r="F9" s="62" t="str">
        <f t="shared" si="3"/>
        <v/>
      </c>
      <c r="G9" s="62">
        <f t="shared" si="4"/>
        <v>17</v>
      </c>
      <c r="H9" s="62">
        <f t="shared" si="5"/>
        <v>5.666666666666667</v>
      </c>
      <c r="I9" s="62" t="str">
        <f t="shared" si="6"/>
        <v/>
      </c>
      <c r="J9" s="62">
        <f t="shared" si="7"/>
        <v>1.3732583369387505</v>
      </c>
      <c r="K9" s="62" t="str">
        <f t="shared" si="8"/>
        <v/>
      </c>
      <c r="L9" s="20" t="str">
        <f t="shared" si="9"/>
        <v/>
      </c>
      <c r="M9" s="38" t="str">
        <f t="shared" si="10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Ácido úrico</v>
      </c>
      <c r="B10" s="38">
        <v>2</v>
      </c>
      <c r="C10" s="38">
        <f t="shared" si="0"/>
        <v>0</v>
      </c>
      <c r="D10" s="61" t="str">
        <f t="shared" si="1"/>
        <v/>
      </c>
      <c r="E10" s="61" t="str">
        <f t="shared" si="2"/>
        <v/>
      </c>
      <c r="F10" s="62" t="str">
        <f t="shared" si="3"/>
        <v/>
      </c>
      <c r="G10" s="62">
        <f t="shared" si="4"/>
        <v>17</v>
      </c>
      <c r="H10" s="62">
        <f t="shared" si="5"/>
        <v>5.666666666666667</v>
      </c>
      <c r="I10" s="62" t="str">
        <f t="shared" si="6"/>
        <v/>
      </c>
      <c r="J10" s="62">
        <f t="shared" si="7"/>
        <v>1.3732583369387505</v>
      </c>
      <c r="K10" s="62" t="str">
        <f t="shared" si="8"/>
        <v/>
      </c>
      <c r="L10" s="20" t="str">
        <f t="shared" si="9"/>
        <v/>
      </c>
      <c r="M10" s="38" t="str">
        <f t="shared" si="10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Albumina</v>
      </c>
      <c r="B11" s="38">
        <v>1</v>
      </c>
      <c r="C11" s="38">
        <f t="shared" si="0"/>
        <v>0</v>
      </c>
      <c r="D11" s="61" t="str">
        <f t="shared" si="1"/>
        <v/>
      </c>
      <c r="E11" s="61" t="str">
        <f t="shared" si="2"/>
        <v/>
      </c>
      <c r="F11" s="62" t="str">
        <f t="shared" si="3"/>
        <v/>
      </c>
      <c r="G11" s="62">
        <f t="shared" si="4"/>
        <v>10</v>
      </c>
      <c r="H11" s="62">
        <f t="shared" si="5"/>
        <v>3.3333333333333335</v>
      </c>
      <c r="I11" s="62" t="str">
        <f t="shared" si="6"/>
        <v/>
      </c>
      <c r="J11" s="62" t="str">
        <f t="shared" si="7"/>
        <v/>
      </c>
      <c r="K11" s="62" t="str">
        <f t="shared" si="8"/>
        <v/>
      </c>
      <c r="L11" s="20" t="str">
        <f t="shared" si="9"/>
        <v/>
      </c>
      <c r="M11" s="38" t="str">
        <f t="shared" si="10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Albumina</v>
      </c>
      <c r="B12" s="38">
        <v>2</v>
      </c>
      <c r="C12" s="38">
        <f t="shared" si="0"/>
        <v>0</v>
      </c>
      <c r="D12" s="61" t="str">
        <f t="shared" si="1"/>
        <v/>
      </c>
      <c r="E12" s="61" t="str">
        <f t="shared" si="2"/>
        <v/>
      </c>
      <c r="F12" s="62" t="str">
        <f t="shared" si="3"/>
        <v/>
      </c>
      <c r="G12" s="62">
        <f t="shared" si="4"/>
        <v>10</v>
      </c>
      <c r="H12" s="62">
        <f t="shared" si="5"/>
        <v>3.3333333333333335</v>
      </c>
      <c r="I12" s="62" t="str">
        <f t="shared" si="6"/>
        <v/>
      </c>
      <c r="J12" s="62" t="str">
        <f t="shared" si="7"/>
        <v/>
      </c>
      <c r="K12" s="62" t="str">
        <f t="shared" si="8"/>
        <v/>
      </c>
      <c r="L12" s="20" t="str">
        <f t="shared" si="9"/>
        <v/>
      </c>
      <c r="M12" s="38" t="str">
        <f t="shared" si="10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Bilirrubina direta</v>
      </c>
      <c r="B13" s="38">
        <v>1</v>
      </c>
      <c r="C13" s="38">
        <f t="shared" si="0"/>
        <v>0</v>
      </c>
      <c r="D13" s="61" t="str">
        <f t="shared" si="1"/>
        <v/>
      </c>
      <c r="E13" s="61" t="str">
        <f t="shared" si="2"/>
        <v/>
      </c>
      <c r="F13" s="62" t="str">
        <f t="shared" si="3"/>
        <v/>
      </c>
      <c r="G13" s="62">
        <f t="shared" si="4"/>
        <v>15</v>
      </c>
      <c r="H13" s="62">
        <f t="shared" si="5"/>
        <v>5</v>
      </c>
      <c r="I13" s="62" t="str">
        <f t="shared" si="6"/>
        <v/>
      </c>
      <c r="J13" s="62" t="str">
        <f t="shared" si="7"/>
        <v/>
      </c>
      <c r="K13" s="62" t="str">
        <f t="shared" si="8"/>
        <v/>
      </c>
      <c r="L13" s="20" t="str">
        <f t="shared" si="9"/>
        <v/>
      </c>
      <c r="M13" s="38" t="str">
        <f t="shared" si="10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Bilirrubina direta</v>
      </c>
      <c r="B14" s="38">
        <v>2</v>
      </c>
      <c r="C14" s="38">
        <f t="shared" si="0"/>
        <v>0</v>
      </c>
      <c r="D14" s="61" t="str">
        <f t="shared" si="1"/>
        <v/>
      </c>
      <c r="E14" s="61" t="str">
        <f t="shared" si="2"/>
        <v/>
      </c>
      <c r="F14" s="62" t="str">
        <f t="shared" si="3"/>
        <v/>
      </c>
      <c r="G14" s="62">
        <f t="shared" si="4"/>
        <v>15</v>
      </c>
      <c r="H14" s="62">
        <f t="shared" si="5"/>
        <v>5</v>
      </c>
      <c r="I14" s="62" t="str">
        <f t="shared" si="6"/>
        <v/>
      </c>
      <c r="J14" s="62" t="str">
        <f t="shared" si="7"/>
        <v/>
      </c>
      <c r="K14" s="62" t="str">
        <f t="shared" si="8"/>
        <v/>
      </c>
      <c r="L14" s="20" t="str">
        <f t="shared" si="9"/>
        <v/>
      </c>
      <c r="M14" s="38" t="str">
        <f t="shared" si="10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Bilirrubina total</v>
      </c>
      <c r="B15" s="38">
        <v>1</v>
      </c>
      <c r="C15" s="38">
        <f t="shared" si="0"/>
        <v>0</v>
      </c>
      <c r="D15" s="61" t="str">
        <f t="shared" si="1"/>
        <v/>
      </c>
      <c r="E15" s="61" t="str">
        <f t="shared" si="2"/>
        <v/>
      </c>
      <c r="F15" s="62" t="str">
        <f t="shared" si="3"/>
        <v/>
      </c>
      <c r="G15" s="62">
        <f t="shared" si="4"/>
        <v>20</v>
      </c>
      <c r="H15" s="62">
        <f t="shared" si="5"/>
        <v>6.666666666666667</v>
      </c>
      <c r="I15" s="62" t="str">
        <f t="shared" si="6"/>
        <v/>
      </c>
      <c r="J15" s="62" t="str">
        <f t="shared" si="7"/>
        <v/>
      </c>
      <c r="K15" s="62" t="str">
        <f t="shared" si="8"/>
        <v/>
      </c>
      <c r="L15" s="20" t="str">
        <f t="shared" si="9"/>
        <v/>
      </c>
      <c r="M15" s="38" t="str">
        <f t="shared" si="10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Bilirrubina total</v>
      </c>
      <c r="B16" s="38">
        <v>2</v>
      </c>
      <c r="C16" s="38">
        <f t="shared" si="0"/>
        <v>0</v>
      </c>
      <c r="D16" s="61" t="str">
        <f t="shared" si="1"/>
        <v/>
      </c>
      <c r="E16" s="61" t="str">
        <f t="shared" si="2"/>
        <v/>
      </c>
      <c r="F16" s="62" t="str">
        <f t="shared" si="3"/>
        <v/>
      </c>
      <c r="G16" s="62">
        <f t="shared" si="4"/>
        <v>20</v>
      </c>
      <c r="H16" s="62">
        <f t="shared" si="5"/>
        <v>6.666666666666667</v>
      </c>
      <c r="I16" s="62" t="str">
        <f t="shared" si="6"/>
        <v/>
      </c>
      <c r="J16" s="62" t="str">
        <f t="shared" si="7"/>
        <v/>
      </c>
      <c r="K16" s="62" t="str">
        <f t="shared" si="8"/>
        <v/>
      </c>
      <c r="L16" s="20" t="str">
        <f t="shared" si="9"/>
        <v/>
      </c>
      <c r="M16" s="38" t="str">
        <f t="shared" si="10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Cálcio</v>
      </c>
      <c r="B17" s="38">
        <v>1</v>
      </c>
      <c r="C17" s="38">
        <f t="shared" si="0"/>
        <v>0</v>
      </c>
      <c r="D17" s="61" t="str">
        <f t="shared" si="1"/>
        <v/>
      </c>
      <c r="E17" s="61" t="str">
        <f t="shared" si="2"/>
        <v/>
      </c>
      <c r="F17" s="62" t="str">
        <f t="shared" si="3"/>
        <v/>
      </c>
      <c r="G17" s="62">
        <f t="shared" si="4"/>
        <v>10</v>
      </c>
      <c r="H17" s="62">
        <f t="shared" si="5"/>
        <v>3.3333333333333335</v>
      </c>
      <c r="I17" s="62" t="str">
        <f t="shared" si="6"/>
        <v/>
      </c>
      <c r="J17" s="62" t="str">
        <f t="shared" si="7"/>
        <v/>
      </c>
      <c r="K17" s="62" t="str">
        <f t="shared" si="8"/>
        <v/>
      </c>
      <c r="L17" s="20" t="str">
        <f t="shared" si="9"/>
        <v/>
      </c>
      <c r="M17" s="38" t="str">
        <f t="shared" si="10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Cálcio</v>
      </c>
      <c r="B18" s="38">
        <v>2</v>
      </c>
      <c r="C18" s="38">
        <f t="shared" si="0"/>
        <v>0</v>
      </c>
      <c r="D18" s="61" t="str">
        <f t="shared" si="1"/>
        <v/>
      </c>
      <c r="E18" s="61" t="str">
        <f t="shared" si="2"/>
        <v/>
      </c>
      <c r="F18" s="62" t="str">
        <f t="shared" si="3"/>
        <v/>
      </c>
      <c r="G18" s="62">
        <f t="shared" si="4"/>
        <v>10</v>
      </c>
      <c r="H18" s="62">
        <f t="shared" si="5"/>
        <v>3.3333333333333335</v>
      </c>
      <c r="I18" s="62" t="str">
        <f t="shared" si="6"/>
        <v/>
      </c>
      <c r="J18" s="62" t="str">
        <f t="shared" si="7"/>
        <v/>
      </c>
      <c r="K18" s="62" t="str">
        <f t="shared" si="8"/>
        <v/>
      </c>
      <c r="L18" s="20" t="str">
        <f t="shared" si="9"/>
        <v/>
      </c>
      <c r="M18" s="38" t="str">
        <f t="shared" si="10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Capacidade de fixação do ferro</v>
      </c>
      <c r="B19" s="38">
        <v>1</v>
      </c>
      <c r="C19" s="38">
        <f t="shared" si="0"/>
        <v>0</v>
      </c>
      <c r="D19" s="61" t="str">
        <f t="shared" si="1"/>
        <v/>
      </c>
      <c r="E19" s="61" t="str">
        <f t="shared" si="2"/>
        <v/>
      </c>
      <c r="F19" s="62" t="str">
        <f t="shared" si="3"/>
        <v/>
      </c>
      <c r="G19" s="62">
        <f t="shared" si="4"/>
        <v>15</v>
      </c>
      <c r="H19" s="62">
        <f t="shared" si="5"/>
        <v>5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Capacidade de fixação do ferro</v>
      </c>
      <c r="B20" s="38">
        <v>2</v>
      </c>
      <c r="C20" s="38">
        <f t="shared" si="0"/>
        <v>0</v>
      </c>
      <c r="D20" s="61" t="str">
        <f t="shared" si="1"/>
        <v/>
      </c>
      <c r="E20" s="61" t="str">
        <f t="shared" si="2"/>
        <v/>
      </c>
      <c r="F20" s="62" t="str">
        <f t="shared" si="3"/>
        <v/>
      </c>
      <c r="G20" s="62">
        <f t="shared" si="4"/>
        <v>15</v>
      </c>
      <c r="H20" s="62">
        <f t="shared" si="5"/>
        <v>5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Colesterol total</v>
      </c>
      <c r="B21" s="38">
        <v>1</v>
      </c>
      <c r="C21" s="38">
        <f t="shared" si="0"/>
        <v>0</v>
      </c>
      <c r="D21" s="61" t="str">
        <f t="shared" si="1"/>
        <v/>
      </c>
      <c r="E21" s="61" t="str">
        <f t="shared" si="2"/>
        <v/>
      </c>
      <c r="F21" s="62" t="str">
        <f t="shared" si="3"/>
        <v/>
      </c>
      <c r="G21" s="62">
        <f t="shared" si="4"/>
        <v>10</v>
      </c>
      <c r="H21" s="62">
        <f t="shared" si="5"/>
        <v>3.3333333333333335</v>
      </c>
      <c r="I21" s="62" t="str">
        <f t="shared" si="6"/>
        <v/>
      </c>
      <c r="J21" s="62">
        <f t="shared" si="7"/>
        <v>1.1359605151218279</v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Colesterol total</v>
      </c>
      <c r="B22" s="38">
        <v>2</v>
      </c>
      <c r="C22" s="38">
        <f t="shared" si="0"/>
        <v>0</v>
      </c>
      <c r="D22" s="61" t="str">
        <f t="shared" si="1"/>
        <v/>
      </c>
      <c r="E22" s="61" t="str">
        <f t="shared" si="2"/>
        <v/>
      </c>
      <c r="F22" s="62" t="str">
        <f t="shared" si="3"/>
        <v/>
      </c>
      <c r="G22" s="62">
        <f t="shared" si="4"/>
        <v>10</v>
      </c>
      <c r="H22" s="62">
        <f t="shared" si="5"/>
        <v>3.3333333333333335</v>
      </c>
      <c r="I22" s="62" t="str">
        <f t="shared" si="6"/>
        <v/>
      </c>
      <c r="J22" s="62">
        <f t="shared" si="7"/>
        <v>1.1359605151218279</v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HDL colesterol</v>
      </c>
      <c r="B23" s="38">
        <v>1</v>
      </c>
      <c r="C23" s="38">
        <f t="shared" si="0"/>
        <v>0</v>
      </c>
      <c r="D23" s="61" t="str">
        <f t="shared" si="1"/>
        <v/>
      </c>
      <c r="E23" s="61" t="str">
        <f t="shared" si="2"/>
        <v/>
      </c>
      <c r="F23" s="62" t="str">
        <f t="shared" si="3"/>
        <v/>
      </c>
      <c r="G23" s="62">
        <f t="shared" si="4"/>
        <v>30</v>
      </c>
      <c r="H23" s="62">
        <f t="shared" si="5"/>
        <v>10</v>
      </c>
      <c r="I23" s="62" t="str">
        <f t="shared" si="6"/>
        <v/>
      </c>
      <c r="J23" s="62">
        <f t="shared" si="7"/>
        <v>0.69349629785826805</v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HDL colesterol</v>
      </c>
      <c r="B24" s="38">
        <v>2</v>
      </c>
      <c r="C24" s="38">
        <f t="shared" si="0"/>
        <v>0</v>
      </c>
      <c r="D24" s="61" t="str">
        <f t="shared" si="1"/>
        <v/>
      </c>
      <c r="E24" s="61" t="str">
        <f t="shared" si="2"/>
        <v/>
      </c>
      <c r="F24" s="62" t="str">
        <f t="shared" si="3"/>
        <v/>
      </c>
      <c r="G24" s="62">
        <f t="shared" si="4"/>
        <v>30</v>
      </c>
      <c r="H24" s="62">
        <f t="shared" si="5"/>
        <v>10</v>
      </c>
      <c r="I24" s="62" t="str">
        <f t="shared" si="6"/>
        <v/>
      </c>
      <c r="J24" s="62">
        <f t="shared" si="7"/>
        <v>0.69349629785826805</v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Creatinina</v>
      </c>
      <c r="B25" s="38">
        <v>1</v>
      </c>
      <c r="C25" s="38">
        <f t="shared" si="0"/>
        <v>0</v>
      </c>
      <c r="D25" s="61" t="str">
        <f t="shared" si="1"/>
        <v/>
      </c>
      <c r="E25" s="61" t="str">
        <f t="shared" si="2"/>
        <v/>
      </c>
      <c r="F25" s="62" t="str">
        <f t="shared" si="3"/>
        <v/>
      </c>
      <c r="G25" s="62">
        <f t="shared" si="4"/>
        <v>15</v>
      </c>
      <c r="H25" s="62">
        <f t="shared" si="5"/>
        <v>5</v>
      </c>
      <c r="I25" s="62" t="str">
        <f t="shared" si="6"/>
        <v/>
      </c>
      <c r="J25" s="62">
        <f t="shared" si="7"/>
        <v>0.82015762336952569</v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Creatinina</v>
      </c>
      <c r="B26" s="38">
        <v>2</v>
      </c>
      <c r="C26" s="38">
        <f t="shared" si="0"/>
        <v>0</v>
      </c>
      <c r="D26" s="61" t="str">
        <f t="shared" si="1"/>
        <v/>
      </c>
      <c r="E26" s="61" t="str">
        <f t="shared" si="2"/>
        <v/>
      </c>
      <c r="F26" s="62" t="str">
        <f t="shared" si="3"/>
        <v/>
      </c>
      <c r="G26" s="62">
        <f t="shared" si="4"/>
        <v>15</v>
      </c>
      <c r="H26" s="62">
        <f t="shared" si="5"/>
        <v>5</v>
      </c>
      <c r="I26" s="62" t="str">
        <f t="shared" si="6"/>
        <v/>
      </c>
      <c r="J26" s="62">
        <f t="shared" si="7"/>
        <v>0.82015762336952569</v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Ferro</v>
      </c>
      <c r="B27" s="38">
        <v>1</v>
      </c>
      <c r="C27" s="38">
        <f t="shared" si="0"/>
        <v>0</v>
      </c>
      <c r="D27" s="61" t="str">
        <f t="shared" si="1"/>
        <v/>
      </c>
      <c r="E27" s="61" t="str">
        <f t="shared" si="2"/>
        <v/>
      </c>
      <c r="F27" s="62" t="str">
        <f t="shared" si="3"/>
        <v/>
      </c>
      <c r="G27" s="62">
        <f t="shared" si="4"/>
        <v>15</v>
      </c>
      <c r="H27" s="62">
        <f t="shared" si="5"/>
        <v>5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Ferro</v>
      </c>
      <c r="B28" s="38">
        <v>2</v>
      </c>
      <c r="C28" s="38">
        <f t="shared" si="0"/>
        <v>0</v>
      </c>
      <c r="D28" s="61" t="str">
        <f t="shared" si="1"/>
        <v/>
      </c>
      <c r="E28" s="61" t="str">
        <f t="shared" si="2"/>
        <v/>
      </c>
      <c r="F28" s="62" t="str">
        <f t="shared" si="3"/>
        <v/>
      </c>
      <c r="G28" s="62">
        <f t="shared" si="4"/>
        <v>15</v>
      </c>
      <c r="H28" s="62">
        <f t="shared" si="5"/>
        <v>5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Fósforo</v>
      </c>
      <c r="B29" s="38">
        <v>1</v>
      </c>
      <c r="C29" s="38">
        <f t="shared" si="0"/>
        <v>0</v>
      </c>
      <c r="D29" s="61" t="str">
        <f t="shared" si="1"/>
        <v/>
      </c>
      <c r="E29" s="61" t="str">
        <f t="shared" si="2"/>
        <v/>
      </c>
      <c r="F29" s="62" t="str">
        <f t="shared" si="3"/>
        <v/>
      </c>
      <c r="G29" s="62">
        <f t="shared" si="4"/>
        <v>11</v>
      </c>
      <c r="H29" s="62">
        <f t="shared" si="5"/>
        <v>3.6666666666666665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Fósforo</v>
      </c>
      <c r="B30" s="38">
        <v>2</v>
      </c>
      <c r="C30" s="38">
        <f t="shared" si="0"/>
        <v>0</v>
      </c>
      <c r="D30" s="61" t="str">
        <f t="shared" si="1"/>
        <v/>
      </c>
      <c r="E30" s="61" t="str">
        <f t="shared" si="2"/>
        <v/>
      </c>
      <c r="F30" s="62" t="str">
        <f t="shared" si="3"/>
        <v/>
      </c>
      <c r="G30" s="62">
        <f t="shared" si="4"/>
        <v>11</v>
      </c>
      <c r="H30" s="62">
        <f t="shared" si="5"/>
        <v>3.6666666666666665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Glicose</v>
      </c>
      <c r="B31" s="38">
        <v>1</v>
      </c>
      <c r="C31" s="38">
        <f t="shared" si="0"/>
        <v>0</v>
      </c>
      <c r="D31" s="61" t="str">
        <f t="shared" si="1"/>
        <v/>
      </c>
      <c r="E31" s="61" t="str">
        <f t="shared" si="2"/>
        <v/>
      </c>
      <c r="F31" s="62" t="str">
        <f t="shared" si="3"/>
        <v/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>
        <f t="shared" si="7"/>
        <v>0.95263737213302113</v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Glicose</v>
      </c>
      <c r="B32" s="38">
        <v>2</v>
      </c>
      <c r="C32" s="38">
        <f t="shared" si="0"/>
        <v>0</v>
      </c>
      <c r="D32" s="61" t="str">
        <f t="shared" si="1"/>
        <v/>
      </c>
      <c r="E32" s="61" t="str">
        <f t="shared" si="2"/>
        <v/>
      </c>
      <c r="F32" s="62" t="str">
        <f t="shared" si="3"/>
        <v/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>
        <f t="shared" si="7"/>
        <v>0.95263737213302113</v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Hemoglobina glicada</v>
      </c>
      <c r="B33" s="38">
        <v>1</v>
      </c>
      <c r="C33" s="38">
        <f t="shared" si="0"/>
        <v>0</v>
      </c>
      <c r="D33" s="61" t="str">
        <f t="shared" si="1"/>
        <v/>
      </c>
      <c r="E33" s="61" t="str">
        <f t="shared" si="2"/>
        <v/>
      </c>
      <c r="F33" s="62" t="str">
        <f t="shared" si="3"/>
        <v/>
      </c>
      <c r="G33" s="62">
        <f t="shared" si="4"/>
        <v>15</v>
      </c>
      <c r="H33" s="62">
        <f t="shared" si="5"/>
        <v>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Hemoglobina glicada</v>
      </c>
      <c r="B34" s="38">
        <v>2</v>
      </c>
      <c r="C34" s="38">
        <f t="shared" si="0"/>
        <v>0</v>
      </c>
      <c r="D34" s="61" t="str">
        <f t="shared" si="1"/>
        <v/>
      </c>
      <c r="E34" s="61" t="str">
        <f t="shared" si="2"/>
        <v/>
      </c>
      <c r="F34" s="62" t="str">
        <f t="shared" si="3"/>
        <v/>
      </c>
      <c r="G34" s="62">
        <f t="shared" si="4"/>
        <v>15</v>
      </c>
      <c r="H34" s="62">
        <f t="shared" si="5"/>
        <v>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Magnésio</v>
      </c>
      <c r="B35" s="38">
        <v>1</v>
      </c>
      <c r="C35" s="38">
        <f t="shared" si="0"/>
        <v>0</v>
      </c>
      <c r="D35" s="61" t="str">
        <f t="shared" si="1"/>
        <v/>
      </c>
      <c r="E35" s="61" t="str">
        <f t="shared" si="2"/>
        <v/>
      </c>
      <c r="F35" s="62" t="str">
        <f t="shared" si="3"/>
        <v/>
      </c>
      <c r="G35" s="62">
        <f t="shared" si="4"/>
        <v>15</v>
      </c>
      <c r="H35" s="62">
        <f t="shared" si="5"/>
        <v>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Magnésio</v>
      </c>
      <c r="B36" s="38">
        <v>2</v>
      </c>
      <c r="C36" s="38">
        <f t="shared" si="0"/>
        <v>0</v>
      </c>
      <c r="D36" s="61" t="str">
        <f t="shared" si="1"/>
        <v/>
      </c>
      <c r="E36" s="61" t="str">
        <f t="shared" si="2"/>
        <v/>
      </c>
      <c r="F36" s="62" t="str">
        <f t="shared" si="3"/>
        <v/>
      </c>
      <c r="G36" s="62">
        <f t="shared" si="4"/>
        <v>15</v>
      </c>
      <c r="H36" s="62">
        <f t="shared" si="5"/>
        <v>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Proteína total</v>
      </c>
      <c r="B37" s="38">
        <v>1</v>
      </c>
      <c r="C37" s="38">
        <f t="shared" si="0"/>
        <v>0</v>
      </c>
      <c r="D37" s="61" t="str">
        <f t="shared" si="1"/>
        <v/>
      </c>
      <c r="E37" s="61" t="str">
        <f t="shared" si="2"/>
        <v/>
      </c>
      <c r="F37" s="62" t="str">
        <f t="shared" si="3"/>
        <v/>
      </c>
      <c r="G37" s="62">
        <f t="shared" si="4"/>
        <v>10</v>
      </c>
      <c r="H37" s="62">
        <f t="shared" si="5"/>
        <v>3.3333333333333335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Proteína total</v>
      </c>
      <c r="B38" s="38">
        <v>2</v>
      </c>
      <c r="C38" s="38">
        <f t="shared" si="0"/>
        <v>0</v>
      </c>
      <c r="D38" s="61" t="str">
        <f t="shared" si="1"/>
        <v/>
      </c>
      <c r="E38" s="61" t="str">
        <f t="shared" si="2"/>
        <v/>
      </c>
      <c r="F38" s="62" t="str">
        <f t="shared" si="3"/>
        <v/>
      </c>
      <c r="G38" s="62">
        <f t="shared" si="4"/>
        <v>10</v>
      </c>
      <c r="H38" s="62">
        <f t="shared" si="5"/>
        <v>3.3333333333333335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Triglicerídeos</v>
      </c>
      <c r="B39" s="38">
        <v>1</v>
      </c>
      <c r="C39" s="38">
        <f t="shared" ref="C39:C70" si="11">IF(INDEX(engEstat,ROW()-6,3)="","",INDEX(engEstat,ROW()-6,3))</f>
        <v>0</v>
      </c>
      <c r="D39" s="61" t="str">
        <f t="shared" ref="D39:D70" si="12">IF(INDEX(engEstat,ROW()-6,4)="","",INDEX(engEstat,ROW()-6,4))</f>
        <v/>
      </c>
      <c r="E39" s="61" t="str">
        <f t="shared" ref="E39:E70" si="13">IF(INDEX(engEstat,ROW()-6,5)="","",INDEX(engEstat,ROW()-6,5))</f>
        <v/>
      </c>
      <c r="F39" s="62" t="str">
        <f t="shared" ref="F39:F70" si="14">IF(INDEX(engEstat,ROW()-6,6)="","",INDEX(engEstat,ROW()-6,6))</f>
        <v/>
      </c>
      <c r="G39" s="62">
        <f t="shared" ref="G39:G70" si="15">IF(INDEX(engEstat,ROW()-6,7)="","",INDEX(engEstat,ROW()-6,7))</f>
        <v>25</v>
      </c>
      <c r="H39" s="62">
        <f t="shared" ref="H39:H70" si="16">IF(INDEX(engEstat,ROW()-6,8)="","",INDEX(engEstat,ROW()-6,8))</f>
        <v>8.3333333333333339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Triglicerídeos</v>
      </c>
      <c r="B40" s="38">
        <v>2</v>
      </c>
      <c r="C40" s="38">
        <f t="shared" si="11"/>
        <v>0</v>
      </c>
      <c r="D40" s="61" t="str">
        <f t="shared" si="12"/>
        <v/>
      </c>
      <c r="E40" s="61" t="str">
        <f t="shared" si="13"/>
        <v/>
      </c>
      <c r="F40" s="62" t="str">
        <f t="shared" si="14"/>
        <v/>
      </c>
      <c r="G40" s="62">
        <f t="shared" si="15"/>
        <v>25</v>
      </c>
      <c r="H40" s="62">
        <f t="shared" si="16"/>
        <v>8.3333333333333339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Ureia</v>
      </c>
      <c r="B41" s="38">
        <v>1</v>
      </c>
      <c r="C41" s="38">
        <f t="shared" si="11"/>
        <v>0</v>
      </c>
      <c r="D41" s="61" t="str">
        <f t="shared" si="12"/>
        <v/>
      </c>
      <c r="E41" s="61" t="str">
        <f t="shared" si="13"/>
        <v/>
      </c>
      <c r="F41" s="62" t="str">
        <f t="shared" si="14"/>
        <v/>
      </c>
      <c r="G41" s="62">
        <f t="shared" si="15"/>
        <v>9</v>
      </c>
      <c r="H41" s="62">
        <f t="shared" si="16"/>
        <v>3</v>
      </c>
      <c r="I41" s="62" t="str">
        <f t="shared" si="17"/>
        <v/>
      </c>
      <c r="J41" s="62">
        <f t="shared" si="18"/>
        <v>0.86244338992896841</v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Ureia</v>
      </c>
      <c r="B42" s="38">
        <v>2</v>
      </c>
      <c r="C42" s="38">
        <f t="shared" si="11"/>
        <v>0</v>
      </c>
      <c r="D42" s="61" t="str">
        <f t="shared" si="12"/>
        <v/>
      </c>
      <c r="E42" s="61" t="str">
        <f t="shared" si="13"/>
        <v/>
      </c>
      <c r="F42" s="62" t="str">
        <f t="shared" si="14"/>
        <v/>
      </c>
      <c r="G42" s="62">
        <f t="shared" si="15"/>
        <v>9</v>
      </c>
      <c r="H42" s="62">
        <f t="shared" si="16"/>
        <v>3</v>
      </c>
      <c r="I42" s="62" t="str">
        <f t="shared" si="17"/>
        <v/>
      </c>
      <c r="J42" s="62">
        <f t="shared" si="18"/>
        <v>0.86244338992896841</v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Amilase</v>
      </c>
      <c r="B43" s="38">
        <v>1</v>
      </c>
      <c r="C43" s="38">
        <f t="shared" si="11"/>
        <v>0</v>
      </c>
      <c r="D43" s="61" t="str">
        <f t="shared" si="12"/>
        <v/>
      </c>
      <c r="E43" s="61" t="str">
        <f t="shared" si="13"/>
        <v/>
      </c>
      <c r="F43" s="62" t="str">
        <f t="shared" si="14"/>
        <v/>
      </c>
      <c r="G43" s="62">
        <f t="shared" si="15"/>
        <v>30</v>
      </c>
      <c r="H43" s="62">
        <f t="shared" si="16"/>
        <v>10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Amilase</v>
      </c>
      <c r="B44" s="38">
        <v>2</v>
      </c>
      <c r="C44" s="38">
        <f t="shared" si="11"/>
        <v>0</v>
      </c>
      <c r="D44" s="61" t="str">
        <f t="shared" si="12"/>
        <v/>
      </c>
      <c r="E44" s="61" t="str">
        <f t="shared" si="13"/>
        <v/>
      </c>
      <c r="F44" s="62" t="str">
        <f t="shared" si="14"/>
        <v/>
      </c>
      <c r="G44" s="62">
        <f t="shared" si="15"/>
        <v>30</v>
      </c>
      <c r="H44" s="62">
        <f t="shared" si="16"/>
        <v>10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Creatina fosfoquinase</v>
      </c>
      <c r="B45" s="38">
        <v>1</v>
      </c>
      <c r="C45" s="38">
        <f t="shared" si="11"/>
        <v>0</v>
      </c>
      <c r="D45" s="61" t="str">
        <f t="shared" si="12"/>
        <v/>
      </c>
      <c r="E45" s="61" t="str">
        <f t="shared" si="13"/>
        <v/>
      </c>
      <c r="F45" s="62" t="str">
        <f t="shared" si="14"/>
        <v/>
      </c>
      <c r="G45" s="62">
        <f t="shared" si="15"/>
        <v>15</v>
      </c>
      <c r="H45" s="62">
        <f t="shared" si="16"/>
        <v>5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Creatina fosfoquinase</v>
      </c>
      <c r="B46" s="38">
        <v>2</v>
      </c>
      <c r="C46" s="38">
        <f t="shared" si="11"/>
        <v>0</v>
      </c>
      <c r="D46" s="61" t="str">
        <f t="shared" si="12"/>
        <v/>
      </c>
      <c r="E46" s="61" t="str">
        <f t="shared" si="13"/>
        <v/>
      </c>
      <c r="F46" s="62" t="str">
        <f t="shared" si="14"/>
        <v/>
      </c>
      <c r="G46" s="62">
        <f t="shared" si="15"/>
        <v>15</v>
      </c>
      <c r="H46" s="62">
        <f t="shared" si="16"/>
        <v>5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 t="str">
        <f>Analitos!$A$24</f>
        <v>Fosfatase alcalina</v>
      </c>
      <c r="B47" s="38">
        <v>1</v>
      </c>
      <c r="C47" s="38">
        <f t="shared" si="11"/>
        <v>0</v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>
        <f t="shared" si="15"/>
        <v>30</v>
      </c>
      <c r="H47" s="62">
        <f t="shared" si="16"/>
        <v>10</v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 t="str">
        <f>Analitos!$A$24</f>
        <v>Fosfatase alcalina</v>
      </c>
      <c r="B48" s="38">
        <v>2</v>
      </c>
      <c r="C48" s="38">
        <f t="shared" si="11"/>
        <v>0</v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>
        <f t="shared" si="15"/>
        <v>30</v>
      </c>
      <c r="H48" s="62">
        <f t="shared" si="16"/>
        <v>10</v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 t="str">
        <f>Analitos!$A$25</f>
        <v>GGT</v>
      </c>
      <c r="B49" s="38">
        <v>1</v>
      </c>
      <c r="C49" s="38">
        <f t="shared" si="11"/>
        <v>0</v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>
        <f t="shared" si="15"/>
        <v>22</v>
      </c>
      <c r="H49" s="62">
        <f t="shared" si="16"/>
        <v>7.333333333333333</v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 t="str">
        <f>Analitos!$A$25</f>
        <v>GGT</v>
      </c>
      <c r="B50" s="38">
        <v>2</v>
      </c>
      <c r="C50" s="38">
        <f t="shared" si="11"/>
        <v>0</v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>
        <f t="shared" si="15"/>
        <v>22</v>
      </c>
      <c r="H50" s="62">
        <f t="shared" si="16"/>
        <v>7.333333333333333</v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 t="str">
        <f>Analitos!$A$26</f>
        <v>Lactato desidrogenase</v>
      </c>
      <c r="B51" s="38">
        <v>1</v>
      </c>
      <c r="C51" s="38">
        <f t="shared" si="11"/>
        <v>0</v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>
        <f t="shared" si="15"/>
        <v>15</v>
      </c>
      <c r="H51" s="62">
        <f t="shared" si="16"/>
        <v>5</v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 t="str">
        <f>Analitos!$A$26</f>
        <v>Lactato desidrogenase</v>
      </c>
      <c r="B52" s="38">
        <v>2</v>
      </c>
      <c r="C52" s="38">
        <f t="shared" si="11"/>
        <v>0</v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>
        <f t="shared" si="15"/>
        <v>15</v>
      </c>
      <c r="H52" s="62">
        <f t="shared" si="16"/>
        <v>5</v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 t="str">
        <f>Analitos!$A$27</f>
        <v>Lipase</v>
      </c>
      <c r="B53" s="38">
        <v>1</v>
      </c>
      <c r="C53" s="38">
        <f t="shared" si="11"/>
        <v>0</v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>
        <f t="shared" si="15"/>
        <v>15</v>
      </c>
      <c r="H53" s="62">
        <f t="shared" si="16"/>
        <v>5</v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 t="str">
        <f>Analitos!$A$27</f>
        <v>Lipase</v>
      </c>
      <c r="B54" s="38">
        <v>2</v>
      </c>
      <c r="C54" s="38">
        <f t="shared" si="11"/>
        <v>0</v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>
        <f t="shared" si="15"/>
        <v>15</v>
      </c>
      <c r="H54" s="62">
        <f t="shared" si="16"/>
        <v>5</v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 t="str">
        <f>Analitos!$A$28</f>
        <v>AST (TGO)</v>
      </c>
      <c r="B55" s="38">
        <v>1</v>
      </c>
      <c r="C55" s="38">
        <f t="shared" si="11"/>
        <v>0</v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>
        <f t="shared" si="15"/>
        <v>20</v>
      </c>
      <c r="H55" s="62">
        <f t="shared" si="16"/>
        <v>6.666666666666667</v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 t="str">
        <f>Analitos!$A$28</f>
        <v>AST (TGO)</v>
      </c>
      <c r="B56" s="38">
        <v>2</v>
      </c>
      <c r="C56" s="38">
        <f t="shared" si="11"/>
        <v>0</v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>
        <f t="shared" si="15"/>
        <v>20</v>
      </c>
      <c r="H56" s="62">
        <f t="shared" si="16"/>
        <v>6.666666666666667</v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 t="str">
        <f>Analitos!$A$29</f>
        <v>ALT (TGP)</v>
      </c>
      <c r="B57" s="38">
        <v>1</v>
      </c>
      <c r="C57" s="38">
        <f t="shared" si="11"/>
        <v>0</v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>
        <f t="shared" si="15"/>
        <v>20</v>
      </c>
      <c r="H57" s="62">
        <f t="shared" si="16"/>
        <v>6.666666666666667</v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 t="str">
        <f>Analitos!$A$29</f>
        <v>ALT (TGP)</v>
      </c>
      <c r="B58" s="38">
        <v>2</v>
      </c>
      <c r="C58" s="38">
        <f t="shared" si="11"/>
        <v>0</v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>
        <f t="shared" si="15"/>
        <v>20</v>
      </c>
      <c r="H58" s="62">
        <f t="shared" si="16"/>
        <v>6.666666666666667</v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 t="str">
        <f>Analitos!$A$30</f>
        <v>Proteína C-reativa</v>
      </c>
      <c r="B59" s="38">
        <v>1</v>
      </c>
      <c r="C59" s="38">
        <f t="shared" si="11"/>
        <v>0</v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>
        <f t="shared" si="15"/>
        <v>15</v>
      </c>
      <c r="H59" s="62">
        <f t="shared" si="16"/>
        <v>5</v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 t="str">
        <f>Analitos!$A$30</f>
        <v>Proteína C-reativa</v>
      </c>
      <c r="B60" s="38">
        <v>2</v>
      </c>
      <c r="C60" s="38">
        <f t="shared" si="11"/>
        <v>0</v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>
        <f t="shared" si="15"/>
        <v>15</v>
      </c>
      <c r="H60" s="62">
        <f t="shared" si="16"/>
        <v>5</v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 t="str">
        <f>Analitos!$A$31</f>
        <v>Bicarbonato</v>
      </c>
      <c r="B61" s="38">
        <v>1</v>
      </c>
      <c r="C61" s="38">
        <f t="shared" si="11"/>
        <v>0</v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>
        <f t="shared" si="15"/>
        <v>15</v>
      </c>
      <c r="H61" s="62">
        <f t="shared" si="16"/>
        <v>5</v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 t="str">
        <f>Analitos!$A$31</f>
        <v>Bicarbonato</v>
      </c>
      <c r="B62" s="38">
        <v>2</v>
      </c>
      <c r="C62" s="38">
        <f t="shared" si="11"/>
        <v>0</v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>
        <f t="shared" si="15"/>
        <v>15</v>
      </c>
      <c r="H62" s="62">
        <f t="shared" si="16"/>
        <v>5</v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 t="str">
        <f>Analitos!$A$32</f>
        <v>Sódio</v>
      </c>
      <c r="B63" s="38">
        <v>1</v>
      </c>
      <c r="C63" s="38">
        <f t="shared" si="11"/>
        <v>0</v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>
        <f t="shared" si="15"/>
        <v>4</v>
      </c>
      <c r="H63" s="62">
        <f t="shared" si="16"/>
        <v>1.3333333333333333</v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 t="str">
        <f>Analitos!$A$32</f>
        <v>Sódio</v>
      </c>
      <c r="B64" s="38">
        <v>2</v>
      </c>
      <c r="C64" s="38">
        <f t="shared" si="11"/>
        <v>0</v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>
        <f t="shared" si="15"/>
        <v>4</v>
      </c>
      <c r="H64" s="62">
        <f t="shared" si="16"/>
        <v>1.3333333333333333</v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 t="str">
        <f>Analitos!$A$33</f>
        <v>Potássio</v>
      </c>
      <c r="B65" s="38">
        <v>1</v>
      </c>
      <c r="C65" s="38">
        <f t="shared" si="11"/>
        <v>0</v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>
        <f t="shared" si="15"/>
        <v>6</v>
      </c>
      <c r="H65" s="62">
        <f t="shared" si="16"/>
        <v>2</v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 t="str">
        <f>Analitos!$A$33</f>
        <v>Potássio</v>
      </c>
      <c r="B66" s="38">
        <v>2</v>
      </c>
      <c r="C66" s="38">
        <f t="shared" si="11"/>
        <v>0</v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>
        <f t="shared" si="15"/>
        <v>6</v>
      </c>
      <c r="H66" s="62">
        <f t="shared" si="16"/>
        <v>2</v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 t="str">
        <f>Analitos!$A$34</f>
        <v>Cloro</v>
      </c>
      <c r="B67" s="38">
        <v>1</v>
      </c>
      <c r="C67" s="38">
        <f t="shared" si="11"/>
        <v>0</v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>
        <f t="shared" si="15"/>
        <v>5</v>
      </c>
      <c r="H67" s="62">
        <f t="shared" si="16"/>
        <v>1.6666666666666667</v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 t="str">
        <f>Analitos!$A$34</f>
        <v>Cloro</v>
      </c>
      <c r="B68" s="38">
        <v>2</v>
      </c>
      <c r="C68" s="38">
        <f t="shared" si="11"/>
        <v>0</v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>
        <f t="shared" si="15"/>
        <v>5</v>
      </c>
      <c r="H68" s="62">
        <f t="shared" si="16"/>
        <v>1.6666666666666667</v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9" t="s">
        <v>274</v>
      </c>
      <c r="B1" s="115"/>
      <c r="C1" s="115"/>
      <c r="D1" s="115"/>
      <c r="E1" s="115"/>
      <c r="F1" s="115"/>
      <c r="G1" s="115"/>
      <c r="H1" s="115"/>
      <c r="I1" s="115"/>
      <c r="J1" s="115"/>
      <c r="M1" s="5" t="s">
        <v>275</v>
      </c>
      <c r="N1" s="64" t="s">
        <v>284</v>
      </c>
    </row>
    <row r="2" spans="1:14" ht="19.899999999999999" customHeight="1" x14ac:dyDescent="0.25">
      <c r="A2" s="120" t="s">
        <v>276</v>
      </c>
      <c r="B2" s="115"/>
      <c r="C2" s="115"/>
      <c r="D2" s="115"/>
      <c r="E2" s="115"/>
      <c r="F2" s="115"/>
      <c r="G2" s="115"/>
      <c r="H2" s="115"/>
      <c r="I2" s="115"/>
      <c r="J2" s="115"/>
      <c r="M2" s="5" t="s">
        <v>277</v>
      </c>
      <c r="N2" s="64" t="s">
        <v>286</v>
      </c>
    </row>
    <row r="3" spans="1:14" ht="28.15" customHeight="1" x14ac:dyDescent="0.25">
      <c r="A3" s="86" t="s">
        <v>278</v>
      </c>
      <c r="B3" s="17" t="s">
        <v>279</v>
      </c>
      <c r="C3" s="17" t="s">
        <v>280</v>
      </c>
      <c r="D3" s="17" t="s">
        <v>281</v>
      </c>
      <c r="E3" s="17" t="s">
        <v>282</v>
      </c>
      <c r="G3" s="133" t="s">
        <v>283</v>
      </c>
      <c r="H3" s="115"/>
      <c r="I3" s="115"/>
      <c r="J3" s="115"/>
    </row>
    <row r="4" spans="1:14" ht="40.15" customHeight="1" x14ac:dyDescent="0.25">
      <c r="A4" s="87" t="s">
        <v>284</v>
      </c>
      <c r="B4" s="25" t="s">
        <v>285</v>
      </c>
      <c r="C4" s="40" t="s">
        <v>286</v>
      </c>
      <c r="D4" s="65" t="s">
        <v>287</v>
      </c>
      <c r="E4" s="68" t="s">
        <v>288</v>
      </c>
    </row>
    <row r="5" spans="1:14" ht="40.15" customHeight="1" x14ac:dyDescent="0.25">
      <c r="A5" s="88" t="s">
        <v>289</v>
      </c>
      <c r="B5" s="25" t="s">
        <v>290</v>
      </c>
      <c r="C5" s="67" t="s">
        <v>289</v>
      </c>
      <c r="D5" s="65" t="s">
        <v>291</v>
      </c>
      <c r="E5" s="69" t="s">
        <v>292</v>
      </c>
      <c r="G5" s="47" t="s">
        <v>278</v>
      </c>
      <c r="H5" s="71" t="s">
        <v>318</v>
      </c>
    </row>
    <row r="6" spans="1:14" ht="22.15" customHeight="1" x14ac:dyDescent="0.25">
      <c r="A6" s="89" t="s">
        <v>315</v>
      </c>
      <c r="B6" s="55" t="s">
        <v>316</v>
      </c>
      <c r="C6" s="42" t="s">
        <v>286</v>
      </c>
      <c r="D6" s="66" t="s">
        <v>317</v>
      </c>
      <c r="E6" s="70"/>
      <c r="G6" s="47" t="s">
        <v>279</v>
      </c>
      <c r="H6" s="71" t="s">
        <v>319</v>
      </c>
    </row>
    <row r="7" spans="1:14" ht="22.15" customHeight="1" x14ac:dyDescent="0.25">
      <c r="A7" s="89" t="s">
        <v>318</v>
      </c>
      <c r="B7" s="55" t="s">
        <v>319</v>
      </c>
      <c r="C7" s="42" t="s">
        <v>286</v>
      </c>
      <c r="D7" s="66" t="s">
        <v>317</v>
      </c>
      <c r="E7" s="70"/>
      <c r="G7" s="47" t="s">
        <v>293</v>
      </c>
      <c r="H7" s="72"/>
    </row>
    <row r="8" spans="1:14" ht="22.15" customHeight="1" x14ac:dyDescent="0.25">
      <c r="A8" s="89"/>
      <c r="B8" s="55"/>
      <c r="C8" s="42"/>
      <c r="D8" s="66"/>
      <c r="E8" s="70"/>
      <c r="G8" s="47" t="s">
        <v>280</v>
      </c>
      <c r="H8" s="71" t="s">
        <v>286</v>
      </c>
    </row>
    <row r="9" spans="1:14" ht="22.15" customHeight="1" x14ac:dyDescent="0.25">
      <c r="A9" s="89"/>
      <c r="B9" s="55"/>
      <c r="C9" s="42"/>
      <c r="D9" s="66"/>
      <c r="E9" s="70"/>
    </row>
    <row r="10" spans="1:14" ht="22.15" customHeight="1" x14ac:dyDescent="0.25">
      <c r="A10" s="89"/>
      <c r="B10" s="55"/>
      <c r="C10" s="42"/>
      <c r="D10" s="66"/>
      <c r="E10" s="70"/>
    </row>
    <row r="11" spans="1:14" ht="22.15" customHeight="1" x14ac:dyDescent="0.25">
      <c r="A11" s="89"/>
      <c r="B11" s="55"/>
      <c r="C11" s="42"/>
      <c r="D11" s="66"/>
      <c r="E11" s="70"/>
      <c r="G11" s="132" t="s">
        <v>320</v>
      </c>
      <c r="H11" s="115"/>
      <c r="I11" s="115"/>
      <c r="J11" s="115"/>
    </row>
    <row r="12" spans="1:14" ht="22.15" customHeight="1" x14ac:dyDescent="0.25">
      <c r="A12" s="89"/>
      <c r="B12" s="55"/>
      <c r="C12" s="42"/>
      <c r="D12" s="66"/>
      <c r="E12" s="70"/>
    </row>
    <row r="13" spans="1:14" ht="22.15" customHeight="1" x14ac:dyDescent="0.25">
      <c r="A13" s="89"/>
      <c r="B13" s="55"/>
      <c r="C13" s="42"/>
      <c r="D13" s="66"/>
      <c r="E13" s="70"/>
    </row>
    <row r="14" spans="1:14" ht="22.15" customHeight="1" x14ac:dyDescent="0.25">
      <c r="A14" s="89"/>
      <c r="B14" s="55"/>
      <c r="C14" s="42"/>
      <c r="D14" s="66"/>
      <c r="E14" s="70"/>
    </row>
    <row r="15" spans="1:14" ht="22.15" customHeight="1" x14ac:dyDescent="0.25">
      <c r="A15" s="89"/>
      <c r="B15" s="55"/>
      <c r="C15" s="42"/>
      <c r="D15" s="66"/>
      <c r="E15" s="70"/>
    </row>
    <row r="16" spans="1:14" ht="22.15" customHeight="1" x14ac:dyDescent="0.25">
      <c r="A16" s="89"/>
      <c r="B16" s="55"/>
      <c r="C16" s="42"/>
      <c r="D16" s="66"/>
      <c r="E16" s="70"/>
    </row>
    <row r="17" spans="1:5" ht="22.15" customHeight="1" x14ac:dyDescent="0.25">
      <c r="A17" s="89"/>
      <c r="B17" s="55"/>
      <c r="C17" s="42"/>
      <c r="D17" s="66"/>
      <c r="E17" s="70"/>
    </row>
    <row r="18" spans="1:5" ht="22.15" customHeight="1" x14ac:dyDescent="0.25">
      <c r="A18" s="89"/>
      <c r="B18" s="55"/>
      <c r="C18" s="42"/>
      <c r="D18" s="66"/>
      <c r="E18" s="70"/>
    </row>
    <row r="19" spans="1:5" ht="22.15" customHeight="1" x14ac:dyDescent="0.25">
      <c r="A19" s="89"/>
      <c r="B19" s="55"/>
      <c r="C19" s="42"/>
      <c r="D19" s="66"/>
      <c r="E19" s="70"/>
    </row>
    <row r="20" spans="1:5" ht="22.15" customHeight="1" x14ac:dyDescent="0.25">
      <c r="A20" s="89"/>
      <c r="B20" s="55"/>
      <c r="C20" s="42"/>
      <c r="D20" s="66"/>
      <c r="E20" s="70"/>
    </row>
    <row r="21" spans="1:5" ht="22.15" customHeight="1" x14ac:dyDescent="0.25">
      <c r="A21" s="89"/>
      <c r="B21" s="55"/>
      <c r="C21" s="42"/>
      <c r="D21" s="66"/>
      <c r="E21" s="70"/>
    </row>
    <row r="22" spans="1:5" ht="22.15" customHeight="1" x14ac:dyDescent="0.25">
      <c r="A22" s="89"/>
      <c r="B22" s="55"/>
      <c r="C22" s="42"/>
      <c r="D22" s="66"/>
      <c r="E22" s="70"/>
    </row>
    <row r="23" spans="1:5" ht="22.15" customHeight="1" x14ac:dyDescent="0.25">
      <c r="A23" s="89"/>
      <c r="B23" s="55"/>
      <c r="C23" s="42"/>
      <c r="D23" s="66"/>
      <c r="E23" s="70"/>
    </row>
    <row r="24" spans="1:5" ht="22.15" customHeight="1" x14ac:dyDescent="0.25">
      <c r="A24" s="89"/>
      <c r="B24" s="55"/>
      <c r="C24" s="42"/>
      <c r="D24" s="66"/>
      <c r="E24" s="70"/>
    </row>
    <row r="25" spans="1:5" ht="22.15" customHeight="1" x14ac:dyDescent="0.25">
      <c r="A25" s="89"/>
      <c r="B25" s="55"/>
      <c r="C25" s="42"/>
      <c r="D25" s="66"/>
      <c r="E25" s="70"/>
    </row>
    <row r="26" spans="1:5" ht="22.15" customHeight="1" x14ac:dyDescent="0.25">
      <c r="A26" s="89"/>
      <c r="B26" s="55"/>
      <c r="C26" s="42"/>
      <c r="D26" s="66"/>
      <c r="E26" s="70"/>
    </row>
    <row r="27" spans="1:5" ht="22.15" customHeight="1" x14ac:dyDescent="0.25">
      <c r="A27" s="89"/>
      <c r="B27" s="55"/>
      <c r="C27" s="42"/>
      <c r="D27" s="66"/>
      <c r="E27" s="70"/>
    </row>
    <row r="28" spans="1:5" ht="22.15" customHeight="1" x14ac:dyDescent="0.25">
      <c r="A28" s="89"/>
      <c r="B28" s="55"/>
      <c r="C28" s="42"/>
      <c r="D28" s="66"/>
      <c r="E28" s="70"/>
    </row>
    <row r="29" spans="1:5" ht="22.15" customHeight="1" x14ac:dyDescent="0.25">
      <c r="A29" s="89"/>
      <c r="B29" s="55"/>
      <c r="C29" s="42"/>
      <c r="D29" s="66"/>
      <c r="E29" s="70"/>
    </row>
    <row r="30" spans="1:5" ht="22.15" customHeight="1" x14ac:dyDescent="0.25">
      <c r="A30" s="89"/>
      <c r="B30" s="55"/>
      <c r="C30" s="42"/>
      <c r="D30" s="66"/>
      <c r="E30" s="70"/>
    </row>
    <row r="31" spans="1:5" ht="22.15" customHeight="1" x14ac:dyDescent="0.25">
      <c r="A31" s="89"/>
      <c r="B31" s="55"/>
      <c r="C31" s="42"/>
      <c r="D31" s="66"/>
      <c r="E31" s="70"/>
    </row>
    <row r="32" spans="1:5" ht="22.15" customHeight="1" x14ac:dyDescent="0.25">
      <c r="A32" s="89"/>
      <c r="B32" s="55"/>
      <c r="C32" s="42"/>
      <c r="D32" s="66"/>
      <c r="E32" s="70"/>
    </row>
    <row r="33" spans="1:5" ht="22.15" customHeight="1" x14ac:dyDescent="0.25">
      <c r="A33" s="89"/>
      <c r="B33" s="55"/>
      <c r="C33" s="42"/>
      <c r="D33" s="66"/>
      <c r="E33" s="70"/>
    </row>
    <row r="34" spans="1:5" ht="22.15" customHeight="1" x14ac:dyDescent="0.25">
      <c r="A34" s="89"/>
      <c r="B34" s="55"/>
      <c r="C34" s="42"/>
      <c r="D34" s="66"/>
      <c r="E34" s="70"/>
    </row>
    <row r="35" spans="1:5" ht="22.15" customHeight="1" x14ac:dyDescent="0.25">
      <c r="A35" s="89"/>
      <c r="B35" s="55"/>
      <c r="C35" s="42"/>
      <c r="D35" s="66"/>
      <c r="E35" s="70"/>
    </row>
    <row r="36" spans="1:5" ht="22.15" customHeight="1" x14ac:dyDescent="0.25">
      <c r="A36" s="89"/>
      <c r="B36" s="55"/>
      <c r="C36" s="42"/>
      <c r="D36" s="66"/>
      <c r="E36" s="70"/>
    </row>
    <row r="37" spans="1:5" ht="22.15" customHeight="1" x14ac:dyDescent="0.25">
      <c r="A37" s="89"/>
      <c r="B37" s="55"/>
      <c r="C37" s="42"/>
      <c r="D37" s="66"/>
      <c r="E37" s="70"/>
    </row>
    <row r="38" spans="1:5" ht="22.15" customHeight="1" x14ac:dyDescent="0.25">
      <c r="A38" s="89"/>
      <c r="B38" s="55"/>
      <c r="C38" s="42"/>
      <c r="D38" s="66"/>
      <c r="E38" s="70"/>
    </row>
    <row r="39" spans="1:5" ht="22.15" customHeight="1" x14ac:dyDescent="0.25">
      <c r="A39" s="89"/>
      <c r="B39" s="55"/>
      <c r="C39" s="42"/>
      <c r="D39" s="66"/>
      <c r="E39" s="70"/>
    </row>
    <row r="40" spans="1:5" ht="22.15" customHeight="1" x14ac:dyDescent="0.25">
      <c r="A40" s="89"/>
      <c r="B40" s="55"/>
      <c r="C40" s="42"/>
      <c r="D40" s="66"/>
      <c r="E40" s="70"/>
    </row>
    <row r="41" spans="1:5" ht="22.15" customHeight="1" x14ac:dyDescent="0.25">
      <c r="A41" s="89"/>
      <c r="B41" s="55"/>
      <c r="C41" s="42"/>
      <c r="D41" s="66"/>
      <c r="E41" s="70"/>
    </row>
    <row r="42" spans="1:5" ht="22.15" customHeight="1" x14ac:dyDescent="0.25">
      <c r="A42" s="89"/>
      <c r="B42" s="55"/>
      <c r="C42" s="42"/>
      <c r="D42" s="66"/>
      <c r="E42" s="70"/>
    </row>
    <row r="43" spans="1:5" ht="22.15" customHeight="1" x14ac:dyDescent="0.25">
      <c r="A43" s="89"/>
      <c r="B43" s="55"/>
      <c r="C43" s="42"/>
      <c r="D43" s="66"/>
      <c r="E43" s="70"/>
    </row>
    <row r="44" spans="1:5" ht="22.15" customHeight="1" x14ac:dyDescent="0.25">
      <c r="A44" s="89"/>
      <c r="B44" s="55"/>
      <c r="C44" s="42"/>
      <c r="D44" s="66"/>
      <c r="E44" s="70"/>
    </row>
    <row r="45" spans="1:5" ht="22.15" customHeight="1" x14ac:dyDescent="0.25">
      <c r="A45" s="89"/>
      <c r="B45" s="55"/>
      <c r="C45" s="42"/>
      <c r="D45" s="66"/>
      <c r="E45" s="70"/>
    </row>
    <row r="46" spans="1:5" ht="22.15" customHeight="1" x14ac:dyDescent="0.25">
      <c r="A46" s="89"/>
      <c r="B46" s="55"/>
      <c r="C46" s="42"/>
      <c r="D46" s="66"/>
      <c r="E46" s="70"/>
    </row>
    <row r="47" spans="1:5" ht="22.15" customHeight="1" x14ac:dyDescent="0.25">
      <c r="A47" s="89"/>
      <c r="B47" s="55"/>
      <c r="C47" s="42"/>
      <c r="D47" s="66"/>
      <c r="E47" s="70"/>
    </row>
    <row r="48" spans="1:5" ht="22.15" customHeight="1" x14ac:dyDescent="0.25">
      <c r="A48" s="89"/>
      <c r="B48" s="55"/>
      <c r="C48" s="42"/>
      <c r="D48" s="66"/>
      <c r="E48" s="70"/>
    </row>
    <row r="49" spans="1:5" ht="22.15" customHeight="1" x14ac:dyDescent="0.25">
      <c r="A49" s="89"/>
      <c r="B49" s="55"/>
      <c r="C49" s="42"/>
      <c r="D49" s="66"/>
      <c r="E49" s="70"/>
    </row>
    <row r="50" spans="1:5" ht="22.15" customHeight="1" x14ac:dyDescent="0.25">
      <c r="A50" s="89"/>
      <c r="B50" s="55"/>
      <c r="C50" s="42"/>
      <c r="D50" s="66"/>
      <c r="E50" s="70"/>
    </row>
    <row r="51" spans="1:5" ht="22.15" customHeight="1" x14ac:dyDescent="0.25">
      <c r="A51" s="89"/>
      <c r="B51" s="55"/>
      <c r="C51" s="42"/>
      <c r="D51" s="66"/>
      <c r="E51" s="70"/>
    </row>
    <row r="52" spans="1:5" ht="22.15" customHeight="1" x14ac:dyDescent="0.25">
      <c r="A52" s="89"/>
      <c r="B52" s="55"/>
      <c r="C52" s="42"/>
      <c r="D52" s="66"/>
      <c r="E52" s="70"/>
    </row>
    <row r="53" spans="1:5" ht="22.15" customHeight="1" x14ac:dyDescent="0.25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9" t="s">
        <v>294</v>
      </c>
      <c r="B1" s="115"/>
      <c r="C1" s="115"/>
      <c r="D1" s="115"/>
      <c r="E1" s="115"/>
      <c r="F1" s="115"/>
      <c r="H1" s="134" t="str">
        <f>"Assinaturas do lote em uso: "&amp;loteAtivo</f>
        <v>Assinaturas do lote em uso: 999999</v>
      </c>
      <c r="I1" s="117"/>
      <c r="J1" s="118"/>
    </row>
    <row r="2" spans="1:10" ht="19.899999999999999" customHeight="1" x14ac:dyDescent="0.25">
      <c r="A2" s="120" t="s">
        <v>295</v>
      </c>
      <c r="B2" s="115"/>
      <c r="C2" s="115"/>
      <c r="D2" s="115"/>
      <c r="E2" s="115"/>
      <c r="F2" s="115"/>
    </row>
    <row r="3" spans="1:10" ht="28.15" customHeight="1" x14ac:dyDescent="0.25">
      <c r="A3" s="17" t="s">
        <v>311</v>
      </c>
      <c r="B3" s="17" t="s">
        <v>164</v>
      </c>
      <c r="C3" s="17" t="s">
        <v>296</v>
      </c>
      <c r="D3" s="17" t="s">
        <v>297</v>
      </c>
      <c r="E3" s="17" t="s">
        <v>298</v>
      </c>
      <c r="F3" s="17" t="s">
        <v>299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6"/>
      <c r="D4" s="38"/>
      <c r="E4" s="66"/>
      <c r="F4" s="38"/>
    </row>
    <row r="5" spans="1:10" ht="37.9" customHeight="1" x14ac:dyDescent="0.25">
      <c r="A5" s="38">
        <f t="shared" si="0"/>
        <v>2</v>
      </c>
      <c r="B5" s="37">
        <f t="shared" si="1"/>
        <v>46035</v>
      </c>
      <c r="C5" s="38"/>
      <c r="D5" s="38"/>
      <c r="E5" s="66"/>
      <c r="F5" s="38"/>
    </row>
    <row r="6" spans="1:10" ht="37.9" customHeight="1" x14ac:dyDescent="0.25">
      <c r="A6" s="38">
        <f t="shared" si="0"/>
        <v>3</v>
      </c>
      <c r="B6" s="37">
        <f t="shared" si="1"/>
        <v>46042</v>
      </c>
      <c r="C6" s="66"/>
      <c r="D6" s="38"/>
      <c r="E6" s="66"/>
      <c r="F6" s="38"/>
    </row>
    <row r="7" spans="1:10" ht="37.9" customHeight="1" x14ac:dyDescent="0.25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164</v>
      </c>
      <c r="B1" s="31" t="s">
        <v>88</v>
      </c>
      <c r="C1" s="31" t="s">
        <v>165</v>
      </c>
      <c r="D1" s="31" t="s">
        <v>311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306</v>
      </c>
      <c r="L1" s="31" t="s">
        <v>232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35" t="s">
        <v>314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19.899999999999999" customHeight="1" x14ac:dyDescent="0.25">
      <c r="A2" s="136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1:27" ht="24" customHeight="1" x14ac:dyDescent="0.25">
      <c r="A3" s="81" t="s">
        <v>311</v>
      </c>
      <c r="B3" s="81" t="s">
        <v>164</v>
      </c>
      <c r="C3" s="81" t="s">
        <v>145</v>
      </c>
      <c r="D3" s="81" t="s">
        <v>88</v>
      </c>
      <c r="E3" s="81" t="s">
        <v>312</v>
      </c>
      <c r="F3" s="81" t="s">
        <v>232</v>
      </c>
      <c r="K3" s="81" t="s">
        <v>311</v>
      </c>
      <c r="L3" s="81" t="s">
        <v>164</v>
      </c>
      <c r="M3" s="81" t="s">
        <v>145</v>
      </c>
      <c r="N3" s="81" t="s">
        <v>88</v>
      </c>
      <c r="O3" s="81" t="s">
        <v>312</v>
      </c>
      <c r="P3" s="81" t="s">
        <v>232</v>
      </c>
    </row>
    <row r="4" spans="1:27" x14ac:dyDescent="0.25">
      <c r="A4" s="82">
        <v>1</v>
      </c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</row>
    <row r="5" spans="1:27" x14ac:dyDescent="0.25">
      <c r="A5" s="82">
        <v>2</v>
      </c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</row>
    <row r="6" spans="1:27" x14ac:dyDescent="0.25">
      <c r="A6" s="82">
        <v>3</v>
      </c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</row>
    <row r="7" spans="1:27" x14ac:dyDescent="0.25">
      <c r="A7" s="82">
        <v>4</v>
      </c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</row>
    <row r="8" spans="1:27" x14ac:dyDescent="0.25">
      <c r="A8" s="82">
        <v>5</v>
      </c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</row>
    <row r="9" spans="1:27" x14ac:dyDescent="0.25">
      <c r="A9" s="82">
        <v>6</v>
      </c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</row>
    <row r="10" spans="1:27" x14ac:dyDescent="0.25">
      <c r="A10" s="82">
        <v>7</v>
      </c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</row>
    <row r="11" spans="1:27" x14ac:dyDescent="0.25">
      <c r="A11" s="82">
        <v>8</v>
      </c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</row>
    <row r="12" spans="1:27" x14ac:dyDescent="0.25">
      <c r="A12" s="82">
        <v>9</v>
      </c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</row>
    <row r="13" spans="1:27" x14ac:dyDescent="0.25">
      <c r="A13" s="82">
        <v>10</v>
      </c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</row>
    <row r="14" spans="1:27" x14ac:dyDescent="0.25">
      <c r="A14" s="82">
        <v>11</v>
      </c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</row>
    <row r="15" spans="1:27" x14ac:dyDescent="0.25">
      <c r="A15" s="82">
        <v>12</v>
      </c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</row>
    <row r="16" spans="1:27" x14ac:dyDescent="0.25">
      <c r="A16" s="82">
        <v>13</v>
      </c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</row>
    <row r="17" spans="1:16" x14ac:dyDescent="0.25">
      <c r="A17" s="82">
        <v>14</v>
      </c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</row>
    <row r="18" spans="1:16" x14ac:dyDescent="0.25">
      <c r="A18" s="82">
        <v>15</v>
      </c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</row>
    <row r="19" spans="1:16" x14ac:dyDescent="0.25">
      <c r="A19" s="82">
        <v>16</v>
      </c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</row>
    <row r="20" spans="1:16" x14ac:dyDescent="0.25">
      <c r="A20" s="82">
        <v>17</v>
      </c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</row>
    <row r="21" spans="1:16" x14ac:dyDescent="0.25">
      <c r="A21" s="82">
        <v>18</v>
      </c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</row>
    <row r="22" spans="1:16" x14ac:dyDescent="0.25">
      <c r="A22" s="82">
        <v>19</v>
      </c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</row>
    <row r="23" spans="1:16" x14ac:dyDescent="0.25">
      <c r="A23" s="82">
        <v>20</v>
      </c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</row>
    <row r="24" spans="1:16" x14ac:dyDescent="0.25">
      <c r="A24" s="82">
        <v>21</v>
      </c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</row>
    <row r="25" spans="1:16" x14ac:dyDescent="0.25">
      <c r="A25" s="82">
        <v>22</v>
      </c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</row>
    <row r="26" spans="1:16" x14ac:dyDescent="0.25">
      <c r="A26" s="82">
        <v>23</v>
      </c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</row>
    <row r="27" spans="1:16" x14ac:dyDescent="0.25">
      <c r="A27" s="82">
        <v>24</v>
      </c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</row>
    <row r="28" spans="1:16" x14ac:dyDescent="0.25">
      <c r="A28" s="82">
        <v>25</v>
      </c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</row>
    <row r="29" spans="1:16" x14ac:dyDescent="0.25">
      <c r="A29" s="82">
        <v>1</v>
      </c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</row>
    <row r="30" spans="1:16" x14ac:dyDescent="0.25">
      <c r="A30" s="82">
        <v>2</v>
      </c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</row>
    <row r="31" spans="1:16" x14ac:dyDescent="0.25">
      <c r="A31" s="82">
        <v>3</v>
      </c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</row>
    <row r="32" spans="1:16" x14ac:dyDescent="0.25">
      <c r="A32" s="82">
        <v>4</v>
      </c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</row>
    <row r="33" spans="1:16" x14ac:dyDescent="0.25">
      <c r="A33" s="82">
        <v>5</v>
      </c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</row>
    <row r="34" spans="1:16" x14ac:dyDescent="0.25">
      <c r="A34" s="82">
        <v>6</v>
      </c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</row>
    <row r="35" spans="1:16" x14ac:dyDescent="0.25">
      <c r="A35" s="82">
        <v>7</v>
      </c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</row>
    <row r="36" spans="1:16" x14ac:dyDescent="0.25">
      <c r="A36" s="82">
        <v>8</v>
      </c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</row>
    <row r="37" spans="1:16" x14ac:dyDescent="0.25">
      <c r="A37" s="82">
        <v>9</v>
      </c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</row>
    <row r="38" spans="1:16" x14ac:dyDescent="0.25">
      <c r="A38" s="82">
        <v>10</v>
      </c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</row>
    <row r="39" spans="1:16" x14ac:dyDescent="0.25">
      <c r="A39" s="82">
        <v>11</v>
      </c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</row>
    <row r="40" spans="1:16" x14ac:dyDescent="0.25">
      <c r="A40" s="82">
        <v>12</v>
      </c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</row>
    <row r="41" spans="1:16" x14ac:dyDescent="0.25">
      <c r="A41" s="82">
        <v>13</v>
      </c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</row>
    <row r="42" spans="1:16" x14ac:dyDescent="0.25">
      <c r="A42" s="82">
        <v>14</v>
      </c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</row>
    <row r="43" spans="1:16" x14ac:dyDescent="0.25">
      <c r="A43" s="82">
        <v>15</v>
      </c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</row>
    <row r="44" spans="1:16" x14ac:dyDescent="0.25">
      <c r="A44" s="82">
        <v>16</v>
      </c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</row>
    <row r="45" spans="1:16" x14ac:dyDescent="0.25">
      <c r="A45" s="82">
        <v>17</v>
      </c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</row>
    <row r="46" spans="1:16" x14ac:dyDescent="0.25">
      <c r="A46" s="82">
        <v>18</v>
      </c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</row>
    <row r="47" spans="1:16" x14ac:dyDescent="0.25">
      <c r="A47" s="82">
        <v>19</v>
      </c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</row>
    <row r="48" spans="1:16" x14ac:dyDescent="0.25">
      <c r="A48" s="82">
        <v>20</v>
      </c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</row>
    <row r="49" spans="1:16" x14ac:dyDescent="0.25">
      <c r="A49" s="82">
        <v>21</v>
      </c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</row>
    <row r="50" spans="1:16" x14ac:dyDescent="0.25">
      <c r="A50" s="82">
        <v>22</v>
      </c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</row>
    <row r="51" spans="1:16" x14ac:dyDescent="0.25">
      <c r="A51" s="82">
        <v>23</v>
      </c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</row>
    <row r="52" spans="1:16" x14ac:dyDescent="0.25">
      <c r="A52" s="82">
        <v>24</v>
      </c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</row>
    <row r="53" spans="1:16" x14ac:dyDescent="0.25">
      <c r="A53" s="82">
        <v>25</v>
      </c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</row>
    <row r="54" spans="1:16" x14ac:dyDescent="0.25">
      <c r="A54" s="82">
        <v>1</v>
      </c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</row>
    <row r="55" spans="1:16" x14ac:dyDescent="0.25">
      <c r="A55" s="82">
        <v>2</v>
      </c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</row>
    <row r="56" spans="1:16" x14ac:dyDescent="0.25">
      <c r="A56" s="82">
        <v>3</v>
      </c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</row>
    <row r="57" spans="1:16" x14ac:dyDescent="0.25">
      <c r="A57" s="82">
        <v>4</v>
      </c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</row>
    <row r="58" spans="1:16" x14ac:dyDescent="0.25">
      <c r="A58" s="82">
        <v>5</v>
      </c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</row>
    <row r="59" spans="1:16" x14ac:dyDescent="0.25">
      <c r="A59" s="82">
        <v>6</v>
      </c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</row>
    <row r="60" spans="1:16" x14ac:dyDescent="0.25">
      <c r="A60" s="82">
        <v>7</v>
      </c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</row>
    <row r="61" spans="1:16" x14ac:dyDescent="0.25">
      <c r="A61" s="82">
        <v>8</v>
      </c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</row>
    <row r="62" spans="1:16" x14ac:dyDescent="0.25">
      <c r="A62" s="82">
        <v>9</v>
      </c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</row>
    <row r="63" spans="1:16" x14ac:dyDescent="0.25">
      <c r="A63" s="82">
        <v>10</v>
      </c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</row>
    <row r="64" spans="1:16" x14ac:dyDescent="0.25">
      <c r="A64" s="82">
        <v>11</v>
      </c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</row>
    <row r="65" spans="1:16" x14ac:dyDescent="0.25">
      <c r="A65" s="82">
        <v>12</v>
      </c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</row>
    <row r="66" spans="1:16" x14ac:dyDescent="0.25">
      <c r="A66" s="82">
        <v>13</v>
      </c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</row>
    <row r="67" spans="1:16" x14ac:dyDescent="0.25">
      <c r="A67" s="82">
        <v>14</v>
      </c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</row>
    <row r="68" spans="1:16" x14ac:dyDescent="0.25">
      <c r="A68" s="82">
        <v>15</v>
      </c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</row>
    <row r="69" spans="1:16" x14ac:dyDescent="0.25">
      <c r="A69" s="82">
        <v>16</v>
      </c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</row>
    <row r="70" spans="1:16" x14ac:dyDescent="0.25">
      <c r="A70" s="82">
        <v>17</v>
      </c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</row>
    <row r="71" spans="1:16" x14ac:dyDescent="0.25">
      <c r="A71" s="82">
        <v>18</v>
      </c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</row>
    <row r="72" spans="1:16" x14ac:dyDescent="0.25">
      <c r="A72" s="82">
        <v>19</v>
      </c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</row>
    <row r="73" spans="1:16" x14ac:dyDescent="0.25">
      <c r="A73" s="82">
        <v>20</v>
      </c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</row>
    <row r="74" spans="1:16" x14ac:dyDescent="0.25">
      <c r="A74" s="82">
        <v>21</v>
      </c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</row>
    <row r="75" spans="1:16" x14ac:dyDescent="0.25">
      <c r="A75" s="82">
        <v>22</v>
      </c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</row>
    <row r="76" spans="1:16" x14ac:dyDescent="0.25">
      <c r="A76" s="82">
        <v>23</v>
      </c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</row>
    <row r="77" spans="1:16" x14ac:dyDescent="0.25">
      <c r="A77" s="82">
        <v>24</v>
      </c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</row>
    <row r="78" spans="1:16" x14ac:dyDescent="0.25">
      <c r="A78" s="82">
        <v>25</v>
      </c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</row>
    <row r="79" spans="1:16" x14ac:dyDescent="0.25">
      <c r="A79" s="82">
        <v>1</v>
      </c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</row>
    <row r="80" spans="1:16" x14ac:dyDescent="0.25">
      <c r="A80" s="82">
        <v>2</v>
      </c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</row>
    <row r="81" spans="1:16" x14ac:dyDescent="0.25">
      <c r="A81" s="82">
        <v>3</v>
      </c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</row>
    <row r="82" spans="1:16" x14ac:dyDescent="0.25">
      <c r="A82" s="82">
        <v>4</v>
      </c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</row>
    <row r="83" spans="1:16" x14ac:dyDescent="0.25">
      <c r="A83" s="82">
        <v>5</v>
      </c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</row>
    <row r="84" spans="1:16" x14ac:dyDescent="0.25">
      <c r="A84" s="82">
        <v>6</v>
      </c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</row>
    <row r="85" spans="1:16" x14ac:dyDescent="0.25">
      <c r="A85" s="82">
        <v>7</v>
      </c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</row>
    <row r="86" spans="1:16" x14ac:dyDescent="0.25">
      <c r="A86" s="82">
        <v>8</v>
      </c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</row>
    <row r="87" spans="1:16" x14ac:dyDescent="0.25">
      <c r="A87" s="82">
        <v>9</v>
      </c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</row>
    <row r="88" spans="1:16" x14ac:dyDescent="0.25">
      <c r="A88" s="82">
        <v>10</v>
      </c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</row>
    <row r="89" spans="1:16" x14ac:dyDescent="0.25">
      <c r="A89" s="82">
        <v>11</v>
      </c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</row>
    <row r="90" spans="1:16" x14ac:dyDescent="0.25">
      <c r="A90" s="82">
        <v>12</v>
      </c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</row>
    <row r="91" spans="1:16" x14ac:dyDescent="0.25">
      <c r="A91" s="82">
        <v>13</v>
      </c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</row>
    <row r="92" spans="1:16" x14ac:dyDescent="0.25">
      <c r="A92" s="82">
        <v>14</v>
      </c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</row>
    <row r="93" spans="1:16" x14ac:dyDescent="0.25">
      <c r="A93" s="82">
        <v>15</v>
      </c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</row>
    <row r="94" spans="1:16" x14ac:dyDescent="0.25">
      <c r="A94" s="82">
        <v>16</v>
      </c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</row>
    <row r="95" spans="1:16" x14ac:dyDescent="0.25">
      <c r="A95" s="82">
        <v>17</v>
      </c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</row>
    <row r="96" spans="1:16" x14ac:dyDescent="0.25">
      <c r="A96" s="82">
        <v>18</v>
      </c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</row>
    <row r="97" spans="1:16" x14ac:dyDescent="0.25">
      <c r="A97" s="82">
        <v>19</v>
      </c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</row>
    <row r="98" spans="1:16" x14ac:dyDescent="0.25">
      <c r="A98" s="82">
        <v>20</v>
      </c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</row>
    <row r="99" spans="1:16" x14ac:dyDescent="0.25">
      <c r="A99" s="82">
        <v>21</v>
      </c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</row>
    <row r="100" spans="1:16" x14ac:dyDescent="0.25">
      <c r="A100" s="82">
        <v>22</v>
      </c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</row>
    <row r="101" spans="1:16" x14ac:dyDescent="0.25">
      <c r="A101" s="82">
        <v>23</v>
      </c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</row>
    <row r="102" spans="1:16" x14ac:dyDescent="0.25">
      <c r="A102" s="82">
        <v>24</v>
      </c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</row>
    <row r="103" spans="1:16" x14ac:dyDescent="0.25">
      <c r="A103" s="82">
        <v>25</v>
      </c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</row>
    <row r="104" spans="1:16" x14ac:dyDescent="0.25">
      <c r="A104" s="82">
        <v>1</v>
      </c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</row>
    <row r="105" spans="1:16" x14ac:dyDescent="0.25">
      <c r="A105" s="82">
        <v>2</v>
      </c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</row>
    <row r="106" spans="1:16" x14ac:dyDescent="0.25">
      <c r="A106" s="82">
        <v>3</v>
      </c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</row>
    <row r="107" spans="1:16" x14ac:dyDescent="0.25">
      <c r="A107" s="82">
        <v>4</v>
      </c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</row>
    <row r="108" spans="1:16" x14ac:dyDescent="0.25">
      <c r="A108" s="82">
        <v>5</v>
      </c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</row>
    <row r="109" spans="1:16" x14ac:dyDescent="0.25">
      <c r="A109" s="82">
        <v>6</v>
      </c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</row>
    <row r="110" spans="1:16" x14ac:dyDescent="0.25">
      <c r="A110" s="82">
        <v>7</v>
      </c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</row>
    <row r="111" spans="1:16" x14ac:dyDescent="0.25">
      <c r="A111" s="82">
        <v>8</v>
      </c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</row>
    <row r="112" spans="1:16" x14ac:dyDescent="0.25">
      <c r="A112" s="82">
        <v>9</v>
      </c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</row>
    <row r="113" spans="1:16" x14ac:dyDescent="0.25">
      <c r="A113" s="82">
        <v>10</v>
      </c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</row>
    <row r="114" spans="1:16" x14ac:dyDescent="0.25">
      <c r="A114" s="82">
        <v>11</v>
      </c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</row>
    <row r="115" spans="1:16" x14ac:dyDescent="0.25">
      <c r="A115" s="82">
        <v>12</v>
      </c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</row>
    <row r="116" spans="1:16" x14ac:dyDescent="0.25">
      <c r="A116" s="82">
        <v>13</v>
      </c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</row>
    <row r="117" spans="1:16" x14ac:dyDescent="0.25">
      <c r="A117" s="82">
        <v>14</v>
      </c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</row>
    <row r="118" spans="1:16" x14ac:dyDescent="0.25">
      <c r="A118" s="82">
        <v>15</v>
      </c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</row>
    <row r="119" spans="1:16" x14ac:dyDescent="0.25">
      <c r="A119" s="82">
        <v>16</v>
      </c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</row>
    <row r="120" spans="1:16" x14ac:dyDescent="0.25">
      <c r="A120" s="82">
        <v>17</v>
      </c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</row>
    <row r="121" spans="1:16" x14ac:dyDescent="0.25">
      <c r="A121" s="82">
        <v>18</v>
      </c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</row>
    <row r="122" spans="1:16" x14ac:dyDescent="0.25">
      <c r="A122" s="82">
        <v>19</v>
      </c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</row>
    <row r="123" spans="1:16" x14ac:dyDescent="0.25">
      <c r="A123" s="82">
        <v>20</v>
      </c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</row>
    <row r="124" spans="1:16" x14ac:dyDescent="0.25">
      <c r="A124" s="82">
        <v>21</v>
      </c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</row>
    <row r="125" spans="1:16" x14ac:dyDescent="0.25">
      <c r="A125" s="82">
        <v>22</v>
      </c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</row>
    <row r="126" spans="1:16" x14ac:dyDescent="0.25">
      <c r="A126" s="82">
        <v>23</v>
      </c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</row>
    <row r="127" spans="1:16" x14ac:dyDescent="0.25">
      <c r="A127" s="82">
        <v>24</v>
      </c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</row>
    <row r="128" spans="1:16" x14ac:dyDescent="0.25">
      <c r="A128" s="82">
        <v>25</v>
      </c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</row>
    <row r="129" spans="1:16" x14ac:dyDescent="0.25">
      <c r="A129" s="82">
        <v>1</v>
      </c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</row>
    <row r="130" spans="1:16" x14ac:dyDescent="0.25">
      <c r="A130" s="82">
        <v>2</v>
      </c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</row>
    <row r="131" spans="1:16" x14ac:dyDescent="0.25">
      <c r="A131" s="82">
        <v>3</v>
      </c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</row>
    <row r="132" spans="1:16" x14ac:dyDescent="0.25">
      <c r="A132" s="82">
        <v>4</v>
      </c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</row>
    <row r="133" spans="1:16" x14ac:dyDescent="0.25">
      <c r="A133" s="82">
        <v>5</v>
      </c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</row>
    <row r="134" spans="1:16" x14ac:dyDescent="0.25">
      <c r="A134" s="82">
        <v>6</v>
      </c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</row>
    <row r="135" spans="1:16" x14ac:dyDescent="0.25">
      <c r="A135" s="82">
        <v>7</v>
      </c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</row>
    <row r="136" spans="1:16" x14ac:dyDescent="0.25">
      <c r="A136" s="82">
        <v>8</v>
      </c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</row>
    <row r="137" spans="1:16" x14ac:dyDescent="0.25">
      <c r="A137" s="82">
        <v>9</v>
      </c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</row>
    <row r="138" spans="1:16" x14ac:dyDescent="0.25">
      <c r="A138" s="82">
        <v>10</v>
      </c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</row>
    <row r="139" spans="1:16" x14ac:dyDescent="0.25">
      <c r="A139" s="82">
        <v>11</v>
      </c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</row>
    <row r="140" spans="1:16" x14ac:dyDescent="0.25">
      <c r="A140" s="82">
        <v>12</v>
      </c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</row>
    <row r="141" spans="1:16" x14ac:dyDescent="0.25">
      <c r="A141" s="82">
        <v>13</v>
      </c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</row>
    <row r="142" spans="1:16" x14ac:dyDescent="0.25">
      <c r="A142" s="82">
        <v>14</v>
      </c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</row>
    <row r="143" spans="1:16" x14ac:dyDescent="0.25">
      <c r="A143" s="82">
        <v>15</v>
      </c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</row>
    <row r="144" spans="1:16" x14ac:dyDescent="0.25">
      <c r="A144" s="82">
        <v>16</v>
      </c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</row>
    <row r="145" spans="1:16" x14ac:dyDescent="0.25">
      <c r="A145" s="82">
        <v>17</v>
      </c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</row>
    <row r="146" spans="1:16" x14ac:dyDescent="0.25">
      <c r="A146" s="82">
        <v>18</v>
      </c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</row>
    <row r="147" spans="1:16" x14ac:dyDescent="0.25">
      <c r="A147" s="82">
        <v>19</v>
      </c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</row>
    <row r="148" spans="1:16" x14ac:dyDescent="0.25">
      <c r="A148" s="82">
        <v>20</v>
      </c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</row>
    <row r="149" spans="1:16" x14ac:dyDescent="0.25">
      <c r="A149" s="82">
        <v>21</v>
      </c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</row>
    <row r="150" spans="1:16" x14ac:dyDescent="0.25">
      <c r="A150" s="82">
        <v>22</v>
      </c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</row>
    <row r="151" spans="1:16" x14ac:dyDescent="0.25">
      <c r="A151" s="82">
        <v>23</v>
      </c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</row>
    <row r="152" spans="1:16" x14ac:dyDescent="0.25">
      <c r="A152" s="82">
        <v>24</v>
      </c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</row>
    <row r="153" spans="1:16" x14ac:dyDescent="0.25">
      <c r="A153" s="82">
        <v>25</v>
      </c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</row>
    <row r="154" spans="1:16" x14ac:dyDescent="0.25">
      <c r="A154" s="82">
        <v>1</v>
      </c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</row>
    <row r="155" spans="1:16" x14ac:dyDescent="0.25">
      <c r="A155" s="82">
        <v>2</v>
      </c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</row>
    <row r="156" spans="1:16" x14ac:dyDescent="0.25">
      <c r="A156" s="82">
        <v>3</v>
      </c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</row>
    <row r="157" spans="1:16" x14ac:dyDescent="0.25">
      <c r="A157" s="82">
        <v>4</v>
      </c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</row>
    <row r="158" spans="1:16" x14ac:dyDescent="0.25">
      <c r="A158" s="82">
        <v>5</v>
      </c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</row>
    <row r="159" spans="1:16" x14ac:dyDescent="0.25">
      <c r="A159" s="82">
        <v>6</v>
      </c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</row>
    <row r="160" spans="1:16" x14ac:dyDescent="0.25">
      <c r="A160" s="82">
        <v>7</v>
      </c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</row>
    <row r="161" spans="1:16" x14ac:dyDescent="0.25">
      <c r="A161" s="82">
        <v>8</v>
      </c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</row>
    <row r="162" spans="1:16" x14ac:dyDescent="0.25">
      <c r="A162" s="82">
        <v>9</v>
      </c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</row>
    <row r="163" spans="1:16" x14ac:dyDescent="0.25">
      <c r="A163" s="82">
        <v>10</v>
      </c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</row>
    <row r="164" spans="1:16" x14ac:dyDescent="0.25">
      <c r="A164" s="82">
        <v>11</v>
      </c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</row>
    <row r="165" spans="1:16" x14ac:dyDescent="0.25">
      <c r="A165" s="82">
        <v>12</v>
      </c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</row>
    <row r="166" spans="1:16" x14ac:dyDescent="0.25">
      <c r="A166" s="82">
        <v>13</v>
      </c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</row>
    <row r="167" spans="1:16" x14ac:dyDescent="0.25">
      <c r="A167" s="82">
        <v>14</v>
      </c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</row>
    <row r="168" spans="1:16" x14ac:dyDescent="0.25">
      <c r="A168" s="82">
        <v>15</v>
      </c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</row>
    <row r="169" spans="1:16" x14ac:dyDescent="0.25">
      <c r="A169" s="82">
        <v>16</v>
      </c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</row>
    <row r="170" spans="1:16" x14ac:dyDescent="0.25">
      <c r="A170" s="82">
        <v>17</v>
      </c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</row>
    <row r="171" spans="1:16" x14ac:dyDescent="0.25">
      <c r="A171" s="82">
        <v>18</v>
      </c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</row>
    <row r="172" spans="1:16" x14ac:dyDescent="0.25">
      <c r="A172" s="82">
        <v>19</v>
      </c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</row>
    <row r="173" spans="1:16" x14ac:dyDescent="0.25">
      <c r="A173" s="82">
        <v>20</v>
      </c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</row>
    <row r="174" spans="1:16" x14ac:dyDescent="0.25">
      <c r="A174" s="82">
        <v>21</v>
      </c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</row>
    <row r="175" spans="1:16" x14ac:dyDescent="0.25">
      <c r="A175" s="82">
        <v>22</v>
      </c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</row>
    <row r="176" spans="1:16" x14ac:dyDescent="0.25">
      <c r="A176" s="82">
        <v>23</v>
      </c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</row>
    <row r="177" spans="1:16" x14ac:dyDescent="0.25">
      <c r="A177" s="82">
        <v>24</v>
      </c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</row>
    <row r="178" spans="1:16" x14ac:dyDescent="0.25">
      <c r="A178" s="82">
        <v>25</v>
      </c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</row>
    <row r="179" spans="1:16" x14ac:dyDescent="0.25">
      <c r="A179" s="82">
        <v>1</v>
      </c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</row>
    <row r="180" spans="1:16" x14ac:dyDescent="0.25">
      <c r="A180" s="82">
        <v>2</v>
      </c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</row>
    <row r="181" spans="1:16" x14ac:dyDescent="0.25">
      <c r="A181" s="82">
        <v>3</v>
      </c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</row>
    <row r="182" spans="1:16" x14ac:dyDescent="0.25">
      <c r="A182" s="82">
        <v>4</v>
      </c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</row>
    <row r="183" spans="1:16" x14ac:dyDescent="0.25">
      <c r="A183" s="82">
        <v>5</v>
      </c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</row>
    <row r="184" spans="1:16" x14ac:dyDescent="0.25">
      <c r="A184" s="82">
        <v>6</v>
      </c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</row>
    <row r="185" spans="1:16" x14ac:dyDescent="0.25">
      <c r="A185" s="82">
        <v>7</v>
      </c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</row>
    <row r="186" spans="1:16" x14ac:dyDescent="0.25">
      <c r="A186" s="82">
        <v>8</v>
      </c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</row>
    <row r="187" spans="1:16" x14ac:dyDescent="0.25">
      <c r="A187" s="82">
        <v>9</v>
      </c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</row>
    <row r="188" spans="1:16" x14ac:dyDescent="0.25">
      <c r="A188" s="82">
        <v>10</v>
      </c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</row>
    <row r="189" spans="1:16" x14ac:dyDescent="0.25">
      <c r="A189" s="82">
        <v>11</v>
      </c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</row>
    <row r="190" spans="1:16" x14ac:dyDescent="0.25">
      <c r="A190" s="82">
        <v>12</v>
      </c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</row>
    <row r="191" spans="1:16" x14ac:dyDescent="0.25">
      <c r="A191" s="82">
        <v>13</v>
      </c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</row>
    <row r="192" spans="1:16" x14ac:dyDescent="0.25">
      <c r="A192" s="82">
        <v>14</v>
      </c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</row>
    <row r="193" spans="1:16" x14ac:dyDescent="0.25">
      <c r="A193" s="82">
        <v>15</v>
      </c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</row>
    <row r="194" spans="1:16" x14ac:dyDescent="0.25">
      <c r="A194" s="82">
        <v>16</v>
      </c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</row>
    <row r="195" spans="1:16" x14ac:dyDescent="0.25">
      <c r="A195" s="82">
        <v>17</v>
      </c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</row>
    <row r="196" spans="1:16" x14ac:dyDescent="0.25">
      <c r="A196" s="82">
        <v>18</v>
      </c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</row>
    <row r="197" spans="1:16" x14ac:dyDescent="0.25">
      <c r="A197" s="82">
        <v>19</v>
      </c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</row>
    <row r="198" spans="1:16" x14ac:dyDescent="0.25">
      <c r="A198" s="82">
        <v>20</v>
      </c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</row>
    <row r="199" spans="1:16" x14ac:dyDescent="0.25">
      <c r="A199" s="82">
        <v>21</v>
      </c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</row>
    <row r="200" spans="1:16" x14ac:dyDescent="0.25">
      <c r="A200" s="82">
        <v>22</v>
      </c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</row>
    <row r="201" spans="1:16" x14ac:dyDescent="0.25">
      <c r="A201" s="82">
        <v>23</v>
      </c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</row>
    <row r="202" spans="1:16" x14ac:dyDescent="0.25">
      <c r="A202" s="82">
        <v>24</v>
      </c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</row>
    <row r="203" spans="1:16" x14ac:dyDescent="0.25">
      <c r="A203" s="82">
        <v>25</v>
      </c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</row>
    <row r="204" spans="1:16" x14ac:dyDescent="0.25">
      <c r="A204" s="82">
        <v>1</v>
      </c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</row>
    <row r="205" spans="1:16" x14ac:dyDescent="0.25">
      <c r="A205" s="82">
        <v>2</v>
      </c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</row>
    <row r="206" spans="1:16" x14ac:dyDescent="0.25">
      <c r="A206" s="82">
        <v>3</v>
      </c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</row>
    <row r="207" spans="1:16" x14ac:dyDescent="0.25">
      <c r="A207" s="82">
        <v>4</v>
      </c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</row>
    <row r="208" spans="1:16" x14ac:dyDescent="0.25">
      <c r="A208" s="82">
        <v>5</v>
      </c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</row>
    <row r="209" spans="1:16" x14ac:dyDescent="0.25">
      <c r="A209" s="82">
        <v>6</v>
      </c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</row>
    <row r="210" spans="1:16" x14ac:dyDescent="0.25">
      <c r="A210" s="82">
        <v>7</v>
      </c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</row>
    <row r="211" spans="1:16" x14ac:dyDescent="0.25">
      <c r="A211" s="82">
        <v>8</v>
      </c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</row>
    <row r="212" spans="1:16" x14ac:dyDescent="0.25">
      <c r="A212" s="82">
        <v>9</v>
      </c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</row>
    <row r="213" spans="1:16" x14ac:dyDescent="0.25">
      <c r="A213" s="82">
        <v>10</v>
      </c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</row>
    <row r="214" spans="1:16" x14ac:dyDescent="0.25">
      <c r="A214" s="82">
        <v>11</v>
      </c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</row>
    <row r="215" spans="1:16" x14ac:dyDescent="0.25">
      <c r="A215" s="82">
        <v>12</v>
      </c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</row>
    <row r="216" spans="1:16" x14ac:dyDescent="0.25">
      <c r="A216" s="82">
        <v>13</v>
      </c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</row>
    <row r="217" spans="1:16" x14ac:dyDescent="0.25">
      <c r="A217" s="82">
        <v>14</v>
      </c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</row>
    <row r="218" spans="1:16" x14ac:dyDescent="0.25">
      <c r="A218" s="82">
        <v>15</v>
      </c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</row>
    <row r="219" spans="1:16" x14ac:dyDescent="0.25">
      <c r="A219" s="82">
        <v>16</v>
      </c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</row>
    <row r="220" spans="1:16" x14ac:dyDescent="0.25">
      <c r="A220" s="82">
        <v>17</v>
      </c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</row>
    <row r="221" spans="1:16" x14ac:dyDescent="0.25">
      <c r="A221" s="82">
        <v>18</v>
      </c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</row>
    <row r="222" spans="1:16" x14ac:dyDescent="0.25">
      <c r="A222" s="82">
        <v>19</v>
      </c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</row>
    <row r="223" spans="1:16" x14ac:dyDescent="0.25">
      <c r="A223" s="82">
        <v>20</v>
      </c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</row>
    <row r="224" spans="1:16" x14ac:dyDescent="0.25">
      <c r="A224" s="82">
        <v>21</v>
      </c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</row>
    <row r="225" spans="1:16" x14ac:dyDescent="0.25">
      <c r="A225" s="82">
        <v>22</v>
      </c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</row>
    <row r="226" spans="1:16" x14ac:dyDescent="0.25">
      <c r="A226" s="82">
        <v>23</v>
      </c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</row>
    <row r="227" spans="1:16" x14ac:dyDescent="0.25">
      <c r="A227" s="82">
        <v>24</v>
      </c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</row>
    <row r="228" spans="1:16" x14ac:dyDescent="0.25">
      <c r="A228" s="82">
        <v>25</v>
      </c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</row>
    <row r="229" spans="1:16" x14ac:dyDescent="0.25">
      <c r="A229" s="82">
        <v>1</v>
      </c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</row>
    <row r="230" spans="1:16" x14ac:dyDescent="0.25">
      <c r="A230" s="82">
        <v>2</v>
      </c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</row>
    <row r="231" spans="1:16" x14ac:dyDescent="0.25">
      <c r="A231" s="82">
        <v>3</v>
      </c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</row>
    <row r="232" spans="1:16" x14ac:dyDescent="0.25">
      <c r="A232" s="82">
        <v>4</v>
      </c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</row>
    <row r="233" spans="1:16" x14ac:dyDescent="0.25">
      <c r="A233" s="82">
        <v>5</v>
      </c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</row>
    <row r="234" spans="1:16" x14ac:dyDescent="0.25">
      <c r="A234" s="82">
        <v>6</v>
      </c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</row>
    <row r="235" spans="1:16" x14ac:dyDescent="0.25">
      <c r="A235" s="82">
        <v>7</v>
      </c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</row>
    <row r="236" spans="1:16" x14ac:dyDescent="0.25">
      <c r="A236" s="82">
        <v>8</v>
      </c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</row>
    <row r="237" spans="1:16" x14ac:dyDescent="0.25">
      <c r="A237" s="82">
        <v>9</v>
      </c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</row>
    <row r="238" spans="1:16" x14ac:dyDescent="0.25">
      <c r="A238" s="82">
        <v>10</v>
      </c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</row>
    <row r="239" spans="1:16" x14ac:dyDescent="0.25">
      <c r="A239" s="82">
        <v>11</v>
      </c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</row>
    <row r="240" spans="1:16" x14ac:dyDescent="0.25">
      <c r="A240" s="82">
        <v>12</v>
      </c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</row>
    <row r="241" spans="1:16" x14ac:dyDescent="0.25">
      <c r="A241" s="82">
        <v>13</v>
      </c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</row>
    <row r="242" spans="1:16" x14ac:dyDescent="0.25">
      <c r="A242" s="82">
        <v>14</v>
      </c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</row>
    <row r="243" spans="1:16" x14ac:dyDescent="0.25">
      <c r="A243" s="82">
        <v>15</v>
      </c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</row>
    <row r="244" spans="1:16" x14ac:dyDescent="0.25">
      <c r="A244" s="82">
        <v>16</v>
      </c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</row>
    <row r="245" spans="1:16" x14ac:dyDescent="0.25">
      <c r="A245" s="82">
        <v>17</v>
      </c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</row>
    <row r="246" spans="1:16" x14ac:dyDescent="0.25">
      <c r="A246" s="82">
        <v>18</v>
      </c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</row>
    <row r="247" spans="1:16" x14ac:dyDescent="0.25">
      <c r="A247" s="82">
        <v>19</v>
      </c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</row>
    <row r="248" spans="1:16" x14ac:dyDescent="0.25">
      <c r="A248" s="82">
        <v>20</v>
      </c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</row>
    <row r="249" spans="1:16" x14ac:dyDescent="0.25">
      <c r="A249" s="82">
        <v>21</v>
      </c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</row>
    <row r="250" spans="1:16" x14ac:dyDescent="0.25">
      <c r="A250" s="82">
        <v>22</v>
      </c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</row>
    <row r="251" spans="1:16" x14ac:dyDescent="0.25">
      <c r="A251" s="82">
        <v>23</v>
      </c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</row>
    <row r="252" spans="1:16" x14ac:dyDescent="0.25">
      <c r="A252" s="82">
        <v>24</v>
      </c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</row>
    <row r="253" spans="1:16" x14ac:dyDescent="0.25">
      <c r="A253" s="82">
        <v>25</v>
      </c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</row>
    <row r="254" spans="1:16" x14ac:dyDescent="0.25">
      <c r="A254" s="82">
        <v>1</v>
      </c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</row>
    <row r="255" spans="1:16" x14ac:dyDescent="0.25">
      <c r="A255" s="82">
        <v>2</v>
      </c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</row>
    <row r="256" spans="1:16" x14ac:dyDescent="0.25">
      <c r="A256" s="82">
        <v>3</v>
      </c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</row>
    <row r="257" spans="1:16" x14ac:dyDescent="0.25">
      <c r="A257" s="82">
        <v>4</v>
      </c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</row>
    <row r="258" spans="1:16" x14ac:dyDescent="0.25">
      <c r="A258" s="82">
        <v>5</v>
      </c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</row>
    <row r="259" spans="1:16" x14ac:dyDescent="0.25">
      <c r="A259" s="82">
        <v>6</v>
      </c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</row>
    <row r="260" spans="1:16" x14ac:dyDescent="0.25">
      <c r="A260" s="82">
        <v>7</v>
      </c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</row>
    <row r="261" spans="1:16" x14ac:dyDescent="0.25">
      <c r="A261" s="82">
        <v>8</v>
      </c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</row>
    <row r="262" spans="1:16" x14ac:dyDescent="0.25">
      <c r="A262" s="82">
        <v>9</v>
      </c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</row>
    <row r="263" spans="1:16" x14ac:dyDescent="0.25">
      <c r="A263" s="82">
        <v>10</v>
      </c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</row>
    <row r="264" spans="1:16" x14ac:dyDescent="0.25">
      <c r="A264" s="82">
        <v>11</v>
      </c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</row>
    <row r="265" spans="1:16" x14ac:dyDescent="0.25">
      <c r="A265" s="82">
        <v>12</v>
      </c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</row>
    <row r="266" spans="1:16" x14ac:dyDescent="0.25">
      <c r="A266" s="82">
        <v>13</v>
      </c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</row>
    <row r="267" spans="1:16" x14ac:dyDescent="0.25">
      <c r="A267" s="82">
        <v>14</v>
      </c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</row>
    <row r="268" spans="1:16" x14ac:dyDescent="0.25">
      <c r="A268" s="82">
        <v>15</v>
      </c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</row>
    <row r="269" spans="1:16" x14ac:dyDescent="0.25">
      <c r="A269" s="82">
        <v>16</v>
      </c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</row>
    <row r="270" spans="1:16" x14ac:dyDescent="0.25">
      <c r="A270" s="82">
        <v>17</v>
      </c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</row>
    <row r="271" spans="1:16" x14ac:dyDescent="0.25">
      <c r="A271" s="82">
        <v>18</v>
      </c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</row>
    <row r="272" spans="1:16" x14ac:dyDescent="0.25">
      <c r="A272" s="82">
        <v>19</v>
      </c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</row>
    <row r="273" spans="1:16" x14ac:dyDescent="0.25">
      <c r="A273" s="82">
        <v>20</v>
      </c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</row>
    <row r="274" spans="1:16" x14ac:dyDescent="0.25">
      <c r="A274" s="82">
        <v>21</v>
      </c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</row>
    <row r="275" spans="1:16" x14ac:dyDescent="0.25">
      <c r="A275" s="82">
        <v>22</v>
      </c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</row>
    <row r="276" spans="1:16" x14ac:dyDescent="0.25">
      <c r="A276" s="82">
        <v>23</v>
      </c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</row>
    <row r="277" spans="1:16" x14ac:dyDescent="0.25">
      <c r="A277" s="82">
        <v>24</v>
      </c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</row>
    <row r="278" spans="1:16" x14ac:dyDescent="0.25">
      <c r="A278" s="82">
        <v>25</v>
      </c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</row>
    <row r="279" spans="1:16" x14ac:dyDescent="0.25">
      <c r="A279" s="82">
        <v>1</v>
      </c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</row>
    <row r="280" spans="1:16" x14ac:dyDescent="0.25">
      <c r="A280" s="82">
        <v>2</v>
      </c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</row>
    <row r="281" spans="1:16" x14ac:dyDescent="0.25">
      <c r="A281" s="82">
        <v>3</v>
      </c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</row>
    <row r="282" spans="1:16" x14ac:dyDescent="0.25">
      <c r="A282" s="82">
        <v>4</v>
      </c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</row>
    <row r="283" spans="1:16" x14ac:dyDescent="0.25">
      <c r="A283" s="82">
        <v>5</v>
      </c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</row>
    <row r="284" spans="1:16" x14ac:dyDescent="0.25">
      <c r="A284" s="82">
        <v>6</v>
      </c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</row>
    <row r="285" spans="1:16" x14ac:dyDescent="0.25">
      <c r="A285" s="82">
        <v>7</v>
      </c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</row>
    <row r="286" spans="1:16" x14ac:dyDescent="0.25">
      <c r="A286" s="82">
        <v>8</v>
      </c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</row>
    <row r="287" spans="1:16" x14ac:dyDescent="0.25">
      <c r="A287" s="82">
        <v>9</v>
      </c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</row>
    <row r="288" spans="1:16" x14ac:dyDescent="0.25">
      <c r="A288" s="82">
        <v>10</v>
      </c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</row>
    <row r="289" spans="1:16" x14ac:dyDescent="0.25">
      <c r="A289" s="82">
        <v>11</v>
      </c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</row>
    <row r="290" spans="1:16" x14ac:dyDescent="0.25">
      <c r="A290" s="82">
        <v>12</v>
      </c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</row>
    <row r="291" spans="1:16" x14ac:dyDescent="0.25">
      <c r="A291" s="82">
        <v>13</v>
      </c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</row>
    <row r="292" spans="1:16" x14ac:dyDescent="0.25">
      <c r="A292" s="82">
        <v>14</v>
      </c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</row>
    <row r="293" spans="1:16" x14ac:dyDescent="0.25">
      <c r="A293" s="82">
        <v>15</v>
      </c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</row>
    <row r="294" spans="1:16" x14ac:dyDescent="0.25">
      <c r="A294" s="82">
        <v>16</v>
      </c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</row>
    <row r="295" spans="1:16" x14ac:dyDescent="0.25">
      <c r="A295" s="82">
        <v>17</v>
      </c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</row>
    <row r="296" spans="1:16" x14ac:dyDescent="0.25">
      <c r="A296" s="82">
        <v>18</v>
      </c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</row>
    <row r="297" spans="1:16" x14ac:dyDescent="0.25">
      <c r="A297" s="82">
        <v>19</v>
      </c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</row>
    <row r="298" spans="1:16" x14ac:dyDescent="0.25">
      <c r="A298" s="82">
        <v>20</v>
      </c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</row>
    <row r="299" spans="1:16" x14ac:dyDescent="0.25">
      <c r="A299" s="82">
        <v>21</v>
      </c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</row>
    <row r="300" spans="1:16" x14ac:dyDescent="0.25">
      <c r="A300" s="82">
        <v>22</v>
      </c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</row>
    <row r="301" spans="1:16" x14ac:dyDescent="0.25">
      <c r="A301" s="82">
        <v>23</v>
      </c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</row>
    <row r="302" spans="1:16" x14ac:dyDescent="0.25">
      <c r="A302" s="82">
        <v>24</v>
      </c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</row>
    <row r="303" spans="1:16" x14ac:dyDescent="0.25">
      <c r="A303" s="82">
        <v>25</v>
      </c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</row>
    <row r="304" spans="1:16" x14ac:dyDescent="0.25">
      <c r="A304" s="82">
        <v>1</v>
      </c>
      <c r="B304" s="83">
        <v>45663</v>
      </c>
      <c r="C304" s="80" t="s">
        <v>168</v>
      </c>
      <c r="D304" s="84" t="s">
        <v>135</v>
      </c>
      <c r="E304" s="85">
        <v>6.2541000000000002</v>
      </c>
      <c r="F304" s="85" t="s">
        <v>310</v>
      </c>
      <c r="K304" s="82">
        <v>1</v>
      </c>
      <c r="L304" s="83">
        <v>45663</v>
      </c>
      <c r="M304" s="80" t="s">
        <v>169</v>
      </c>
      <c r="N304" s="84" t="s">
        <v>135</v>
      </c>
      <c r="O304" s="85">
        <v>8.4911999999999992</v>
      </c>
      <c r="P304" s="85" t="s">
        <v>310</v>
      </c>
    </row>
    <row r="305" spans="1:16" x14ac:dyDescent="0.25">
      <c r="A305" s="82">
        <v>2</v>
      </c>
      <c r="B305" s="83">
        <v>45670</v>
      </c>
      <c r="C305" s="80" t="s">
        <v>168</v>
      </c>
      <c r="D305" s="84" t="s">
        <v>135</v>
      </c>
      <c r="E305" s="85">
        <v>6.5871000000000004</v>
      </c>
      <c r="F305" s="85" t="s">
        <v>310</v>
      </c>
      <c r="K305" s="82">
        <v>2</v>
      </c>
      <c r="L305" s="83">
        <v>45670</v>
      </c>
      <c r="M305" s="80" t="s">
        <v>169</v>
      </c>
      <c r="N305" s="84" t="s">
        <v>135</v>
      </c>
      <c r="O305" s="85">
        <v>8.6994000000000007</v>
      </c>
      <c r="P305" s="85" t="s">
        <v>310</v>
      </c>
    </row>
    <row r="306" spans="1:16" x14ac:dyDescent="0.25">
      <c r="A306" s="82">
        <v>3</v>
      </c>
      <c r="B306" s="83">
        <v>45677</v>
      </c>
      <c r="C306" s="80" t="s">
        <v>168</v>
      </c>
      <c r="D306" s="84" t="s">
        <v>135</v>
      </c>
      <c r="E306" s="85">
        <v>6.4916999999999998</v>
      </c>
      <c r="F306" s="85" t="s">
        <v>310</v>
      </c>
      <c r="K306" s="82">
        <v>3</v>
      </c>
      <c r="L306" s="83">
        <v>45677</v>
      </c>
      <c r="M306" s="80" t="s">
        <v>169</v>
      </c>
      <c r="N306" s="84" t="s">
        <v>135</v>
      </c>
      <c r="O306" s="85">
        <v>8.9306000000000001</v>
      </c>
      <c r="P306" s="85" t="s">
        <v>310</v>
      </c>
    </row>
    <row r="307" spans="1:16" x14ac:dyDescent="0.25">
      <c r="A307" s="82">
        <v>4</v>
      </c>
      <c r="B307" s="83">
        <v>45684</v>
      </c>
      <c r="C307" s="80" t="s">
        <v>168</v>
      </c>
      <c r="D307" s="84" t="s">
        <v>135</v>
      </c>
      <c r="E307" s="85">
        <v>6.5462999999999996</v>
      </c>
      <c r="F307" s="85" t="s">
        <v>310</v>
      </c>
      <c r="K307" s="82">
        <v>4</v>
      </c>
      <c r="L307" s="83">
        <v>45684</v>
      </c>
      <c r="M307" s="80" t="s">
        <v>169</v>
      </c>
      <c r="N307" s="84" t="s">
        <v>135</v>
      </c>
      <c r="O307" s="85">
        <v>8.4649999999999999</v>
      </c>
      <c r="P307" s="85" t="s">
        <v>310</v>
      </c>
    </row>
    <row r="308" spans="1:16" x14ac:dyDescent="0.25">
      <c r="A308" s="82">
        <v>5</v>
      </c>
      <c r="B308" s="83">
        <v>45691</v>
      </c>
      <c r="C308" s="80" t="s">
        <v>168</v>
      </c>
      <c r="D308" s="84" t="s">
        <v>135</v>
      </c>
      <c r="E308" s="85">
        <v>6.2453000000000003</v>
      </c>
      <c r="F308" s="85" t="s">
        <v>310</v>
      </c>
      <c r="K308" s="82">
        <v>5</v>
      </c>
      <c r="L308" s="83">
        <v>45691</v>
      </c>
      <c r="M308" s="80" t="s">
        <v>169</v>
      </c>
      <c r="N308" s="84" t="s">
        <v>135</v>
      </c>
      <c r="O308" s="85">
        <v>8.4893999999999998</v>
      </c>
      <c r="P308" s="85" t="s">
        <v>310</v>
      </c>
    </row>
    <row r="309" spans="1:16" x14ac:dyDescent="0.25">
      <c r="A309" s="82">
        <v>6</v>
      </c>
      <c r="B309" s="83">
        <v>45698</v>
      </c>
      <c r="C309" s="80" t="s">
        <v>168</v>
      </c>
      <c r="D309" s="84" t="s">
        <v>135</v>
      </c>
      <c r="E309" s="85">
        <v>6.4451999999999998</v>
      </c>
      <c r="F309" s="85" t="s">
        <v>310</v>
      </c>
      <c r="K309" s="82">
        <v>6</v>
      </c>
      <c r="L309" s="83">
        <v>45698</v>
      </c>
      <c r="M309" s="80" t="s">
        <v>169</v>
      </c>
      <c r="N309" s="84" t="s">
        <v>135</v>
      </c>
      <c r="O309" s="85">
        <v>8.5436999999999994</v>
      </c>
      <c r="P309" s="85" t="s">
        <v>310</v>
      </c>
    </row>
    <row r="310" spans="1:16" x14ac:dyDescent="0.25">
      <c r="A310" s="82">
        <v>7</v>
      </c>
      <c r="B310" s="83">
        <v>45705</v>
      </c>
      <c r="C310" s="80" t="s">
        <v>168</v>
      </c>
      <c r="D310" s="84" t="s">
        <v>135</v>
      </c>
      <c r="E310" s="85">
        <v>6.41</v>
      </c>
      <c r="F310" s="85" t="s">
        <v>310</v>
      </c>
      <c r="K310" s="82">
        <v>7</v>
      </c>
      <c r="L310" s="83">
        <v>45705</v>
      </c>
      <c r="M310" s="80" t="s">
        <v>169</v>
      </c>
      <c r="N310" s="84" t="s">
        <v>135</v>
      </c>
      <c r="O310" s="85">
        <v>8.7955000000000005</v>
      </c>
      <c r="P310" s="85" t="s">
        <v>310</v>
      </c>
    </row>
    <row r="311" spans="1:16" x14ac:dyDescent="0.25">
      <c r="A311" s="82">
        <v>8</v>
      </c>
      <c r="B311" s="83">
        <v>45712</v>
      </c>
      <c r="C311" s="80" t="s">
        <v>168</v>
      </c>
      <c r="D311" s="84" t="s">
        <v>135</v>
      </c>
      <c r="E311" s="85">
        <v>6.3704000000000001</v>
      </c>
      <c r="F311" s="85" t="s">
        <v>310</v>
      </c>
      <c r="K311" s="82">
        <v>8</v>
      </c>
      <c r="L311" s="83">
        <v>45712</v>
      </c>
      <c r="M311" s="80" t="s">
        <v>169</v>
      </c>
      <c r="N311" s="84" t="s">
        <v>135</v>
      </c>
      <c r="O311" s="85">
        <v>8.4932999999999996</v>
      </c>
      <c r="P311" s="85" t="s">
        <v>310</v>
      </c>
    </row>
    <row r="312" spans="1:16" x14ac:dyDescent="0.25">
      <c r="A312" s="82">
        <v>9</v>
      </c>
      <c r="B312" s="83">
        <v>45719</v>
      </c>
      <c r="C312" s="80" t="s">
        <v>168</v>
      </c>
      <c r="D312" s="84" t="s">
        <v>135</v>
      </c>
      <c r="E312" s="85">
        <v>6.1616999999999997</v>
      </c>
      <c r="F312" s="85" t="s">
        <v>310</v>
      </c>
      <c r="K312" s="82">
        <v>9</v>
      </c>
      <c r="L312" s="83">
        <v>45719</v>
      </c>
      <c r="M312" s="80" t="s">
        <v>169</v>
      </c>
      <c r="N312" s="84" t="s">
        <v>135</v>
      </c>
      <c r="O312" s="85">
        <v>8.8232999999999997</v>
      </c>
      <c r="P312" s="85" t="s">
        <v>310</v>
      </c>
    </row>
    <row r="313" spans="1:16" x14ac:dyDescent="0.25">
      <c r="A313" s="82">
        <v>10</v>
      </c>
      <c r="B313" s="83">
        <v>45726</v>
      </c>
      <c r="C313" s="80" t="s">
        <v>168</v>
      </c>
      <c r="D313" s="84" t="s">
        <v>135</v>
      </c>
      <c r="E313" s="85">
        <v>6.4497999999999998</v>
      </c>
      <c r="F313" s="85" t="s">
        <v>310</v>
      </c>
      <c r="K313" s="82">
        <v>10</v>
      </c>
      <c r="L313" s="83">
        <v>45726</v>
      </c>
      <c r="M313" s="80" t="s">
        <v>169</v>
      </c>
      <c r="N313" s="84" t="s">
        <v>135</v>
      </c>
      <c r="O313" s="85">
        <v>8.2873000000000001</v>
      </c>
      <c r="P313" s="85" t="s">
        <v>310</v>
      </c>
    </row>
    <row r="314" spans="1:16" x14ac:dyDescent="0.25">
      <c r="A314" s="82">
        <v>11</v>
      </c>
      <c r="B314" s="83">
        <v>45733</v>
      </c>
      <c r="C314" s="80" t="s">
        <v>168</v>
      </c>
      <c r="D314" s="84" t="s">
        <v>135</v>
      </c>
      <c r="E314" s="85">
        <v>6.6345999999999998</v>
      </c>
      <c r="F314" s="85" t="s">
        <v>310</v>
      </c>
      <c r="K314" s="82">
        <v>11</v>
      </c>
      <c r="L314" s="83">
        <v>45733</v>
      </c>
      <c r="M314" s="80" t="s">
        <v>169</v>
      </c>
      <c r="N314" s="84" t="s">
        <v>135</v>
      </c>
      <c r="O314" s="85">
        <v>8.4590999999999994</v>
      </c>
      <c r="P314" s="85" t="s">
        <v>310</v>
      </c>
    </row>
    <row r="315" spans="1:16" x14ac:dyDescent="0.25">
      <c r="A315" s="82">
        <v>12</v>
      </c>
      <c r="B315" s="83">
        <v>45740</v>
      </c>
      <c r="C315" s="80" t="s">
        <v>168</v>
      </c>
      <c r="D315" s="84" t="s">
        <v>135</v>
      </c>
      <c r="E315" s="85">
        <v>6.5571000000000002</v>
      </c>
      <c r="F315" s="85" t="s">
        <v>310</v>
      </c>
      <c r="K315" s="82">
        <v>12</v>
      </c>
      <c r="L315" s="83">
        <v>45740</v>
      </c>
      <c r="M315" s="80" t="s">
        <v>169</v>
      </c>
      <c r="N315" s="84" t="s">
        <v>135</v>
      </c>
      <c r="O315" s="85">
        <v>8.4564000000000004</v>
      </c>
      <c r="P315" s="85" t="s">
        <v>310</v>
      </c>
    </row>
    <row r="316" spans="1:16" x14ac:dyDescent="0.25">
      <c r="A316" s="82">
        <v>13</v>
      </c>
      <c r="B316" s="83">
        <v>45747</v>
      </c>
      <c r="C316" s="80" t="s">
        <v>168</v>
      </c>
      <c r="D316" s="84" t="s">
        <v>135</v>
      </c>
      <c r="E316" s="85">
        <v>6.4099000000000004</v>
      </c>
      <c r="F316" s="85" t="s">
        <v>310</v>
      </c>
      <c r="K316" s="82">
        <v>13</v>
      </c>
      <c r="L316" s="83">
        <v>45747</v>
      </c>
      <c r="M316" s="80" t="s">
        <v>169</v>
      </c>
      <c r="N316" s="84" t="s">
        <v>135</v>
      </c>
      <c r="O316" s="85">
        <v>8.673</v>
      </c>
      <c r="P316" s="85" t="s">
        <v>310</v>
      </c>
    </row>
    <row r="317" spans="1:16" x14ac:dyDescent="0.25">
      <c r="A317" s="82">
        <v>14</v>
      </c>
      <c r="B317" s="83">
        <v>45754</v>
      </c>
      <c r="C317" s="80" t="s">
        <v>168</v>
      </c>
      <c r="D317" s="84" t="s">
        <v>135</v>
      </c>
      <c r="E317" s="85">
        <v>6.4977999999999998</v>
      </c>
      <c r="F317" s="85" t="s">
        <v>310</v>
      </c>
      <c r="K317" s="82">
        <v>14</v>
      </c>
      <c r="L317" s="83">
        <v>45754</v>
      </c>
      <c r="M317" s="80" t="s">
        <v>169</v>
      </c>
      <c r="N317" s="84" t="s">
        <v>135</v>
      </c>
      <c r="O317" s="85">
        <v>8.73</v>
      </c>
      <c r="P317" s="85" t="s">
        <v>310</v>
      </c>
    </row>
    <row r="318" spans="1:16" x14ac:dyDescent="0.25">
      <c r="A318" s="82">
        <v>15</v>
      </c>
      <c r="B318" s="83">
        <v>45761</v>
      </c>
      <c r="C318" s="80" t="s">
        <v>168</v>
      </c>
      <c r="D318" s="84" t="s">
        <v>135</v>
      </c>
      <c r="E318" s="85">
        <v>6.6135000000000002</v>
      </c>
      <c r="F318" s="85" t="s">
        <v>310</v>
      </c>
      <c r="K318" s="82">
        <v>15</v>
      </c>
      <c r="L318" s="83">
        <v>45761</v>
      </c>
      <c r="M318" s="80" t="s">
        <v>169</v>
      </c>
      <c r="N318" s="84" t="s">
        <v>135</v>
      </c>
      <c r="O318" s="85">
        <v>8.1678999999999995</v>
      </c>
      <c r="P318" s="85" t="s">
        <v>310</v>
      </c>
    </row>
    <row r="319" spans="1:16" x14ac:dyDescent="0.25">
      <c r="A319" s="82">
        <v>16</v>
      </c>
      <c r="B319" s="83">
        <v>45768</v>
      </c>
      <c r="C319" s="80" t="s">
        <v>168</v>
      </c>
      <c r="D319" s="84" t="s">
        <v>135</v>
      </c>
      <c r="E319" s="85">
        <v>6.0858999999999996</v>
      </c>
      <c r="F319" s="85" t="s">
        <v>310</v>
      </c>
      <c r="K319" s="82">
        <v>16</v>
      </c>
      <c r="L319" s="83">
        <v>45768</v>
      </c>
      <c r="M319" s="80" t="s">
        <v>169</v>
      </c>
      <c r="N319" s="84" t="s">
        <v>135</v>
      </c>
      <c r="O319" s="85">
        <v>8.2987000000000002</v>
      </c>
      <c r="P319" s="85" t="s">
        <v>310</v>
      </c>
    </row>
    <row r="320" spans="1:16" x14ac:dyDescent="0.25">
      <c r="A320" s="82">
        <v>17</v>
      </c>
      <c r="B320" s="83">
        <v>45775</v>
      </c>
      <c r="C320" s="80" t="s">
        <v>168</v>
      </c>
      <c r="D320" s="84" t="s">
        <v>135</v>
      </c>
      <c r="E320" s="85">
        <v>6.4813000000000001</v>
      </c>
      <c r="F320" s="85" t="s">
        <v>310</v>
      </c>
      <c r="K320" s="82">
        <v>17</v>
      </c>
      <c r="L320" s="83">
        <v>45775</v>
      </c>
      <c r="M320" s="80" t="s">
        <v>169</v>
      </c>
      <c r="N320" s="84" t="s">
        <v>135</v>
      </c>
      <c r="O320" s="85">
        <v>8.5740999999999996</v>
      </c>
      <c r="P320" s="85" t="s">
        <v>310</v>
      </c>
    </row>
    <row r="321" spans="1:16" x14ac:dyDescent="0.25">
      <c r="A321" s="82">
        <v>18</v>
      </c>
      <c r="B321" s="83">
        <v>45782</v>
      </c>
      <c r="C321" s="80" t="s">
        <v>168</v>
      </c>
      <c r="D321" s="84" t="s">
        <v>135</v>
      </c>
      <c r="E321" s="85">
        <v>6.5815000000000001</v>
      </c>
      <c r="F321" s="85" t="s">
        <v>310</v>
      </c>
      <c r="K321" s="82">
        <v>18</v>
      </c>
      <c r="L321" s="83">
        <v>45782</v>
      </c>
      <c r="M321" s="80" t="s">
        <v>169</v>
      </c>
      <c r="N321" s="84" t="s">
        <v>135</v>
      </c>
      <c r="O321" s="85">
        <v>8.3551000000000002</v>
      </c>
      <c r="P321" s="85" t="s">
        <v>310</v>
      </c>
    </row>
    <row r="322" spans="1:16" x14ac:dyDescent="0.25">
      <c r="A322" s="82">
        <v>19</v>
      </c>
      <c r="B322" s="83">
        <v>45789</v>
      </c>
      <c r="C322" s="80" t="s">
        <v>168</v>
      </c>
      <c r="D322" s="84" t="s">
        <v>135</v>
      </c>
      <c r="E322" s="85">
        <v>6.6022999999999996</v>
      </c>
      <c r="F322" s="85" t="s">
        <v>310</v>
      </c>
      <c r="K322" s="82">
        <v>19</v>
      </c>
      <c r="L322" s="83">
        <v>45789</v>
      </c>
      <c r="M322" s="80" t="s">
        <v>169</v>
      </c>
      <c r="N322" s="84" t="s">
        <v>135</v>
      </c>
      <c r="O322" s="85">
        <v>8.1651000000000007</v>
      </c>
      <c r="P322" s="85" t="s">
        <v>310</v>
      </c>
    </row>
    <row r="323" spans="1:16" x14ac:dyDescent="0.25">
      <c r="A323" s="82">
        <v>20</v>
      </c>
      <c r="B323" s="83">
        <v>45796</v>
      </c>
      <c r="C323" s="80" t="s">
        <v>168</v>
      </c>
      <c r="D323" s="84" t="s">
        <v>135</v>
      </c>
      <c r="E323" s="85">
        <v>6.7550999999999997</v>
      </c>
      <c r="F323" s="85" t="s">
        <v>310</v>
      </c>
      <c r="K323" s="82">
        <v>20</v>
      </c>
      <c r="L323" s="83">
        <v>45796</v>
      </c>
      <c r="M323" s="80" t="s">
        <v>169</v>
      </c>
      <c r="N323" s="84" t="s">
        <v>135</v>
      </c>
      <c r="O323" s="85">
        <v>8.7285000000000004</v>
      </c>
      <c r="P323" s="85" t="s">
        <v>310</v>
      </c>
    </row>
    <row r="324" spans="1:16" x14ac:dyDescent="0.25">
      <c r="A324" s="82">
        <v>21</v>
      </c>
      <c r="B324" s="83">
        <v>45803</v>
      </c>
      <c r="C324" s="80" t="s">
        <v>168</v>
      </c>
      <c r="D324" s="84" t="s">
        <v>135</v>
      </c>
      <c r="E324" s="85">
        <v>6.6703000000000001</v>
      </c>
      <c r="F324" s="85" t="s">
        <v>310</v>
      </c>
      <c r="K324" s="82">
        <v>21</v>
      </c>
      <c r="L324" s="83">
        <v>45803</v>
      </c>
      <c r="M324" s="80" t="s">
        <v>169</v>
      </c>
      <c r="N324" s="84" t="s">
        <v>135</v>
      </c>
      <c r="O324" s="85">
        <v>8.6087000000000007</v>
      </c>
      <c r="P324" s="85" t="s">
        <v>310</v>
      </c>
    </row>
    <row r="325" spans="1:16" x14ac:dyDescent="0.25">
      <c r="A325" s="82">
        <v>22</v>
      </c>
      <c r="B325" s="83">
        <v>45810</v>
      </c>
      <c r="C325" s="80" t="s">
        <v>168</v>
      </c>
      <c r="D325" s="84" t="s">
        <v>135</v>
      </c>
      <c r="E325" s="85">
        <v>6.5468999999999999</v>
      </c>
      <c r="F325" s="85" t="s">
        <v>310</v>
      </c>
      <c r="K325" s="82">
        <v>22</v>
      </c>
      <c r="L325" s="83">
        <v>45810</v>
      </c>
      <c r="M325" s="80" t="s">
        <v>169</v>
      </c>
      <c r="N325" s="84" t="s">
        <v>135</v>
      </c>
      <c r="O325" s="85">
        <v>8.6084999999999994</v>
      </c>
      <c r="P325" s="85" t="s">
        <v>310</v>
      </c>
    </row>
    <row r="326" spans="1:16" x14ac:dyDescent="0.25">
      <c r="A326" s="82">
        <v>23</v>
      </c>
      <c r="B326" s="83">
        <v>45817</v>
      </c>
      <c r="C326" s="80" t="s">
        <v>168</v>
      </c>
      <c r="D326" s="84" t="s">
        <v>135</v>
      </c>
      <c r="E326" s="85">
        <v>6.5453000000000001</v>
      </c>
      <c r="F326" s="85" t="s">
        <v>310</v>
      </c>
      <c r="K326" s="82">
        <v>23</v>
      </c>
      <c r="L326" s="83">
        <v>45817</v>
      </c>
      <c r="M326" s="80" t="s">
        <v>169</v>
      </c>
      <c r="N326" s="84" t="s">
        <v>135</v>
      </c>
      <c r="O326" s="85">
        <v>8.3954000000000004</v>
      </c>
      <c r="P326" s="85" t="s">
        <v>310</v>
      </c>
    </row>
    <row r="327" spans="1:16" x14ac:dyDescent="0.25">
      <c r="A327" s="82">
        <v>24</v>
      </c>
      <c r="B327" s="83">
        <v>45824</v>
      </c>
      <c r="C327" s="80" t="s">
        <v>168</v>
      </c>
      <c r="D327" s="84" t="s">
        <v>135</v>
      </c>
      <c r="E327" s="85">
        <v>6.6180000000000003</v>
      </c>
      <c r="F327" s="85" t="s">
        <v>310</v>
      </c>
      <c r="K327" s="82">
        <v>24</v>
      </c>
      <c r="L327" s="83">
        <v>45824</v>
      </c>
      <c r="M327" s="80" t="s">
        <v>169</v>
      </c>
      <c r="N327" s="84" t="s">
        <v>135</v>
      </c>
      <c r="O327" s="85">
        <v>8.7263999999999999</v>
      </c>
      <c r="P327" s="85" t="s">
        <v>310</v>
      </c>
    </row>
    <row r="328" spans="1:16" x14ac:dyDescent="0.25">
      <c r="A328" s="82">
        <v>25</v>
      </c>
      <c r="B328" s="83">
        <v>45831</v>
      </c>
      <c r="C328" s="80" t="s">
        <v>168</v>
      </c>
      <c r="D328" s="84" t="s">
        <v>135</v>
      </c>
      <c r="E328" s="85">
        <v>6.4191000000000003</v>
      </c>
      <c r="F328" s="85" t="s">
        <v>310</v>
      </c>
      <c r="K328" s="82">
        <v>25</v>
      </c>
      <c r="L328" s="83">
        <v>45831</v>
      </c>
      <c r="M328" s="80" t="s">
        <v>169</v>
      </c>
      <c r="N328" s="84" t="s">
        <v>135</v>
      </c>
      <c r="O328" s="85">
        <v>8.4472000000000005</v>
      </c>
      <c r="P328" s="85" t="s">
        <v>310</v>
      </c>
    </row>
    <row r="329" spans="1:16" x14ac:dyDescent="0.25">
      <c r="A329" s="82">
        <v>1</v>
      </c>
      <c r="B329" s="83">
        <v>45663</v>
      </c>
      <c r="C329" s="80" t="s">
        <v>168</v>
      </c>
      <c r="D329" s="84" t="s">
        <v>137</v>
      </c>
      <c r="E329" s="85">
        <v>3.9316</v>
      </c>
      <c r="F329" s="85" t="s">
        <v>310</v>
      </c>
      <c r="K329" s="82">
        <v>1</v>
      </c>
      <c r="L329" s="83">
        <v>45663</v>
      </c>
      <c r="M329" s="80" t="s">
        <v>169</v>
      </c>
      <c r="N329" s="84" t="s">
        <v>137</v>
      </c>
      <c r="O329" s="85">
        <v>4.9701000000000004</v>
      </c>
      <c r="P329" s="85" t="s">
        <v>310</v>
      </c>
    </row>
    <row r="330" spans="1:16" x14ac:dyDescent="0.25">
      <c r="A330" s="82">
        <v>2</v>
      </c>
      <c r="B330" s="83">
        <v>45670</v>
      </c>
      <c r="C330" s="80" t="s">
        <v>168</v>
      </c>
      <c r="D330" s="84" t="s">
        <v>137</v>
      </c>
      <c r="E330" s="85">
        <v>3.6905999999999999</v>
      </c>
      <c r="F330" s="85" t="s">
        <v>310</v>
      </c>
      <c r="K330" s="82">
        <v>2</v>
      </c>
      <c r="L330" s="83">
        <v>45670</v>
      </c>
      <c r="M330" s="80" t="s">
        <v>169</v>
      </c>
      <c r="N330" s="84" t="s">
        <v>137</v>
      </c>
      <c r="O330" s="85">
        <v>5.3064999999999998</v>
      </c>
      <c r="P330" s="85" t="s">
        <v>310</v>
      </c>
    </row>
    <row r="331" spans="1:16" x14ac:dyDescent="0.25">
      <c r="A331" s="82">
        <v>3</v>
      </c>
      <c r="B331" s="83">
        <v>45677</v>
      </c>
      <c r="C331" s="80" t="s">
        <v>168</v>
      </c>
      <c r="D331" s="84" t="s">
        <v>137</v>
      </c>
      <c r="E331" s="85">
        <v>3.6974999999999998</v>
      </c>
      <c r="F331" s="85" t="s">
        <v>310</v>
      </c>
      <c r="K331" s="82">
        <v>3</v>
      </c>
      <c r="L331" s="83">
        <v>45677</v>
      </c>
      <c r="M331" s="80" t="s">
        <v>169</v>
      </c>
      <c r="N331" s="84" t="s">
        <v>137</v>
      </c>
      <c r="O331" s="85">
        <v>5.0787000000000004</v>
      </c>
      <c r="P331" s="85" t="s">
        <v>310</v>
      </c>
    </row>
    <row r="332" spans="1:16" x14ac:dyDescent="0.25">
      <c r="A332" s="82">
        <v>4</v>
      </c>
      <c r="B332" s="83">
        <v>45684</v>
      </c>
      <c r="C332" s="80" t="s">
        <v>168</v>
      </c>
      <c r="D332" s="84" t="s">
        <v>137</v>
      </c>
      <c r="E332" s="85">
        <v>3.8246000000000002</v>
      </c>
      <c r="F332" s="85" t="s">
        <v>310</v>
      </c>
      <c r="K332" s="82">
        <v>4</v>
      </c>
      <c r="L332" s="83">
        <v>45684</v>
      </c>
      <c r="M332" s="80" t="s">
        <v>169</v>
      </c>
      <c r="N332" s="84" t="s">
        <v>137</v>
      </c>
      <c r="O332" s="85">
        <v>5.1773999999999996</v>
      </c>
      <c r="P332" s="85" t="s">
        <v>310</v>
      </c>
    </row>
    <row r="333" spans="1:16" x14ac:dyDescent="0.25">
      <c r="A333" s="82">
        <v>5</v>
      </c>
      <c r="B333" s="83">
        <v>45691</v>
      </c>
      <c r="C333" s="80" t="s">
        <v>168</v>
      </c>
      <c r="D333" s="84" t="s">
        <v>137</v>
      </c>
      <c r="E333" s="85">
        <v>3.7157</v>
      </c>
      <c r="F333" s="85" t="s">
        <v>310</v>
      </c>
      <c r="K333" s="82">
        <v>5</v>
      </c>
      <c r="L333" s="83">
        <v>45691</v>
      </c>
      <c r="M333" s="80" t="s">
        <v>169</v>
      </c>
      <c r="N333" s="84" t="s">
        <v>137</v>
      </c>
      <c r="O333" s="85">
        <v>5.234</v>
      </c>
      <c r="P333" s="85" t="s">
        <v>310</v>
      </c>
    </row>
    <row r="334" spans="1:16" x14ac:dyDescent="0.25">
      <c r="A334" s="82">
        <v>6</v>
      </c>
      <c r="B334" s="83">
        <v>45698</v>
      </c>
      <c r="C334" s="80" t="s">
        <v>168</v>
      </c>
      <c r="D334" s="84" t="s">
        <v>137</v>
      </c>
      <c r="E334" s="85">
        <v>3.8811</v>
      </c>
      <c r="F334" s="85" t="s">
        <v>310</v>
      </c>
      <c r="K334" s="82">
        <v>6</v>
      </c>
      <c r="L334" s="83">
        <v>45698</v>
      </c>
      <c r="M334" s="80" t="s">
        <v>169</v>
      </c>
      <c r="N334" s="84" t="s">
        <v>137</v>
      </c>
      <c r="O334" s="85">
        <v>5.2991000000000001</v>
      </c>
      <c r="P334" s="85" t="s">
        <v>310</v>
      </c>
    </row>
    <row r="335" spans="1:16" x14ac:dyDescent="0.25">
      <c r="A335" s="82">
        <v>7</v>
      </c>
      <c r="B335" s="83">
        <v>45705</v>
      </c>
      <c r="C335" s="80" t="s">
        <v>168</v>
      </c>
      <c r="D335" s="84" t="s">
        <v>137</v>
      </c>
      <c r="E335" s="85">
        <v>3.8311999999999999</v>
      </c>
      <c r="F335" s="85" t="s">
        <v>310</v>
      </c>
      <c r="K335" s="82">
        <v>7</v>
      </c>
      <c r="L335" s="83">
        <v>45705</v>
      </c>
      <c r="M335" s="80" t="s">
        <v>169</v>
      </c>
      <c r="N335" s="84" t="s">
        <v>137</v>
      </c>
      <c r="O335" s="85">
        <v>5.1463999999999999</v>
      </c>
      <c r="P335" s="85" t="s">
        <v>310</v>
      </c>
    </row>
    <row r="336" spans="1:16" x14ac:dyDescent="0.25">
      <c r="A336" s="82">
        <v>8</v>
      </c>
      <c r="B336" s="83">
        <v>45712</v>
      </c>
      <c r="C336" s="80" t="s">
        <v>168</v>
      </c>
      <c r="D336" s="84" t="s">
        <v>137</v>
      </c>
      <c r="E336" s="85">
        <v>3.6892</v>
      </c>
      <c r="F336" s="85" t="s">
        <v>310</v>
      </c>
      <c r="K336" s="82">
        <v>8</v>
      </c>
      <c r="L336" s="83">
        <v>45712</v>
      </c>
      <c r="M336" s="80" t="s">
        <v>169</v>
      </c>
      <c r="N336" s="84" t="s">
        <v>137</v>
      </c>
      <c r="O336" s="85">
        <v>5.2797999999999998</v>
      </c>
      <c r="P336" s="85" t="s">
        <v>310</v>
      </c>
    </row>
    <row r="337" spans="1:16" x14ac:dyDescent="0.25">
      <c r="A337" s="82">
        <v>9</v>
      </c>
      <c r="B337" s="83">
        <v>45719</v>
      </c>
      <c r="C337" s="80" t="s">
        <v>168</v>
      </c>
      <c r="D337" s="84" t="s">
        <v>137</v>
      </c>
      <c r="E337" s="85">
        <v>3.8087</v>
      </c>
      <c r="F337" s="85" t="s">
        <v>310</v>
      </c>
      <c r="K337" s="82">
        <v>9</v>
      </c>
      <c r="L337" s="83">
        <v>45719</v>
      </c>
      <c r="M337" s="80" t="s">
        <v>169</v>
      </c>
      <c r="N337" s="84" t="s">
        <v>137</v>
      </c>
      <c r="O337" s="85">
        <v>5.0575999999999999</v>
      </c>
      <c r="P337" s="85" t="s">
        <v>310</v>
      </c>
    </row>
    <row r="338" spans="1:16" x14ac:dyDescent="0.25">
      <c r="A338" s="82">
        <v>10</v>
      </c>
      <c r="B338" s="83">
        <v>45726</v>
      </c>
      <c r="C338" s="80" t="s">
        <v>168</v>
      </c>
      <c r="D338" s="84" t="s">
        <v>137</v>
      </c>
      <c r="E338" s="85">
        <v>3.7578</v>
      </c>
      <c r="F338" s="85" t="s">
        <v>310</v>
      </c>
      <c r="K338" s="82">
        <v>10</v>
      </c>
      <c r="L338" s="83">
        <v>45726</v>
      </c>
      <c r="M338" s="80" t="s">
        <v>169</v>
      </c>
      <c r="N338" s="84" t="s">
        <v>137</v>
      </c>
      <c r="O338" s="85">
        <v>5.1421000000000001</v>
      </c>
      <c r="P338" s="85" t="s">
        <v>310</v>
      </c>
    </row>
    <row r="339" spans="1:16" x14ac:dyDescent="0.25">
      <c r="A339" s="82">
        <v>11</v>
      </c>
      <c r="B339" s="83">
        <v>45733</v>
      </c>
      <c r="C339" s="80" t="s">
        <v>168</v>
      </c>
      <c r="D339" s="84" t="s">
        <v>137</v>
      </c>
      <c r="E339" s="85">
        <v>3.9098999999999999</v>
      </c>
      <c r="F339" s="85" t="s">
        <v>310</v>
      </c>
      <c r="K339" s="82">
        <v>11</v>
      </c>
      <c r="L339" s="83">
        <v>45733</v>
      </c>
      <c r="M339" s="80" t="s">
        <v>169</v>
      </c>
      <c r="N339" s="84" t="s">
        <v>137</v>
      </c>
      <c r="O339" s="85">
        <v>5.0361000000000002</v>
      </c>
      <c r="P339" s="85" t="s">
        <v>310</v>
      </c>
    </row>
    <row r="340" spans="1:16" x14ac:dyDescent="0.25">
      <c r="A340" s="82">
        <v>12</v>
      </c>
      <c r="B340" s="83">
        <v>45740</v>
      </c>
      <c r="C340" s="80" t="s">
        <v>168</v>
      </c>
      <c r="D340" s="84" t="s">
        <v>137</v>
      </c>
      <c r="E340" s="85">
        <v>3.7241</v>
      </c>
      <c r="F340" s="85" t="s">
        <v>310</v>
      </c>
      <c r="K340" s="82">
        <v>12</v>
      </c>
      <c r="L340" s="83">
        <v>45740</v>
      </c>
      <c r="M340" s="80" t="s">
        <v>169</v>
      </c>
      <c r="N340" s="84" t="s">
        <v>137</v>
      </c>
      <c r="O340" s="85">
        <v>5.3811</v>
      </c>
      <c r="P340" s="85" t="s">
        <v>310</v>
      </c>
    </row>
    <row r="341" spans="1:16" x14ac:dyDescent="0.25">
      <c r="A341" s="82">
        <v>13</v>
      </c>
      <c r="B341" s="83">
        <v>45747</v>
      </c>
      <c r="C341" s="80" t="s">
        <v>168</v>
      </c>
      <c r="D341" s="84" t="s">
        <v>137</v>
      </c>
      <c r="E341" s="85">
        <v>3.7473000000000001</v>
      </c>
      <c r="F341" s="85" t="s">
        <v>310</v>
      </c>
      <c r="K341" s="82">
        <v>13</v>
      </c>
      <c r="L341" s="83">
        <v>45747</v>
      </c>
      <c r="M341" s="80" t="s">
        <v>169</v>
      </c>
      <c r="N341" s="84" t="s">
        <v>137</v>
      </c>
      <c r="O341" s="85">
        <v>5.1957000000000004</v>
      </c>
      <c r="P341" s="85" t="s">
        <v>310</v>
      </c>
    </row>
    <row r="342" spans="1:16" x14ac:dyDescent="0.25">
      <c r="A342" s="82">
        <v>14</v>
      </c>
      <c r="B342" s="83">
        <v>45754</v>
      </c>
      <c r="C342" s="80" t="s">
        <v>168</v>
      </c>
      <c r="D342" s="84" t="s">
        <v>137</v>
      </c>
      <c r="E342" s="85">
        <v>3.9453</v>
      </c>
      <c r="F342" s="85" t="s">
        <v>310</v>
      </c>
      <c r="K342" s="82">
        <v>14</v>
      </c>
      <c r="L342" s="83">
        <v>45754</v>
      </c>
      <c r="M342" s="80" t="s">
        <v>169</v>
      </c>
      <c r="N342" s="84" t="s">
        <v>137</v>
      </c>
      <c r="O342" s="85">
        <v>5.0816999999999997</v>
      </c>
      <c r="P342" s="85" t="s">
        <v>310</v>
      </c>
    </row>
    <row r="343" spans="1:16" x14ac:dyDescent="0.25">
      <c r="A343" s="82">
        <v>15</v>
      </c>
      <c r="B343" s="83">
        <v>45761</v>
      </c>
      <c r="C343" s="80" t="s">
        <v>168</v>
      </c>
      <c r="D343" s="84" t="s">
        <v>137</v>
      </c>
      <c r="E343" s="85">
        <v>4.0686</v>
      </c>
      <c r="F343" s="85" t="s">
        <v>310</v>
      </c>
      <c r="K343" s="82">
        <v>15</v>
      </c>
      <c r="L343" s="83">
        <v>45761</v>
      </c>
      <c r="M343" s="80" t="s">
        <v>169</v>
      </c>
      <c r="N343" s="84" t="s">
        <v>137</v>
      </c>
      <c r="O343" s="85">
        <v>5.1436000000000002</v>
      </c>
      <c r="P343" s="85" t="s">
        <v>310</v>
      </c>
    </row>
    <row r="344" spans="1:16" x14ac:dyDescent="0.25">
      <c r="A344" s="82">
        <v>16</v>
      </c>
      <c r="B344" s="83">
        <v>45768</v>
      </c>
      <c r="C344" s="80" t="s">
        <v>168</v>
      </c>
      <c r="D344" s="84" t="s">
        <v>137</v>
      </c>
      <c r="E344" s="85">
        <v>4.0399000000000003</v>
      </c>
      <c r="F344" s="85" t="s">
        <v>310</v>
      </c>
      <c r="K344" s="82">
        <v>16</v>
      </c>
      <c r="L344" s="83">
        <v>45768</v>
      </c>
      <c r="M344" s="80" t="s">
        <v>169</v>
      </c>
      <c r="N344" s="84" t="s">
        <v>137</v>
      </c>
      <c r="O344" s="85">
        <v>5.1645000000000003</v>
      </c>
      <c r="P344" s="85" t="s">
        <v>310</v>
      </c>
    </row>
    <row r="345" spans="1:16" x14ac:dyDescent="0.25">
      <c r="A345" s="82">
        <v>17</v>
      </c>
      <c r="B345" s="83">
        <v>45775</v>
      </c>
      <c r="C345" s="80" t="s">
        <v>168</v>
      </c>
      <c r="D345" s="84" t="s">
        <v>137</v>
      </c>
      <c r="E345" s="85">
        <v>3.8075999999999999</v>
      </c>
      <c r="F345" s="85" t="s">
        <v>310</v>
      </c>
      <c r="K345" s="82">
        <v>17</v>
      </c>
      <c r="L345" s="83">
        <v>45775</v>
      </c>
      <c r="M345" s="80" t="s">
        <v>169</v>
      </c>
      <c r="N345" s="84" t="s">
        <v>137</v>
      </c>
      <c r="O345" s="85">
        <v>5.3121</v>
      </c>
      <c r="P345" s="85" t="s">
        <v>310</v>
      </c>
    </row>
    <row r="346" spans="1:16" x14ac:dyDescent="0.25">
      <c r="A346" s="82">
        <v>18</v>
      </c>
      <c r="B346" s="83">
        <v>45782</v>
      </c>
      <c r="C346" s="80" t="s">
        <v>168</v>
      </c>
      <c r="D346" s="84" t="s">
        <v>137</v>
      </c>
      <c r="E346" s="85">
        <v>3.8262999999999998</v>
      </c>
      <c r="F346" s="85" t="s">
        <v>310</v>
      </c>
      <c r="K346" s="82">
        <v>18</v>
      </c>
      <c r="L346" s="83">
        <v>45782</v>
      </c>
      <c r="M346" s="80" t="s">
        <v>169</v>
      </c>
      <c r="N346" s="84" t="s">
        <v>137</v>
      </c>
      <c r="O346" s="85">
        <v>4.9447000000000001</v>
      </c>
      <c r="P346" s="85" t="s">
        <v>310</v>
      </c>
    </row>
    <row r="347" spans="1:16" x14ac:dyDescent="0.25">
      <c r="A347" s="82">
        <v>19</v>
      </c>
      <c r="B347" s="83">
        <v>45789</v>
      </c>
      <c r="C347" s="80" t="s">
        <v>168</v>
      </c>
      <c r="D347" s="84" t="s">
        <v>137</v>
      </c>
      <c r="E347" s="85">
        <v>3.984</v>
      </c>
      <c r="F347" s="85" t="s">
        <v>310</v>
      </c>
      <c r="K347" s="82">
        <v>19</v>
      </c>
      <c r="L347" s="83">
        <v>45789</v>
      </c>
      <c r="M347" s="80" t="s">
        <v>169</v>
      </c>
      <c r="N347" s="84" t="s">
        <v>137</v>
      </c>
      <c r="O347" s="85">
        <v>5.0339999999999998</v>
      </c>
      <c r="P347" s="85" t="s">
        <v>310</v>
      </c>
    </row>
    <row r="348" spans="1:16" x14ac:dyDescent="0.25">
      <c r="A348" s="82">
        <v>20</v>
      </c>
      <c r="B348" s="83">
        <v>45796</v>
      </c>
      <c r="C348" s="80" t="s">
        <v>168</v>
      </c>
      <c r="D348" s="84" t="s">
        <v>137</v>
      </c>
      <c r="E348" s="85">
        <v>3.7850999999999999</v>
      </c>
      <c r="F348" s="85" t="s">
        <v>310</v>
      </c>
      <c r="K348" s="82">
        <v>20</v>
      </c>
      <c r="L348" s="83">
        <v>45796</v>
      </c>
      <c r="M348" s="80" t="s">
        <v>169</v>
      </c>
      <c r="N348" s="84" t="s">
        <v>137</v>
      </c>
      <c r="O348" s="85">
        <v>5.1395</v>
      </c>
      <c r="P348" s="85" t="s">
        <v>310</v>
      </c>
    </row>
    <row r="349" spans="1:16" x14ac:dyDescent="0.25">
      <c r="A349" s="82">
        <v>21</v>
      </c>
      <c r="B349" s="83">
        <v>45803</v>
      </c>
      <c r="C349" s="80" t="s">
        <v>168</v>
      </c>
      <c r="D349" s="84" t="s">
        <v>137</v>
      </c>
      <c r="E349" s="85">
        <v>3.6827999999999999</v>
      </c>
      <c r="F349" s="85" t="s">
        <v>310</v>
      </c>
      <c r="K349" s="82">
        <v>21</v>
      </c>
      <c r="L349" s="83">
        <v>45803</v>
      </c>
      <c r="M349" s="80" t="s">
        <v>169</v>
      </c>
      <c r="N349" s="84" t="s">
        <v>137</v>
      </c>
      <c r="O349" s="85">
        <v>5.6052</v>
      </c>
      <c r="P349" s="85" t="s">
        <v>310</v>
      </c>
    </row>
    <row r="350" spans="1:16" x14ac:dyDescent="0.25">
      <c r="A350" s="82">
        <v>22</v>
      </c>
      <c r="B350" s="83">
        <v>45810</v>
      </c>
      <c r="C350" s="80" t="s">
        <v>168</v>
      </c>
      <c r="D350" s="84" t="s">
        <v>137</v>
      </c>
      <c r="E350" s="85">
        <v>3.8140000000000001</v>
      </c>
      <c r="F350" s="85" t="s">
        <v>310</v>
      </c>
      <c r="K350" s="82">
        <v>22</v>
      </c>
      <c r="L350" s="83">
        <v>45810</v>
      </c>
      <c r="M350" s="80" t="s">
        <v>169</v>
      </c>
      <c r="N350" s="84" t="s">
        <v>137</v>
      </c>
      <c r="O350" s="85">
        <v>5.3529</v>
      </c>
      <c r="P350" s="85" t="s">
        <v>310</v>
      </c>
    </row>
    <row r="351" spans="1:16" x14ac:dyDescent="0.25">
      <c r="A351" s="82">
        <v>23</v>
      </c>
      <c r="B351" s="83">
        <v>45817</v>
      </c>
      <c r="C351" s="80" t="s">
        <v>168</v>
      </c>
      <c r="D351" s="84" t="s">
        <v>137</v>
      </c>
      <c r="E351" s="85">
        <v>3.8542000000000001</v>
      </c>
      <c r="F351" s="85" t="s">
        <v>310</v>
      </c>
      <c r="K351" s="82">
        <v>23</v>
      </c>
      <c r="L351" s="83">
        <v>45817</v>
      </c>
      <c r="M351" s="80" t="s">
        <v>169</v>
      </c>
      <c r="N351" s="84" t="s">
        <v>137</v>
      </c>
      <c r="O351" s="85">
        <v>5.1821999999999999</v>
      </c>
      <c r="P351" s="85" t="s">
        <v>310</v>
      </c>
    </row>
    <row r="352" spans="1:16" x14ac:dyDescent="0.25">
      <c r="A352" s="82">
        <v>24</v>
      </c>
      <c r="B352" s="83">
        <v>45824</v>
      </c>
      <c r="C352" s="80" t="s">
        <v>168</v>
      </c>
      <c r="D352" s="84" t="s">
        <v>137</v>
      </c>
      <c r="E352" s="85">
        <v>3.7004999999999999</v>
      </c>
      <c r="F352" s="85" t="s">
        <v>310</v>
      </c>
      <c r="K352" s="82">
        <v>24</v>
      </c>
      <c r="L352" s="83">
        <v>45824</v>
      </c>
      <c r="M352" s="80" t="s">
        <v>169</v>
      </c>
      <c r="N352" s="84" t="s">
        <v>137</v>
      </c>
      <c r="O352" s="85">
        <v>5.3139000000000003</v>
      </c>
      <c r="P352" s="85" t="s">
        <v>310</v>
      </c>
    </row>
    <row r="353" spans="1:16" x14ac:dyDescent="0.25">
      <c r="A353" s="82">
        <v>25</v>
      </c>
      <c r="B353" s="83">
        <v>45831</v>
      </c>
      <c r="C353" s="80" t="s">
        <v>168</v>
      </c>
      <c r="D353" s="84" t="s">
        <v>137</v>
      </c>
      <c r="E353" s="85">
        <v>3.6025</v>
      </c>
      <c r="F353" s="85" t="s">
        <v>310</v>
      </c>
      <c r="K353" s="82">
        <v>25</v>
      </c>
      <c r="L353" s="83">
        <v>45831</v>
      </c>
      <c r="M353" s="80" t="s">
        <v>169</v>
      </c>
      <c r="N353" s="84" t="s">
        <v>137</v>
      </c>
      <c r="O353" s="85">
        <v>5.5292000000000003</v>
      </c>
      <c r="P353" s="85" t="s">
        <v>310</v>
      </c>
    </row>
    <row r="354" spans="1:16" x14ac:dyDescent="0.25">
      <c r="A354" s="82">
        <v>1</v>
      </c>
      <c r="B354" s="83">
        <v>45663</v>
      </c>
      <c r="C354" s="80" t="s">
        <v>168</v>
      </c>
      <c r="D354" s="84" t="s">
        <v>138</v>
      </c>
      <c r="E354" s="85">
        <v>8.9415999999999993</v>
      </c>
      <c r="F354" s="85" t="s">
        <v>310</v>
      </c>
      <c r="K354" s="82">
        <v>1</v>
      </c>
      <c r="L354" s="83">
        <v>45663</v>
      </c>
      <c r="M354" s="80" t="s">
        <v>169</v>
      </c>
      <c r="N354" s="84" t="s">
        <v>138</v>
      </c>
      <c r="O354" s="85">
        <v>12.888999999999999</v>
      </c>
      <c r="P354" s="85" t="s">
        <v>310</v>
      </c>
    </row>
    <row r="355" spans="1:16" x14ac:dyDescent="0.25">
      <c r="A355" s="82">
        <v>2</v>
      </c>
      <c r="B355" s="83">
        <v>45670</v>
      </c>
      <c r="C355" s="80" t="s">
        <v>168</v>
      </c>
      <c r="D355" s="84" t="s">
        <v>138</v>
      </c>
      <c r="E355" s="85">
        <v>8.9084000000000003</v>
      </c>
      <c r="F355" s="85" t="s">
        <v>310</v>
      </c>
      <c r="K355" s="82">
        <v>2</v>
      </c>
      <c r="L355" s="83">
        <v>45670</v>
      </c>
      <c r="M355" s="80" t="s">
        <v>169</v>
      </c>
      <c r="N355" s="84" t="s">
        <v>138</v>
      </c>
      <c r="O355" s="85">
        <v>13.1929</v>
      </c>
      <c r="P355" s="85" t="s">
        <v>310</v>
      </c>
    </row>
    <row r="356" spans="1:16" x14ac:dyDescent="0.25">
      <c r="A356" s="82">
        <v>3</v>
      </c>
      <c r="B356" s="83">
        <v>45677</v>
      </c>
      <c r="C356" s="80" t="s">
        <v>168</v>
      </c>
      <c r="D356" s="84" t="s">
        <v>138</v>
      </c>
      <c r="E356" s="85">
        <v>9.3030000000000008</v>
      </c>
      <c r="F356" s="85" t="s">
        <v>310</v>
      </c>
      <c r="K356" s="82">
        <v>3</v>
      </c>
      <c r="L356" s="83">
        <v>45677</v>
      </c>
      <c r="M356" s="80" t="s">
        <v>169</v>
      </c>
      <c r="N356" s="84" t="s">
        <v>138</v>
      </c>
      <c r="O356" s="85">
        <v>12.507899999999999</v>
      </c>
      <c r="P356" s="85" t="s">
        <v>310</v>
      </c>
    </row>
    <row r="357" spans="1:16" x14ac:dyDescent="0.25">
      <c r="A357" s="82">
        <v>4</v>
      </c>
      <c r="B357" s="83">
        <v>45684</v>
      </c>
      <c r="C357" s="80" t="s">
        <v>168</v>
      </c>
      <c r="D357" s="84" t="s">
        <v>138</v>
      </c>
      <c r="E357" s="85">
        <v>9.1234999999999999</v>
      </c>
      <c r="F357" s="85" t="s">
        <v>310</v>
      </c>
      <c r="K357" s="82">
        <v>4</v>
      </c>
      <c r="L357" s="83">
        <v>45684</v>
      </c>
      <c r="M357" s="80" t="s">
        <v>169</v>
      </c>
      <c r="N357" s="84" t="s">
        <v>138</v>
      </c>
      <c r="O357" s="85">
        <v>11.8691</v>
      </c>
      <c r="P357" s="85" t="s">
        <v>310</v>
      </c>
    </row>
    <row r="358" spans="1:16" x14ac:dyDescent="0.25">
      <c r="A358" s="82">
        <v>5</v>
      </c>
      <c r="B358" s="83">
        <v>45691</v>
      </c>
      <c r="C358" s="80" t="s">
        <v>168</v>
      </c>
      <c r="D358" s="84" t="s">
        <v>138</v>
      </c>
      <c r="E358" s="85">
        <v>9.1677999999999997</v>
      </c>
      <c r="F358" s="85" t="s">
        <v>310</v>
      </c>
      <c r="K358" s="82">
        <v>5</v>
      </c>
      <c r="L358" s="83">
        <v>45691</v>
      </c>
      <c r="M358" s="80" t="s">
        <v>169</v>
      </c>
      <c r="N358" s="84" t="s">
        <v>138</v>
      </c>
      <c r="O358" s="85">
        <v>12.187099999999999</v>
      </c>
      <c r="P358" s="85" t="s">
        <v>310</v>
      </c>
    </row>
    <row r="359" spans="1:16" x14ac:dyDescent="0.25">
      <c r="A359" s="82">
        <v>6</v>
      </c>
      <c r="B359" s="83">
        <v>45698</v>
      </c>
      <c r="C359" s="80" t="s">
        <v>168</v>
      </c>
      <c r="D359" s="84" t="s">
        <v>138</v>
      </c>
      <c r="E359" s="85">
        <v>8.8728999999999996</v>
      </c>
      <c r="F359" s="85" t="s">
        <v>310</v>
      </c>
      <c r="K359" s="82">
        <v>6</v>
      </c>
      <c r="L359" s="83">
        <v>45698</v>
      </c>
      <c r="M359" s="80" t="s">
        <v>169</v>
      </c>
      <c r="N359" s="84" t="s">
        <v>138</v>
      </c>
      <c r="O359" s="85">
        <v>12.0776</v>
      </c>
      <c r="P359" s="85" t="s">
        <v>310</v>
      </c>
    </row>
    <row r="360" spans="1:16" x14ac:dyDescent="0.25">
      <c r="A360" s="82">
        <v>7</v>
      </c>
      <c r="B360" s="83">
        <v>45705</v>
      </c>
      <c r="C360" s="80" t="s">
        <v>168</v>
      </c>
      <c r="D360" s="84" t="s">
        <v>138</v>
      </c>
      <c r="E360" s="85">
        <v>9.4810999999999996</v>
      </c>
      <c r="F360" s="85" t="s">
        <v>310</v>
      </c>
      <c r="K360" s="82">
        <v>7</v>
      </c>
      <c r="L360" s="83">
        <v>45705</v>
      </c>
      <c r="M360" s="80" t="s">
        <v>169</v>
      </c>
      <c r="N360" s="84" t="s">
        <v>138</v>
      </c>
      <c r="O360" s="85">
        <v>12.324299999999999</v>
      </c>
      <c r="P360" s="85" t="s">
        <v>310</v>
      </c>
    </row>
    <row r="361" spans="1:16" x14ac:dyDescent="0.25">
      <c r="A361" s="82">
        <v>8</v>
      </c>
      <c r="B361" s="83">
        <v>45712</v>
      </c>
      <c r="C361" s="80" t="s">
        <v>168</v>
      </c>
      <c r="D361" s="84" t="s">
        <v>138</v>
      </c>
      <c r="E361" s="85">
        <v>9.4274000000000004</v>
      </c>
      <c r="F361" s="85" t="s">
        <v>310</v>
      </c>
      <c r="K361" s="82">
        <v>8</v>
      </c>
      <c r="L361" s="83">
        <v>45712</v>
      </c>
      <c r="M361" s="80" t="s">
        <v>169</v>
      </c>
      <c r="N361" s="84" t="s">
        <v>138</v>
      </c>
      <c r="O361" s="85">
        <v>12.527900000000001</v>
      </c>
      <c r="P361" s="85" t="s">
        <v>310</v>
      </c>
    </row>
    <row r="362" spans="1:16" x14ac:dyDescent="0.25">
      <c r="A362" s="82">
        <v>9</v>
      </c>
      <c r="B362" s="83">
        <v>45719</v>
      </c>
      <c r="C362" s="80" t="s">
        <v>168</v>
      </c>
      <c r="D362" s="84" t="s">
        <v>138</v>
      </c>
      <c r="E362" s="85">
        <v>9.1415000000000006</v>
      </c>
      <c r="F362" s="85" t="s">
        <v>310</v>
      </c>
      <c r="K362" s="82">
        <v>9</v>
      </c>
      <c r="L362" s="83">
        <v>45719</v>
      </c>
      <c r="M362" s="80" t="s">
        <v>169</v>
      </c>
      <c r="N362" s="84" t="s">
        <v>138</v>
      </c>
      <c r="O362" s="85">
        <v>11.799200000000001</v>
      </c>
      <c r="P362" s="85" t="s">
        <v>310</v>
      </c>
    </row>
    <row r="363" spans="1:16" x14ac:dyDescent="0.25">
      <c r="A363" s="82">
        <v>10</v>
      </c>
      <c r="B363" s="83">
        <v>45726</v>
      </c>
      <c r="C363" s="80" t="s">
        <v>168</v>
      </c>
      <c r="D363" s="84" t="s">
        <v>138</v>
      </c>
      <c r="E363" s="85">
        <v>9.1710999999999991</v>
      </c>
      <c r="F363" s="85" t="s">
        <v>310</v>
      </c>
      <c r="K363" s="82">
        <v>10</v>
      </c>
      <c r="L363" s="83">
        <v>45726</v>
      </c>
      <c r="M363" s="80" t="s">
        <v>169</v>
      </c>
      <c r="N363" s="84" t="s">
        <v>138</v>
      </c>
      <c r="O363" s="85">
        <v>12.619899999999999</v>
      </c>
      <c r="P363" s="85" t="s">
        <v>310</v>
      </c>
    </row>
    <row r="364" spans="1:16" x14ac:dyDescent="0.25">
      <c r="A364" s="82">
        <v>11</v>
      </c>
      <c r="B364" s="83">
        <v>45733</v>
      </c>
      <c r="C364" s="80" t="s">
        <v>168</v>
      </c>
      <c r="D364" s="84" t="s">
        <v>138</v>
      </c>
      <c r="E364" s="85">
        <v>8.4931999999999999</v>
      </c>
      <c r="F364" s="85" t="s">
        <v>310</v>
      </c>
      <c r="K364" s="82">
        <v>11</v>
      </c>
      <c r="L364" s="83">
        <v>45733</v>
      </c>
      <c r="M364" s="80" t="s">
        <v>169</v>
      </c>
      <c r="N364" s="84" t="s">
        <v>138</v>
      </c>
      <c r="O364" s="85">
        <v>11.971399999999999</v>
      </c>
      <c r="P364" s="85" t="s">
        <v>310</v>
      </c>
    </row>
    <row r="365" spans="1:16" x14ac:dyDescent="0.25">
      <c r="A365" s="82">
        <v>12</v>
      </c>
      <c r="B365" s="83">
        <v>45740</v>
      </c>
      <c r="C365" s="80" t="s">
        <v>168</v>
      </c>
      <c r="D365" s="84" t="s">
        <v>138</v>
      </c>
      <c r="E365" s="85">
        <v>9.1593999999999998</v>
      </c>
      <c r="F365" s="85" t="s">
        <v>310</v>
      </c>
      <c r="K365" s="82">
        <v>12</v>
      </c>
      <c r="L365" s="83">
        <v>45740</v>
      </c>
      <c r="M365" s="80" t="s">
        <v>169</v>
      </c>
      <c r="N365" s="84" t="s">
        <v>138</v>
      </c>
      <c r="O365" s="85">
        <v>12.604100000000001</v>
      </c>
      <c r="P365" s="85" t="s">
        <v>310</v>
      </c>
    </row>
    <row r="366" spans="1:16" x14ac:dyDescent="0.25">
      <c r="A366" s="82">
        <v>13</v>
      </c>
      <c r="B366" s="83">
        <v>45747</v>
      </c>
      <c r="C366" s="80" t="s">
        <v>168</v>
      </c>
      <c r="D366" s="84" t="s">
        <v>138</v>
      </c>
      <c r="E366" s="85">
        <v>8.9514999999999993</v>
      </c>
      <c r="F366" s="85" t="s">
        <v>310</v>
      </c>
      <c r="K366" s="82">
        <v>13</v>
      </c>
      <c r="L366" s="83">
        <v>45747</v>
      </c>
      <c r="M366" s="80" t="s">
        <v>169</v>
      </c>
      <c r="N366" s="84" t="s">
        <v>138</v>
      </c>
      <c r="O366" s="85">
        <v>12.4617</v>
      </c>
      <c r="P366" s="85" t="s">
        <v>310</v>
      </c>
    </row>
    <row r="367" spans="1:16" x14ac:dyDescent="0.25">
      <c r="A367" s="82">
        <v>14</v>
      </c>
      <c r="B367" s="83">
        <v>45754</v>
      </c>
      <c r="C367" s="80" t="s">
        <v>168</v>
      </c>
      <c r="D367" s="84" t="s">
        <v>138</v>
      </c>
      <c r="E367" s="85">
        <v>9.1084999999999994</v>
      </c>
      <c r="F367" s="85" t="s">
        <v>310</v>
      </c>
      <c r="K367" s="82">
        <v>14</v>
      </c>
      <c r="L367" s="83">
        <v>45754</v>
      </c>
      <c r="M367" s="80" t="s">
        <v>169</v>
      </c>
      <c r="N367" s="84" t="s">
        <v>138</v>
      </c>
      <c r="O367" s="85">
        <v>12.3902</v>
      </c>
      <c r="P367" s="85" t="s">
        <v>310</v>
      </c>
    </row>
    <row r="368" spans="1:16" x14ac:dyDescent="0.25">
      <c r="A368" s="82">
        <v>15</v>
      </c>
      <c r="B368" s="83">
        <v>45761</v>
      </c>
      <c r="C368" s="80" t="s">
        <v>168</v>
      </c>
      <c r="D368" s="84" t="s">
        <v>138</v>
      </c>
      <c r="E368" s="85">
        <v>9.1706000000000003</v>
      </c>
      <c r="F368" s="85" t="s">
        <v>310</v>
      </c>
      <c r="K368" s="82">
        <v>15</v>
      </c>
      <c r="L368" s="83">
        <v>45761</v>
      </c>
      <c r="M368" s="80" t="s">
        <v>169</v>
      </c>
      <c r="N368" s="84" t="s">
        <v>138</v>
      </c>
      <c r="O368" s="85">
        <v>12.474399999999999</v>
      </c>
      <c r="P368" s="85" t="s">
        <v>310</v>
      </c>
    </row>
    <row r="369" spans="1:16" x14ac:dyDescent="0.25">
      <c r="A369" s="82">
        <v>16</v>
      </c>
      <c r="B369" s="83">
        <v>45768</v>
      </c>
      <c r="C369" s="80" t="s">
        <v>168</v>
      </c>
      <c r="D369" s="84" t="s">
        <v>138</v>
      </c>
      <c r="E369" s="85">
        <v>8.9146999999999998</v>
      </c>
      <c r="F369" s="85" t="s">
        <v>310</v>
      </c>
      <c r="K369" s="82">
        <v>16</v>
      </c>
      <c r="L369" s="83">
        <v>45768</v>
      </c>
      <c r="M369" s="80" t="s">
        <v>169</v>
      </c>
      <c r="N369" s="84" t="s">
        <v>138</v>
      </c>
      <c r="O369" s="85">
        <v>12.3111</v>
      </c>
      <c r="P369" s="85" t="s">
        <v>310</v>
      </c>
    </row>
    <row r="370" spans="1:16" x14ac:dyDescent="0.25">
      <c r="A370" s="82">
        <v>17</v>
      </c>
      <c r="B370" s="83">
        <v>45775</v>
      </c>
      <c r="C370" s="80" t="s">
        <v>168</v>
      </c>
      <c r="D370" s="84" t="s">
        <v>138</v>
      </c>
      <c r="E370" s="85">
        <v>8.5774000000000008</v>
      </c>
      <c r="F370" s="85" t="s">
        <v>310</v>
      </c>
      <c r="K370" s="82">
        <v>17</v>
      </c>
      <c r="L370" s="83">
        <v>45775</v>
      </c>
      <c r="M370" s="80" t="s">
        <v>169</v>
      </c>
      <c r="N370" s="84" t="s">
        <v>138</v>
      </c>
      <c r="O370" s="85">
        <v>12.285600000000001</v>
      </c>
      <c r="P370" s="85" t="s">
        <v>310</v>
      </c>
    </row>
    <row r="371" spans="1:16" x14ac:dyDescent="0.25">
      <c r="A371" s="82">
        <v>18</v>
      </c>
      <c r="B371" s="83">
        <v>45782</v>
      </c>
      <c r="C371" s="80" t="s">
        <v>168</v>
      </c>
      <c r="D371" s="84" t="s">
        <v>138</v>
      </c>
      <c r="E371" s="85">
        <v>9.0920000000000005</v>
      </c>
      <c r="F371" s="85" t="s">
        <v>310</v>
      </c>
      <c r="K371" s="82">
        <v>18</v>
      </c>
      <c r="L371" s="83">
        <v>45782</v>
      </c>
      <c r="M371" s="80" t="s">
        <v>169</v>
      </c>
      <c r="N371" s="84" t="s">
        <v>138</v>
      </c>
      <c r="O371" s="85">
        <v>11.911</v>
      </c>
      <c r="P371" s="85" t="s">
        <v>310</v>
      </c>
    </row>
    <row r="372" spans="1:16" x14ac:dyDescent="0.25">
      <c r="A372" s="82">
        <v>19</v>
      </c>
      <c r="B372" s="83">
        <v>45789</v>
      </c>
      <c r="C372" s="80" t="s">
        <v>168</v>
      </c>
      <c r="D372" s="84" t="s">
        <v>138</v>
      </c>
      <c r="E372" s="85">
        <v>8.8147000000000002</v>
      </c>
      <c r="F372" s="85" t="s">
        <v>310</v>
      </c>
      <c r="K372" s="82">
        <v>19</v>
      </c>
      <c r="L372" s="83">
        <v>45789</v>
      </c>
      <c r="M372" s="80" t="s">
        <v>169</v>
      </c>
      <c r="N372" s="84" t="s">
        <v>138</v>
      </c>
      <c r="O372" s="85">
        <v>12.489599999999999</v>
      </c>
      <c r="P372" s="85" t="s">
        <v>310</v>
      </c>
    </row>
    <row r="373" spans="1:16" x14ac:dyDescent="0.25">
      <c r="A373" s="82">
        <v>20</v>
      </c>
      <c r="B373" s="83">
        <v>45796</v>
      </c>
      <c r="C373" s="80" t="s">
        <v>168</v>
      </c>
      <c r="D373" s="84" t="s">
        <v>138</v>
      </c>
      <c r="E373" s="85">
        <v>8.9175000000000004</v>
      </c>
      <c r="F373" s="85" t="s">
        <v>310</v>
      </c>
      <c r="K373" s="82">
        <v>20</v>
      </c>
      <c r="L373" s="83">
        <v>45796</v>
      </c>
      <c r="M373" s="80" t="s">
        <v>169</v>
      </c>
      <c r="N373" s="84" t="s">
        <v>138</v>
      </c>
      <c r="O373" s="85">
        <v>13.145899999999999</v>
      </c>
      <c r="P373" s="85" t="s">
        <v>310</v>
      </c>
    </row>
    <row r="374" spans="1:16" x14ac:dyDescent="0.25">
      <c r="A374" s="82">
        <v>21</v>
      </c>
      <c r="B374" s="83">
        <v>45803</v>
      </c>
      <c r="C374" s="80" t="s">
        <v>168</v>
      </c>
      <c r="D374" s="84" t="s">
        <v>138</v>
      </c>
      <c r="E374" s="85">
        <v>8.8489000000000004</v>
      </c>
      <c r="F374" s="85" t="s">
        <v>310</v>
      </c>
      <c r="K374" s="82">
        <v>21</v>
      </c>
      <c r="L374" s="83">
        <v>45803</v>
      </c>
      <c r="M374" s="80" t="s">
        <v>169</v>
      </c>
      <c r="N374" s="84" t="s">
        <v>138</v>
      </c>
      <c r="O374" s="85">
        <v>13.193199999999999</v>
      </c>
      <c r="P374" s="85" t="s">
        <v>310</v>
      </c>
    </row>
    <row r="375" spans="1:16" x14ac:dyDescent="0.25">
      <c r="A375" s="82">
        <v>22</v>
      </c>
      <c r="B375" s="83">
        <v>45810</v>
      </c>
      <c r="C375" s="80" t="s">
        <v>168</v>
      </c>
      <c r="D375" s="84" t="s">
        <v>138</v>
      </c>
      <c r="E375" s="85">
        <v>8.9146000000000001</v>
      </c>
      <c r="F375" s="85" t="s">
        <v>310</v>
      </c>
      <c r="K375" s="82">
        <v>22</v>
      </c>
      <c r="L375" s="83">
        <v>45810</v>
      </c>
      <c r="M375" s="80" t="s">
        <v>169</v>
      </c>
      <c r="N375" s="84" t="s">
        <v>138</v>
      </c>
      <c r="O375" s="85">
        <v>12.9626</v>
      </c>
      <c r="P375" s="85" t="s">
        <v>310</v>
      </c>
    </row>
    <row r="376" spans="1:16" x14ac:dyDescent="0.25">
      <c r="A376" s="82">
        <v>23</v>
      </c>
      <c r="B376" s="83">
        <v>45817</v>
      </c>
      <c r="C376" s="80" t="s">
        <v>168</v>
      </c>
      <c r="D376" s="84" t="s">
        <v>138</v>
      </c>
      <c r="E376" s="85">
        <v>8.4225999999999992</v>
      </c>
      <c r="F376" s="85" t="s">
        <v>310</v>
      </c>
      <c r="K376" s="82">
        <v>23</v>
      </c>
      <c r="L376" s="83">
        <v>45817</v>
      </c>
      <c r="M376" s="80" t="s">
        <v>169</v>
      </c>
      <c r="N376" s="84" t="s">
        <v>138</v>
      </c>
      <c r="O376" s="85">
        <v>12.747</v>
      </c>
      <c r="P376" s="85" t="s">
        <v>310</v>
      </c>
    </row>
    <row r="377" spans="1:16" x14ac:dyDescent="0.25">
      <c r="A377" s="82">
        <v>24</v>
      </c>
      <c r="B377" s="83">
        <v>45824</v>
      </c>
      <c r="C377" s="80" t="s">
        <v>168</v>
      </c>
      <c r="D377" s="84" t="s">
        <v>138</v>
      </c>
      <c r="E377" s="85">
        <v>9.3041999999999998</v>
      </c>
      <c r="F377" s="85" t="s">
        <v>310</v>
      </c>
      <c r="K377" s="82">
        <v>24</v>
      </c>
      <c r="L377" s="83">
        <v>45824</v>
      </c>
      <c r="M377" s="80" t="s">
        <v>169</v>
      </c>
      <c r="N377" s="84" t="s">
        <v>138</v>
      </c>
      <c r="O377" s="85">
        <v>12.263199999999999</v>
      </c>
      <c r="P377" s="85" t="s">
        <v>310</v>
      </c>
    </row>
    <row r="378" spans="1:16" x14ac:dyDescent="0.25">
      <c r="A378" s="82">
        <v>25</v>
      </c>
      <c r="B378" s="83">
        <v>45831</v>
      </c>
      <c r="C378" s="80" t="s">
        <v>168</v>
      </c>
      <c r="D378" s="84" t="s">
        <v>138</v>
      </c>
      <c r="E378" s="85">
        <v>9.0632999999999999</v>
      </c>
      <c r="F378" s="85" t="s">
        <v>310</v>
      </c>
      <c r="K378" s="82">
        <v>25</v>
      </c>
      <c r="L378" s="83">
        <v>45831</v>
      </c>
      <c r="M378" s="80" t="s">
        <v>169</v>
      </c>
      <c r="N378" s="84" t="s">
        <v>138</v>
      </c>
      <c r="O378" s="85">
        <v>13.005000000000001</v>
      </c>
      <c r="P378" s="85" t="s">
        <v>310</v>
      </c>
    </row>
    <row r="379" spans="1:16" x14ac:dyDescent="0.25">
      <c r="A379" s="82">
        <v>1</v>
      </c>
      <c r="B379" s="83">
        <v>45663</v>
      </c>
      <c r="C379" s="80" t="s">
        <v>168</v>
      </c>
      <c r="D379" s="84" t="s">
        <v>139</v>
      </c>
      <c r="E379" s="85">
        <v>3.4916</v>
      </c>
      <c r="F379" s="85" t="s">
        <v>310</v>
      </c>
      <c r="K379" s="82">
        <v>1</v>
      </c>
      <c r="L379" s="83">
        <v>45663</v>
      </c>
      <c r="M379" s="80" t="s">
        <v>169</v>
      </c>
      <c r="N379" s="84" t="s">
        <v>139</v>
      </c>
      <c r="O379" s="85">
        <v>6.8677000000000001</v>
      </c>
      <c r="P379" s="85" t="s">
        <v>310</v>
      </c>
    </row>
    <row r="380" spans="1:16" x14ac:dyDescent="0.25">
      <c r="A380" s="82">
        <v>2</v>
      </c>
      <c r="B380" s="83">
        <v>45670</v>
      </c>
      <c r="C380" s="80" t="s">
        <v>168</v>
      </c>
      <c r="D380" s="84" t="s">
        <v>139</v>
      </c>
      <c r="E380" s="85">
        <v>3.4897</v>
      </c>
      <c r="F380" s="85" t="s">
        <v>310</v>
      </c>
      <c r="K380" s="82">
        <v>2</v>
      </c>
      <c r="L380" s="83">
        <v>45670</v>
      </c>
      <c r="M380" s="80" t="s">
        <v>169</v>
      </c>
      <c r="N380" s="84" t="s">
        <v>139</v>
      </c>
      <c r="O380" s="85">
        <v>7.1658999999999997</v>
      </c>
      <c r="P380" s="85" t="s">
        <v>310</v>
      </c>
    </row>
    <row r="381" spans="1:16" x14ac:dyDescent="0.25">
      <c r="A381" s="82">
        <v>3</v>
      </c>
      <c r="B381" s="83">
        <v>45677</v>
      </c>
      <c r="C381" s="80" t="s">
        <v>168</v>
      </c>
      <c r="D381" s="84" t="s">
        <v>139</v>
      </c>
      <c r="E381" s="85">
        <v>3.4563000000000001</v>
      </c>
      <c r="F381" s="85" t="s">
        <v>310</v>
      </c>
      <c r="K381" s="82">
        <v>3</v>
      </c>
      <c r="L381" s="83">
        <v>45677</v>
      </c>
      <c r="M381" s="80" t="s">
        <v>169</v>
      </c>
      <c r="N381" s="84" t="s">
        <v>139</v>
      </c>
      <c r="O381" s="85">
        <v>7.1516000000000002</v>
      </c>
      <c r="P381" s="85" t="s">
        <v>310</v>
      </c>
    </row>
    <row r="382" spans="1:16" x14ac:dyDescent="0.25">
      <c r="A382" s="82">
        <v>4</v>
      </c>
      <c r="B382" s="83">
        <v>45684</v>
      </c>
      <c r="C382" s="80" t="s">
        <v>168</v>
      </c>
      <c r="D382" s="84" t="s">
        <v>139</v>
      </c>
      <c r="E382" s="85">
        <v>3.5137999999999998</v>
      </c>
      <c r="F382" s="85" t="s">
        <v>310</v>
      </c>
      <c r="K382" s="82">
        <v>4</v>
      </c>
      <c r="L382" s="83">
        <v>45684</v>
      </c>
      <c r="M382" s="80" t="s">
        <v>169</v>
      </c>
      <c r="N382" s="84" t="s">
        <v>139</v>
      </c>
      <c r="O382" s="85">
        <v>7.3487999999999998</v>
      </c>
      <c r="P382" s="85" t="s">
        <v>310</v>
      </c>
    </row>
    <row r="383" spans="1:16" x14ac:dyDescent="0.25">
      <c r="A383" s="82">
        <v>5</v>
      </c>
      <c r="B383" s="83">
        <v>45691</v>
      </c>
      <c r="C383" s="80" t="s">
        <v>168</v>
      </c>
      <c r="D383" s="84" t="s">
        <v>139</v>
      </c>
      <c r="E383" s="85">
        <v>3.4346999999999999</v>
      </c>
      <c r="F383" s="85" t="s">
        <v>310</v>
      </c>
      <c r="K383" s="82">
        <v>5</v>
      </c>
      <c r="L383" s="83">
        <v>45691</v>
      </c>
      <c r="M383" s="80" t="s">
        <v>169</v>
      </c>
      <c r="N383" s="84" t="s">
        <v>139</v>
      </c>
      <c r="O383" s="85">
        <v>6.6064999999999996</v>
      </c>
      <c r="P383" s="85" t="s">
        <v>310</v>
      </c>
    </row>
    <row r="384" spans="1:16" x14ac:dyDescent="0.25">
      <c r="A384" s="82">
        <v>6</v>
      </c>
      <c r="B384" s="83">
        <v>45698</v>
      </c>
      <c r="C384" s="80" t="s">
        <v>168</v>
      </c>
      <c r="D384" s="84" t="s">
        <v>139</v>
      </c>
      <c r="E384" s="85">
        <v>3.4874000000000001</v>
      </c>
      <c r="F384" s="85" t="s">
        <v>310</v>
      </c>
      <c r="K384" s="82">
        <v>6</v>
      </c>
      <c r="L384" s="83">
        <v>45698</v>
      </c>
      <c r="M384" s="80" t="s">
        <v>169</v>
      </c>
      <c r="N384" s="84" t="s">
        <v>139</v>
      </c>
      <c r="O384" s="85">
        <v>7.1875999999999998</v>
      </c>
      <c r="P384" s="85" t="s">
        <v>310</v>
      </c>
    </row>
    <row r="385" spans="1:16" x14ac:dyDescent="0.25">
      <c r="A385" s="82">
        <v>7</v>
      </c>
      <c r="B385" s="83">
        <v>45705</v>
      </c>
      <c r="C385" s="80" t="s">
        <v>168</v>
      </c>
      <c r="D385" s="84" t="s">
        <v>139</v>
      </c>
      <c r="E385" s="85">
        <v>3.3372999999999999</v>
      </c>
      <c r="F385" s="85" t="s">
        <v>310</v>
      </c>
      <c r="K385" s="82">
        <v>7</v>
      </c>
      <c r="L385" s="83">
        <v>45705</v>
      </c>
      <c r="M385" s="80" t="s">
        <v>169</v>
      </c>
      <c r="N385" s="84" t="s">
        <v>139</v>
      </c>
      <c r="O385" s="85">
        <v>6.9267000000000003</v>
      </c>
      <c r="P385" s="85" t="s">
        <v>310</v>
      </c>
    </row>
    <row r="386" spans="1:16" x14ac:dyDescent="0.25">
      <c r="A386" s="82">
        <v>8</v>
      </c>
      <c r="B386" s="83">
        <v>45712</v>
      </c>
      <c r="C386" s="80" t="s">
        <v>168</v>
      </c>
      <c r="D386" s="84" t="s">
        <v>139</v>
      </c>
      <c r="E386" s="85">
        <v>3.444</v>
      </c>
      <c r="F386" s="85" t="s">
        <v>310</v>
      </c>
      <c r="K386" s="82">
        <v>8</v>
      </c>
      <c r="L386" s="83">
        <v>45712</v>
      </c>
      <c r="M386" s="80" t="s">
        <v>169</v>
      </c>
      <c r="N386" s="84" t="s">
        <v>139</v>
      </c>
      <c r="O386" s="85">
        <v>6.8335999999999997</v>
      </c>
      <c r="P386" s="85" t="s">
        <v>310</v>
      </c>
    </row>
    <row r="387" spans="1:16" x14ac:dyDescent="0.25">
      <c r="A387" s="82">
        <v>9</v>
      </c>
      <c r="B387" s="83">
        <v>45719</v>
      </c>
      <c r="C387" s="80" t="s">
        <v>168</v>
      </c>
      <c r="D387" s="84" t="s">
        <v>139</v>
      </c>
      <c r="E387" s="85">
        <v>3.8420999999999998</v>
      </c>
      <c r="F387" s="85" t="s">
        <v>310</v>
      </c>
      <c r="K387" s="82">
        <v>9</v>
      </c>
      <c r="L387" s="83">
        <v>45719</v>
      </c>
      <c r="M387" s="80" t="s">
        <v>169</v>
      </c>
      <c r="N387" s="84" t="s">
        <v>139</v>
      </c>
      <c r="O387" s="85">
        <v>7.1349</v>
      </c>
      <c r="P387" s="85" t="s">
        <v>310</v>
      </c>
    </row>
    <row r="388" spans="1:16" x14ac:dyDescent="0.25">
      <c r="A388" s="82">
        <v>10</v>
      </c>
      <c r="B388" s="83">
        <v>45726</v>
      </c>
      <c r="C388" s="80" t="s">
        <v>168</v>
      </c>
      <c r="D388" s="84" t="s">
        <v>139</v>
      </c>
      <c r="E388" s="85">
        <v>3.4895999999999998</v>
      </c>
      <c r="F388" s="85" t="s">
        <v>310</v>
      </c>
      <c r="K388" s="82">
        <v>10</v>
      </c>
      <c r="L388" s="83">
        <v>45726</v>
      </c>
      <c r="M388" s="80" t="s">
        <v>169</v>
      </c>
      <c r="N388" s="84" t="s">
        <v>139</v>
      </c>
      <c r="O388" s="85">
        <v>6.77</v>
      </c>
      <c r="P388" s="85" t="s">
        <v>310</v>
      </c>
    </row>
    <row r="389" spans="1:16" x14ac:dyDescent="0.25">
      <c r="A389" s="82">
        <v>11</v>
      </c>
      <c r="B389" s="83">
        <v>45733</v>
      </c>
      <c r="C389" s="80" t="s">
        <v>168</v>
      </c>
      <c r="D389" s="84" t="s">
        <v>139</v>
      </c>
      <c r="E389" s="85">
        <v>3.4641999999999999</v>
      </c>
      <c r="F389" s="85" t="s">
        <v>310</v>
      </c>
      <c r="K389" s="82">
        <v>11</v>
      </c>
      <c r="L389" s="83">
        <v>45733</v>
      </c>
      <c r="M389" s="80" t="s">
        <v>169</v>
      </c>
      <c r="N389" s="84" t="s">
        <v>139</v>
      </c>
      <c r="O389" s="85">
        <v>6.4808000000000003</v>
      </c>
      <c r="P389" s="85" t="s">
        <v>310</v>
      </c>
    </row>
    <row r="390" spans="1:16" x14ac:dyDescent="0.25">
      <c r="A390" s="82">
        <v>12</v>
      </c>
      <c r="B390" s="83">
        <v>45740</v>
      </c>
      <c r="C390" s="80" t="s">
        <v>168</v>
      </c>
      <c r="D390" s="84" t="s">
        <v>139</v>
      </c>
      <c r="E390" s="85">
        <v>3.5798999999999999</v>
      </c>
      <c r="F390" s="85" t="s">
        <v>310</v>
      </c>
      <c r="K390" s="82">
        <v>12</v>
      </c>
      <c r="L390" s="83">
        <v>45740</v>
      </c>
      <c r="M390" s="80" t="s">
        <v>169</v>
      </c>
      <c r="N390" s="84" t="s">
        <v>139</v>
      </c>
      <c r="O390" s="85">
        <v>6.9074</v>
      </c>
      <c r="P390" s="85" t="s">
        <v>310</v>
      </c>
    </row>
    <row r="391" spans="1:16" x14ac:dyDescent="0.25">
      <c r="A391" s="82">
        <v>13</v>
      </c>
      <c r="B391" s="83">
        <v>45747</v>
      </c>
      <c r="C391" s="80" t="s">
        <v>168</v>
      </c>
      <c r="D391" s="84" t="s">
        <v>139</v>
      </c>
      <c r="E391" s="85">
        <v>3.6061999999999999</v>
      </c>
      <c r="F391" s="85" t="s">
        <v>310</v>
      </c>
      <c r="K391" s="82">
        <v>13</v>
      </c>
      <c r="L391" s="83">
        <v>45747</v>
      </c>
      <c r="M391" s="80" t="s">
        <v>169</v>
      </c>
      <c r="N391" s="84" t="s">
        <v>139</v>
      </c>
      <c r="O391" s="85">
        <v>6.6256000000000004</v>
      </c>
      <c r="P391" s="85" t="s">
        <v>310</v>
      </c>
    </row>
    <row r="392" spans="1:16" x14ac:dyDescent="0.25">
      <c r="A392" s="82">
        <v>14</v>
      </c>
      <c r="B392" s="83">
        <v>45754</v>
      </c>
      <c r="C392" s="80" t="s">
        <v>168</v>
      </c>
      <c r="D392" s="84" t="s">
        <v>139</v>
      </c>
      <c r="E392" s="85">
        <v>3.3329</v>
      </c>
      <c r="F392" s="85" t="s">
        <v>310</v>
      </c>
      <c r="K392" s="82">
        <v>14</v>
      </c>
      <c r="L392" s="83">
        <v>45754</v>
      </c>
      <c r="M392" s="80" t="s">
        <v>169</v>
      </c>
      <c r="N392" s="84" t="s">
        <v>139</v>
      </c>
      <c r="O392" s="85">
        <v>6.8377999999999997</v>
      </c>
      <c r="P392" s="85" t="s">
        <v>310</v>
      </c>
    </row>
    <row r="393" spans="1:16" x14ac:dyDescent="0.25">
      <c r="A393" s="82">
        <v>15</v>
      </c>
      <c r="B393" s="83">
        <v>45761</v>
      </c>
      <c r="C393" s="80" t="s">
        <v>168</v>
      </c>
      <c r="D393" s="84" t="s">
        <v>139</v>
      </c>
      <c r="E393" s="85">
        <v>3.4689000000000001</v>
      </c>
      <c r="F393" s="85" t="s">
        <v>310</v>
      </c>
      <c r="K393" s="82">
        <v>15</v>
      </c>
      <c r="L393" s="83">
        <v>45761</v>
      </c>
      <c r="M393" s="80" t="s">
        <v>169</v>
      </c>
      <c r="N393" s="84" t="s">
        <v>139</v>
      </c>
      <c r="O393" s="85">
        <v>7.0929000000000002</v>
      </c>
      <c r="P393" s="85" t="s">
        <v>310</v>
      </c>
    </row>
    <row r="394" spans="1:16" x14ac:dyDescent="0.25">
      <c r="A394" s="82">
        <v>16</v>
      </c>
      <c r="B394" s="83">
        <v>45768</v>
      </c>
      <c r="C394" s="80" t="s">
        <v>168</v>
      </c>
      <c r="D394" s="84" t="s">
        <v>139</v>
      </c>
      <c r="E394" s="85">
        <v>3.6377000000000002</v>
      </c>
      <c r="F394" s="85" t="s">
        <v>310</v>
      </c>
      <c r="K394" s="82">
        <v>16</v>
      </c>
      <c r="L394" s="83">
        <v>45768</v>
      </c>
      <c r="M394" s="80" t="s">
        <v>169</v>
      </c>
      <c r="N394" s="84" t="s">
        <v>139</v>
      </c>
      <c r="O394" s="85">
        <v>7.0780000000000003</v>
      </c>
      <c r="P394" s="85" t="s">
        <v>310</v>
      </c>
    </row>
    <row r="395" spans="1:16" x14ac:dyDescent="0.25">
      <c r="A395" s="82">
        <v>17</v>
      </c>
      <c r="B395" s="83">
        <v>45775</v>
      </c>
      <c r="C395" s="80" t="s">
        <v>168</v>
      </c>
      <c r="D395" s="84" t="s">
        <v>139</v>
      </c>
      <c r="E395" s="85">
        <v>3.5405000000000002</v>
      </c>
      <c r="F395" s="85" t="s">
        <v>310</v>
      </c>
      <c r="K395" s="82">
        <v>17</v>
      </c>
      <c r="L395" s="83">
        <v>45775</v>
      </c>
      <c r="M395" s="80" t="s">
        <v>169</v>
      </c>
      <c r="N395" s="84" t="s">
        <v>139</v>
      </c>
      <c r="O395" s="85">
        <v>7.3967000000000001</v>
      </c>
      <c r="P395" s="85" t="s">
        <v>310</v>
      </c>
    </row>
    <row r="396" spans="1:16" x14ac:dyDescent="0.25">
      <c r="A396" s="82">
        <v>18</v>
      </c>
      <c r="B396" s="83">
        <v>45782</v>
      </c>
      <c r="C396" s="80" t="s">
        <v>168</v>
      </c>
      <c r="D396" s="84" t="s">
        <v>139</v>
      </c>
      <c r="E396" s="85">
        <v>3.5183</v>
      </c>
      <c r="F396" s="85" t="s">
        <v>310</v>
      </c>
      <c r="K396" s="82">
        <v>18</v>
      </c>
      <c r="L396" s="83">
        <v>45782</v>
      </c>
      <c r="M396" s="80" t="s">
        <v>169</v>
      </c>
      <c r="N396" s="84" t="s">
        <v>139</v>
      </c>
      <c r="O396" s="85">
        <v>6.9500999999999999</v>
      </c>
      <c r="P396" s="85" t="s">
        <v>310</v>
      </c>
    </row>
    <row r="397" spans="1:16" x14ac:dyDescent="0.25">
      <c r="A397" s="82">
        <v>19</v>
      </c>
      <c r="B397" s="83">
        <v>45789</v>
      </c>
      <c r="C397" s="80" t="s">
        <v>168</v>
      </c>
      <c r="D397" s="84" t="s">
        <v>139</v>
      </c>
      <c r="E397" s="85">
        <v>3.7330999999999999</v>
      </c>
      <c r="F397" s="85" t="s">
        <v>310</v>
      </c>
      <c r="K397" s="82">
        <v>19</v>
      </c>
      <c r="L397" s="83">
        <v>45789</v>
      </c>
      <c r="M397" s="80" t="s">
        <v>169</v>
      </c>
      <c r="N397" s="84" t="s">
        <v>139</v>
      </c>
      <c r="O397" s="85">
        <v>6.6166999999999998</v>
      </c>
      <c r="P397" s="85" t="s">
        <v>310</v>
      </c>
    </row>
    <row r="398" spans="1:16" x14ac:dyDescent="0.25">
      <c r="A398" s="82">
        <v>20</v>
      </c>
      <c r="B398" s="83">
        <v>45796</v>
      </c>
      <c r="C398" s="80" t="s">
        <v>168</v>
      </c>
      <c r="D398" s="84" t="s">
        <v>139</v>
      </c>
      <c r="E398" s="85">
        <v>3.3982999999999999</v>
      </c>
      <c r="F398" s="85" t="s">
        <v>310</v>
      </c>
      <c r="K398" s="82">
        <v>20</v>
      </c>
      <c r="L398" s="83">
        <v>45796</v>
      </c>
      <c r="M398" s="80" t="s">
        <v>169</v>
      </c>
      <c r="N398" s="84" t="s">
        <v>139</v>
      </c>
      <c r="O398" s="85">
        <v>6.8109999999999999</v>
      </c>
      <c r="P398" s="85" t="s">
        <v>310</v>
      </c>
    </row>
    <row r="399" spans="1:16" x14ac:dyDescent="0.25">
      <c r="A399" s="82">
        <v>21</v>
      </c>
      <c r="B399" s="83">
        <v>45803</v>
      </c>
      <c r="C399" s="80" t="s">
        <v>168</v>
      </c>
      <c r="D399" s="84" t="s">
        <v>139</v>
      </c>
      <c r="E399" s="85">
        <v>3.5124</v>
      </c>
      <c r="F399" s="85" t="s">
        <v>310</v>
      </c>
      <c r="K399" s="82">
        <v>21</v>
      </c>
      <c r="L399" s="83">
        <v>45803</v>
      </c>
      <c r="M399" s="80" t="s">
        <v>169</v>
      </c>
      <c r="N399" s="84" t="s">
        <v>139</v>
      </c>
      <c r="O399" s="85">
        <v>6.7702</v>
      </c>
      <c r="P399" s="85" t="s">
        <v>310</v>
      </c>
    </row>
    <row r="400" spans="1:16" x14ac:dyDescent="0.25">
      <c r="A400" s="82">
        <v>22</v>
      </c>
      <c r="B400" s="83">
        <v>45810</v>
      </c>
      <c r="C400" s="80" t="s">
        <v>168</v>
      </c>
      <c r="D400" s="84" t="s">
        <v>139</v>
      </c>
      <c r="E400" s="85">
        <v>3.4220000000000002</v>
      </c>
      <c r="F400" s="85" t="s">
        <v>310</v>
      </c>
      <c r="K400" s="82">
        <v>22</v>
      </c>
      <c r="L400" s="83">
        <v>45810</v>
      </c>
      <c r="M400" s="80" t="s">
        <v>169</v>
      </c>
      <c r="N400" s="84" t="s">
        <v>139</v>
      </c>
      <c r="O400" s="85">
        <v>6.6955</v>
      </c>
      <c r="P400" s="85" t="s">
        <v>310</v>
      </c>
    </row>
    <row r="401" spans="1:16" x14ac:dyDescent="0.25">
      <c r="A401" s="82">
        <v>23</v>
      </c>
      <c r="B401" s="83">
        <v>45817</v>
      </c>
      <c r="C401" s="80" t="s">
        <v>168</v>
      </c>
      <c r="D401" s="84" t="s">
        <v>139</v>
      </c>
      <c r="E401" s="85">
        <v>3.7235</v>
      </c>
      <c r="F401" s="85" t="s">
        <v>310</v>
      </c>
      <c r="K401" s="82">
        <v>23</v>
      </c>
      <c r="L401" s="83">
        <v>45817</v>
      </c>
      <c r="M401" s="80" t="s">
        <v>169</v>
      </c>
      <c r="N401" s="84" t="s">
        <v>139</v>
      </c>
      <c r="O401" s="85">
        <v>7.1087999999999996</v>
      </c>
      <c r="P401" s="85" t="s">
        <v>310</v>
      </c>
    </row>
    <row r="402" spans="1:16" x14ac:dyDescent="0.25">
      <c r="A402" s="82">
        <v>24</v>
      </c>
      <c r="B402" s="83">
        <v>45824</v>
      </c>
      <c r="C402" s="80" t="s">
        <v>168</v>
      </c>
      <c r="D402" s="84" t="s">
        <v>139</v>
      </c>
      <c r="E402" s="85">
        <v>3.2071999999999998</v>
      </c>
      <c r="F402" s="85" t="s">
        <v>310</v>
      </c>
      <c r="K402" s="82">
        <v>24</v>
      </c>
      <c r="L402" s="83">
        <v>45824</v>
      </c>
      <c r="M402" s="80" t="s">
        <v>169</v>
      </c>
      <c r="N402" s="84" t="s">
        <v>139</v>
      </c>
      <c r="O402" s="85">
        <v>6.8387000000000002</v>
      </c>
      <c r="P402" s="85" t="s">
        <v>310</v>
      </c>
    </row>
    <row r="403" spans="1:16" x14ac:dyDescent="0.25">
      <c r="A403" s="82">
        <v>25</v>
      </c>
      <c r="B403" s="83">
        <v>45831</v>
      </c>
      <c r="C403" s="80" t="s">
        <v>168</v>
      </c>
      <c r="D403" s="84" t="s">
        <v>139</v>
      </c>
      <c r="E403" s="85">
        <v>3.3995000000000002</v>
      </c>
      <c r="F403" s="85" t="s">
        <v>310</v>
      </c>
      <c r="K403" s="82">
        <v>25</v>
      </c>
      <c r="L403" s="83">
        <v>45831</v>
      </c>
      <c r="M403" s="80" t="s">
        <v>169</v>
      </c>
      <c r="N403" s="84" t="s">
        <v>139</v>
      </c>
      <c r="O403" s="85">
        <v>6.5057</v>
      </c>
      <c r="P403" s="85" t="s">
        <v>310</v>
      </c>
    </row>
    <row r="404" spans="1:16" x14ac:dyDescent="0.25">
      <c r="A404" s="82">
        <v>1</v>
      </c>
      <c r="B404" s="83">
        <v>45663</v>
      </c>
      <c r="C404" s="80" t="s">
        <v>168</v>
      </c>
      <c r="D404" s="84" t="s">
        <v>140</v>
      </c>
      <c r="E404" s="85">
        <v>141.0454</v>
      </c>
      <c r="F404" s="85" t="s">
        <v>310</v>
      </c>
      <c r="K404" s="82">
        <v>1</v>
      </c>
      <c r="L404" s="83">
        <v>45663</v>
      </c>
      <c r="M404" s="80" t="s">
        <v>169</v>
      </c>
      <c r="N404" s="84" t="s">
        <v>140</v>
      </c>
      <c r="O404" s="85">
        <v>158.69579999999999</v>
      </c>
      <c r="P404" s="85" t="s">
        <v>310</v>
      </c>
    </row>
    <row r="405" spans="1:16" x14ac:dyDescent="0.25">
      <c r="A405" s="82">
        <v>2</v>
      </c>
      <c r="B405" s="83">
        <v>45670</v>
      </c>
      <c r="C405" s="80" t="s">
        <v>168</v>
      </c>
      <c r="D405" s="84" t="s">
        <v>140</v>
      </c>
      <c r="E405" s="85">
        <v>139.8329</v>
      </c>
      <c r="F405" s="85" t="s">
        <v>310</v>
      </c>
      <c r="K405" s="82">
        <v>2</v>
      </c>
      <c r="L405" s="83">
        <v>45670</v>
      </c>
      <c r="M405" s="80" t="s">
        <v>169</v>
      </c>
      <c r="N405" s="84" t="s">
        <v>140</v>
      </c>
      <c r="O405" s="85">
        <v>159.9307</v>
      </c>
      <c r="P405" s="85" t="s">
        <v>310</v>
      </c>
    </row>
    <row r="406" spans="1:16" x14ac:dyDescent="0.25">
      <c r="A406" s="82">
        <v>3</v>
      </c>
      <c r="B406" s="83">
        <v>45677</v>
      </c>
      <c r="C406" s="80" t="s">
        <v>168</v>
      </c>
      <c r="D406" s="84" t="s">
        <v>140</v>
      </c>
      <c r="E406" s="85">
        <v>140.53530000000001</v>
      </c>
      <c r="F406" s="85" t="s">
        <v>310</v>
      </c>
      <c r="K406" s="82">
        <v>3</v>
      </c>
      <c r="L406" s="83">
        <v>45677</v>
      </c>
      <c r="M406" s="80" t="s">
        <v>169</v>
      </c>
      <c r="N406" s="84" t="s">
        <v>140</v>
      </c>
      <c r="O406" s="85">
        <v>161.7619</v>
      </c>
      <c r="P406" s="85" t="s">
        <v>310</v>
      </c>
    </row>
    <row r="407" spans="1:16" x14ac:dyDescent="0.25">
      <c r="A407" s="82">
        <v>4</v>
      </c>
      <c r="B407" s="83">
        <v>45684</v>
      </c>
      <c r="C407" s="80" t="s">
        <v>168</v>
      </c>
      <c r="D407" s="84" t="s">
        <v>140</v>
      </c>
      <c r="E407" s="85">
        <v>140.15860000000001</v>
      </c>
      <c r="F407" s="85" t="s">
        <v>310</v>
      </c>
      <c r="K407" s="82">
        <v>4</v>
      </c>
      <c r="L407" s="83">
        <v>45684</v>
      </c>
      <c r="M407" s="80" t="s">
        <v>169</v>
      </c>
      <c r="N407" s="84" t="s">
        <v>140</v>
      </c>
      <c r="O407" s="85">
        <v>164.62899999999999</v>
      </c>
      <c r="P407" s="85" t="s">
        <v>310</v>
      </c>
    </row>
    <row r="408" spans="1:16" x14ac:dyDescent="0.25">
      <c r="A408" s="82">
        <v>5</v>
      </c>
      <c r="B408" s="83">
        <v>45691</v>
      </c>
      <c r="C408" s="80" t="s">
        <v>168</v>
      </c>
      <c r="D408" s="84" t="s">
        <v>140</v>
      </c>
      <c r="E408" s="85">
        <v>140.94749999999999</v>
      </c>
      <c r="F408" s="85" t="s">
        <v>310</v>
      </c>
      <c r="K408" s="82">
        <v>5</v>
      </c>
      <c r="L408" s="83">
        <v>45691</v>
      </c>
      <c r="M408" s="80" t="s">
        <v>169</v>
      </c>
      <c r="N408" s="84" t="s">
        <v>140</v>
      </c>
      <c r="O408" s="85">
        <v>158.18620000000001</v>
      </c>
      <c r="P408" s="85" t="s">
        <v>310</v>
      </c>
    </row>
    <row r="409" spans="1:16" x14ac:dyDescent="0.25">
      <c r="A409" s="82">
        <v>6</v>
      </c>
      <c r="B409" s="83">
        <v>45698</v>
      </c>
      <c r="C409" s="80" t="s">
        <v>168</v>
      </c>
      <c r="D409" s="84" t="s">
        <v>140</v>
      </c>
      <c r="E409" s="85">
        <v>140.05699999999999</v>
      </c>
      <c r="F409" s="85" t="s">
        <v>310</v>
      </c>
      <c r="K409" s="82">
        <v>6</v>
      </c>
      <c r="L409" s="83">
        <v>45698</v>
      </c>
      <c r="M409" s="80" t="s">
        <v>169</v>
      </c>
      <c r="N409" s="84" t="s">
        <v>140</v>
      </c>
      <c r="O409" s="85">
        <v>159.16390000000001</v>
      </c>
      <c r="P409" s="85" t="s">
        <v>310</v>
      </c>
    </row>
    <row r="410" spans="1:16" x14ac:dyDescent="0.25">
      <c r="A410" s="82">
        <v>7</v>
      </c>
      <c r="B410" s="83">
        <v>45705</v>
      </c>
      <c r="C410" s="80" t="s">
        <v>168</v>
      </c>
      <c r="D410" s="84" t="s">
        <v>140</v>
      </c>
      <c r="E410" s="85">
        <v>141.85429999999999</v>
      </c>
      <c r="F410" s="85" t="s">
        <v>310</v>
      </c>
      <c r="K410" s="82">
        <v>7</v>
      </c>
      <c r="L410" s="83">
        <v>45705</v>
      </c>
      <c r="M410" s="80" t="s">
        <v>169</v>
      </c>
      <c r="N410" s="84" t="s">
        <v>140</v>
      </c>
      <c r="O410" s="85">
        <v>158.48830000000001</v>
      </c>
      <c r="P410" s="85" t="s">
        <v>310</v>
      </c>
    </row>
    <row r="411" spans="1:16" x14ac:dyDescent="0.25">
      <c r="A411" s="82">
        <v>8</v>
      </c>
      <c r="B411" s="83">
        <v>45712</v>
      </c>
      <c r="C411" s="80" t="s">
        <v>168</v>
      </c>
      <c r="D411" s="84" t="s">
        <v>140</v>
      </c>
      <c r="E411" s="85">
        <v>140.63749999999999</v>
      </c>
      <c r="F411" s="85" t="s">
        <v>310</v>
      </c>
      <c r="K411" s="82">
        <v>8</v>
      </c>
      <c r="L411" s="83">
        <v>45712</v>
      </c>
      <c r="M411" s="80" t="s">
        <v>169</v>
      </c>
      <c r="N411" s="84" t="s">
        <v>140</v>
      </c>
      <c r="O411" s="85">
        <v>161.4118</v>
      </c>
      <c r="P411" s="85" t="s">
        <v>310</v>
      </c>
    </row>
    <row r="412" spans="1:16" x14ac:dyDescent="0.25">
      <c r="A412" s="82">
        <v>9</v>
      </c>
      <c r="B412" s="83">
        <v>45719</v>
      </c>
      <c r="C412" s="80" t="s">
        <v>168</v>
      </c>
      <c r="D412" s="84" t="s">
        <v>140</v>
      </c>
      <c r="E412" s="85">
        <v>140.5881</v>
      </c>
      <c r="F412" s="85" t="s">
        <v>310</v>
      </c>
      <c r="K412" s="82">
        <v>9</v>
      </c>
      <c r="L412" s="83">
        <v>45719</v>
      </c>
      <c r="M412" s="80" t="s">
        <v>169</v>
      </c>
      <c r="N412" s="84" t="s">
        <v>140</v>
      </c>
      <c r="O412" s="85">
        <v>157.93340000000001</v>
      </c>
      <c r="P412" s="85" t="s">
        <v>310</v>
      </c>
    </row>
    <row r="413" spans="1:16" x14ac:dyDescent="0.25">
      <c r="A413" s="82">
        <v>10</v>
      </c>
      <c r="B413" s="83">
        <v>45726</v>
      </c>
      <c r="C413" s="80" t="s">
        <v>168</v>
      </c>
      <c r="D413" s="84" t="s">
        <v>140</v>
      </c>
      <c r="E413" s="85">
        <v>140.6148</v>
      </c>
      <c r="F413" s="85" t="s">
        <v>310</v>
      </c>
      <c r="K413" s="82">
        <v>10</v>
      </c>
      <c r="L413" s="83">
        <v>45726</v>
      </c>
      <c r="M413" s="80" t="s">
        <v>169</v>
      </c>
      <c r="N413" s="84" t="s">
        <v>140</v>
      </c>
      <c r="O413" s="85">
        <v>159.12819999999999</v>
      </c>
      <c r="P413" s="85" t="s">
        <v>310</v>
      </c>
    </row>
    <row r="414" spans="1:16" x14ac:dyDescent="0.25">
      <c r="A414" s="82">
        <v>11</v>
      </c>
      <c r="B414" s="83">
        <v>45733</v>
      </c>
      <c r="C414" s="80" t="s">
        <v>168</v>
      </c>
      <c r="D414" s="84" t="s">
        <v>140</v>
      </c>
      <c r="E414" s="85">
        <v>137.815</v>
      </c>
      <c r="F414" s="85" t="s">
        <v>310</v>
      </c>
      <c r="K414" s="82">
        <v>11</v>
      </c>
      <c r="L414" s="83">
        <v>45733</v>
      </c>
      <c r="M414" s="80" t="s">
        <v>169</v>
      </c>
      <c r="N414" s="84" t="s">
        <v>140</v>
      </c>
      <c r="O414" s="85">
        <v>159.94669999999999</v>
      </c>
      <c r="P414" s="85" t="s">
        <v>310</v>
      </c>
    </row>
    <row r="415" spans="1:16" x14ac:dyDescent="0.25">
      <c r="A415" s="82">
        <v>12</v>
      </c>
      <c r="B415" s="83">
        <v>45740</v>
      </c>
      <c r="C415" s="80" t="s">
        <v>168</v>
      </c>
      <c r="D415" s="84" t="s">
        <v>140</v>
      </c>
      <c r="E415" s="85">
        <v>139.75299999999999</v>
      </c>
      <c r="F415" s="85" t="s">
        <v>310</v>
      </c>
      <c r="K415" s="82">
        <v>12</v>
      </c>
      <c r="L415" s="83">
        <v>45740</v>
      </c>
      <c r="M415" s="80" t="s">
        <v>169</v>
      </c>
      <c r="N415" s="84" t="s">
        <v>140</v>
      </c>
      <c r="O415" s="85">
        <v>158.23840000000001</v>
      </c>
      <c r="P415" s="85" t="s">
        <v>310</v>
      </c>
    </row>
    <row r="416" spans="1:16" x14ac:dyDescent="0.25">
      <c r="A416" s="82">
        <v>13</v>
      </c>
      <c r="B416" s="83">
        <v>45747</v>
      </c>
      <c r="C416" s="80" t="s">
        <v>168</v>
      </c>
      <c r="D416" s="84" t="s">
        <v>140</v>
      </c>
      <c r="E416" s="85">
        <v>139.61099999999999</v>
      </c>
      <c r="F416" s="85" t="s">
        <v>310</v>
      </c>
      <c r="K416" s="82">
        <v>13</v>
      </c>
      <c r="L416" s="83">
        <v>45747</v>
      </c>
      <c r="M416" s="80" t="s">
        <v>169</v>
      </c>
      <c r="N416" s="84" t="s">
        <v>140</v>
      </c>
      <c r="O416" s="85">
        <v>158.27680000000001</v>
      </c>
      <c r="P416" s="85" t="s">
        <v>310</v>
      </c>
    </row>
    <row r="417" spans="1:16" x14ac:dyDescent="0.25">
      <c r="A417" s="82">
        <v>14</v>
      </c>
      <c r="B417" s="83">
        <v>45754</v>
      </c>
      <c r="C417" s="80" t="s">
        <v>168</v>
      </c>
      <c r="D417" s="84" t="s">
        <v>140</v>
      </c>
      <c r="E417" s="85">
        <v>140.31129999999999</v>
      </c>
      <c r="F417" s="85" t="s">
        <v>310</v>
      </c>
      <c r="K417" s="82">
        <v>14</v>
      </c>
      <c r="L417" s="83">
        <v>45754</v>
      </c>
      <c r="M417" s="80" t="s">
        <v>169</v>
      </c>
      <c r="N417" s="84" t="s">
        <v>140</v>
      </c>
      <c r="O417" s="85">
        <v>159.1439</v>
      </c>
      <c r="P417" s="85" t="s">
        <v>310</v>
      </c>
    </row>
    <row r="418" spans="1:16" x14ac:dyDescent="0.25">
      <c r="A418" s="82">
        <v>15</v>
      </c>
      <c r="B418" s="83">
        <v>45761</v>
      </c>
      <c r="C418" s="80" t="s">
        <v>168</v>
      </c>
      <c r="D418" s="84" t="s">
        <v>140</v>
      </c>
      <c r="E418" s="85">
        <v>137.96199999999999</v>
      </c>
      <c r="F418" s="85" t="s">
        <v>310</v>
      </c>
      <c r="K418" s="82">
        <v>15</v>
      </c>
      <c r="L418" s="83">
        <v>45761</v>
      </c>
      <c r="M418" s="80" t="s">
        <v>169</v>
      </c>
      <c r="N418" s="84" t="s">
        <v>140</v>
      </c>
      <c r="O418" s="85">
        <v>156.2192</v>
      </c>
      <c r="P418" s="85" t="s">
        <v>310</v>
      </c>
    </row>
    <row r="419" spans="1:16" x14ac:dyDescent="0.25">
      <c r="A419" s="82">
        <v>16</v>
      </c>
      <c r="B419" s="83">
        <v>45768</v>
      </c>
      <c r="C419" s="80" t="s">
        <v>168</v>
      </c>
      <c r="D419" s="84" t="s">
        <v>140</v>
      </c>
      <c r="E419" s="85">
        <v>142.4512</v>
      </c>
      <c r="F419" s="85" t="s">
        <v>310</v>
      </c>
      <c r="K419" s="82">
        <v>16</v>
      </c>
      <c r="L419" s="83">
        <v>45768</v>
      </c>
      <c r="M419" s="80" t="s">
        <v>169</v>
      </c>
      <c r="N419" s="84" t="s">
        <v>140</v>
      </c>
      <c r="O419" s="85">
        <v>157.3981</v>
      </c>
      <c r="P419" s="85" t="s">
        <v>310</v>
      </c>
    </row>
    <row r="420" spans="1:16" x14ac:dyDescent="0.25">
      <c r="A420" s="82">
        <v>17</v>
      </c>
      <c r="B420" s="83">
        <v>45775</v>
      </c>
      <c r="C420" s="80" t="s">
        <v>168</v>
      </c>
      <c r="D420" s="84" t="s">
        <v>140</v>
      </c>
      <c r="E420" s="85">
        <v>140.1566</v>
      </c>
      <c r="F420" s="85" t="s">
        <v>310</v>
      </c>
      <c r="K420" s="82">
        <v>17</v>
      </c>
      <c r="L420" s="83">
        <v>45775</v>
      </c>
      <c r="M420" s="80" t="s">
        <v>169</v>
      </c>
      <c r="N420" s="84" t="s">
        <v>140</v>
      </c>
      <c r="O420" s="85">
        <v>159.25649999999999</v>
      </c>
      <c r="P420" s="85" t="s">
        <v>310</v>
      </c>
    </row>
    <row r="421" spans="1:16" x14ac:dyDescent="0.25">
      <c r="A421" s="82">
        <v>18</v>
      </c>
      <c r="B421" s="83">
        <v>45782</v>
      </c>
      <c r="C421" s="80" t="s">
        <v>168</v>
      </c>
      <c r="D421" s="84" t="s">
        <v>140</v>
      </c>
      <c r="E421" s="85">
        <v>138.18299999999999</v>
      </c>
      <c r="F421" s="85" t="s">
        <v>310</v>
      </c>
      <c r="K421" s="82">
        <v>18</v>
      </c>
      <c r="L421" s="83">
        <v>45782</v>
      </c>
      <c r="M421" s="80" t="s">
        <v>169</v>
      </c>
      <c r="N421" s="84" t="s">
        <v>140</v>
      </c>
      <c r="O421" s="85">
        <v>160.26679999999999</v>
      </c>
      <c r="P421" s="85" t="s">
        <v>310</v>
      </c>
    </row>
    <row r="422" spans="1:16" x14ac:dyDescent="0.25">
      <c r="A422" s="82">
        <v>19</v>
      </c>
      <c r="B422" s="83">
        <v>45789</v>
      </c>
      <c r="C422" s="80" t="s">
        <v>168</v>
      </c>
      <c r="D422" s="84" t="s">
        <v>140</v>
      </c>
      <c r="E422" s="85">
        <v>137.4367</v>
      </c>
      <c r="F422" s="85" t="s">
        <v>310</v>
      </c>
      <c r="K422" s="82">
        <v>19</v>
      </c>
      <c r="L422" s="83">
        <v>45789</v>
      </c>
      <c r="M422" s="80" t="s">
        <v>169</v>
      </c>
      <c r="N422" s="84" t="s">
        <v>140</v>
      </c>
      <c r="O422" s="85">
        <v>159.66560000000001</v>
      </c>
      <c r="P422" s="85" t="s">
        <v>310</v>
      </c>
    </row>
    <row r="423" spans="1:16" x14ac:dyDescent="0.25">
      <c r="A423" s="82">
        <v>20</v>
      </c>
      <c r="B423" s="83">
        <v>45796</v>
      </c>
      <c r="C423" s="80" t="s">
        <v>168</v>
      </c>
      <c r="D423" s="84" t="s">
        <v>140</v>
      </c>
      <c r="E423" s="85">
        <v>139.57810000000001</v>
      </c>
      <c r="F423" s="85" t="s">
        <v>310</v>
      </c>
      <c r="K423" s="82">
        <v>20</v>
      </c>
      <c r="L423" s="83">
        <v>45796</v>
      </c>
      <c r="M423" s="80" t="s">
        <v>169</v>
      </c>
      <c r="N423" s="84" t="s">
        <v>140</v>
      </c>
      <c r="O423" s="85">
        <v>156.80690000000001</v>
      </c>
      <c r="P423" s="85" t="s">
        <v>310</v>
      </c>
    </row>
    <row r="424" spans="1:16" x14ac:dyDescent="0.25">
      <c r="A424" s="82">
        <v>21</v>
      </c>
      <c r="B424" s="83">
        <v>45803</v>
      </c>
      <c r="C424" s="80" t="s">
        <v>168</v>
      </c>
      <c r="D424" s="84" t="s">
        <v>140</v>
      </c>
      <c r="E424" s="85">
        <v>139.8655</v>
      </c>
      <c r="F424" s="85" t="s">
        <v>310</v>
      </c>
      <c r="K424" s="82">
        <v>21</v>
      </c>
      <c r="L424" s="83">
        <v>45803</v>
      </c>
      <c r="M424" s="80" t="s">
        <v>169</v>
      </c>
      <c r="N424" s="84" t="s">
        <v>140</v>
      </c>
      <c r="O424" s="85">
        <v>159.1652</v>
      </c>
      <c r="P424" s="85" t="s">
        <v>310</v>
      </c>
    </row>
    <row r="425" spans="1:16" x14ac:dyDescent="0.25">
      <c r="A425" s="82">
        <v>22</v>
      </c>
      <c r="B425" s="83">
        <v>45810</v>
      </c>
      <c r="C425" s="80" t="s">
        <v>168</v>
      </c>
      <c r="D425" s="84" t="s">
        <v>140</v>
      </c>
      <c r="E425" s="85">
        <v>138.92259999999999</v>
      </c>
      <c r="F425" s="85" t="s">
        <v>310</v>
      </c>
      <c r="K425" s="82">
        <v>22</v>
      </c>
      <c r="L425" s="83">
        <v>45810</v>
      </c>
      <c r="M425" s="80" t="s">
        <v>169</v>
      </c>
      <c r="N425" s="84" t="s">
        <v>140</v>
      </c>
      <c r="O425" s="85">
        <v>161.43719999999999</v>
      </c>
      <c r="P425" s="85" t="s">
        <v>310</v>
      </c>
    </row>
    <row r="426" spans="1:16" x14ac:dyDescent="0.25">
      <c r="A426" s="82">
        <v>23</v>
      </c>
      <c r="B426" s="83">
        <v>45817</v>
      </c>
      <c r="C426" s="80" t="s">
        <v>168</v>
      </c>
      <c r="D426" s="84" t="s">
        <v>140</v>
      </c>
      <c r="E426" s="85">
        <v>140.13820000000001</v>
      </c>
      <c r="F426" s="85" t="s">
        <v>310</v>
      </c>
      <c r="K426" s="82">
        <v>23</v>
      </c>
      <c r="L426" s="83">
        <v>45817</v>
      </c>
      <c r="M426" s="80" t="s">
        <v>169</v>
      </c>
      <c r="N426" s="84" t="s">
        <v>140</v>
      </c>
      <c r="O426" s="85">
        <v>161.00059999999999</v>
      </c>
      <c r="P426" s="85" t="s">
        <v>310</v>
      </c>
    </row>
    <row r="427" spans="1:16" x14ac:dyDescent="0.25">
      <c r="A427" s="82">
        <v>24</v>
      </c>
      <c r="B427" s="83">
        <v>45824</v>
      </c>
      <c r="C427" s="80" t="s">
        <v>168</v>
      </c>
      <c r="D427" s="84" t="s">
        <v>140</v>
      </c>
      <c r="E427" s="85">
        <v>139.03819999999999</v>
      </c>
      <c r="F427" s="85" t="s">
        <v>310</v>
      </c>
      <c r="K427" s="82">
        <v>24</v>
      </c>
      <c r="L427" s="83">
        <v>45824</v>
      </c>
      <c r="M427" s="80" t="s">
        <v>169</v>
      </c>
      <c r="N427" s="84" t="s">
        <v>140</v>
      </c>
      <c r="O427" s="85">
        <v>159.85830000000001</v>
      </c>
      <c r="P427" s="85" t="s">
        <v>310</v>
      </c>
    </row>
    <row r="428" spans="1:16" x14ac:dyDescent="0.25">
      <c r="A428" s="82">
        <v>25</v>
      </c>
      <c r="B428" s="83">
        <v>45831</v>
      </c>
      <c r="C428" s="80" t="s">
        <v>168</v>
      </c>
      <c r="D428" s="84" t="s">
        <v>140</v>
      </c>
      <c r="E428" s="85">
        <v>140.82749999999999</v>
      </c>
      <c r="F428" s="85" t="s">
        <v>310</v>
      </c>
      <c r="K428" s="82">
        <v>25</v>
      </c>
      <c r="L428" s="83">
        <v>45831</v>
      </c>
      <c r="M428" s="80" t="s">
        <v>169</v>
      </c>
      <c r="N428" s="84" t="s">
        <v>140</v>
      </c>
      <c r="O428" s="85">
        <v>158.40270000000001</v>
      </c>
      <c r="P428" s="85" t="s">
        <v>310</v>
      </c>
    </row>
    <row r="429" spans="1:16" x14ac:dyDescent="0.25">
      <c r="A429" s="82">
        <v>1</v>
      </c>
      <c r="B429" s="83">
        <v>45663</v>
      </c>
      <c r="C429" s="80" t="s">
        <v>168</v>
      </c>
      <c r="D429" s="84" t="s">
        <v>142</v>
      </c>
      <c r="E429" s="85">
        <v>4.0631000000000004</v>
      </c>
      <c r="F429" s="85" t="s">
        <v>310</v>
      </c>
      <c r="K429" s="82">
        <v>1</v>
      </c>
      <c r="L429" s="83">
        <v>45663</v>
      </c>
      <c r="M429" s="80" t="s">
        <v>169</v>
      </c>
      <c r="N429" s="84" t="s">
        <v>142</v>
      </c>
      <c r="O429" s="85">
        <v>6.3348000000000004</v>
      </c>
      <c r="P429" s="85" t="s">
        <v>310</v>
      </c>
    </row>
    <row r="430" spans="1:16" x14ac:dyDescent="0.25">
      <c r="A430" s="82">
        <v>2</v>
      </c>
      <c r="B430" s="83">
        <v>45670</v>
      </c>
      <c r="C430" s="80" t="s">
        <v>168</v>
      </c>
      <c r="D430" s="84" t="s">
        <v>142</v>
      </c>
      <c r="E430" s="85">
        <v>3.9420999999999999</v>
      </c>
      <c r="F430" s="85" t="s">
        <v>310</v>
      </c>
      <c r="K430" s="82">
        <v>2</v>
      </c>
      <c r="L430" s="83">
        <v>45670</v>
      </c>
      <c r="M430" s="80" t="s">
        <v>169</v>
      </c>
      <c r="N430" s="84" t="s">
        <v>142</v>
      </c>
      <c r="O430" s="85">
        <v>6.6302000000000003</v>
      </c>
      <c r="P430" s="85" t="s">
        <v>310</v>
      </c>
    </row>
    <row r="431" spans="1:16" x14ac:dyDescent="0.25">
      <c r="A431" s="82">
        <v>3</v>
      </c>
      <c r="B431" s="83">
        <v>45677</v>
      </c>
      <c r="C431" s="80" t="s">
        <v>168</v>
      </c>
      <c r="D431" s="84" t="s">
        <v>142</v>
      </c>
      <c r="E431" s="85">
        <v>3.8831000000000002</v>
      </c>
      <c r="F431" s="85" t="s">
        <v>310</v>
      </c>
      <c r="K431" s="82">
        <v>3</v>
      </c>
      <c r="L431" s="83">
        <v>45677</v>
      </c>
      <c r="M431" s="80" t="s">
        <v>169</v>
      </c>
      <c r="N431" s="84" t="s">
        <v>142</v>
      </c>
      <c r="O431" s="85">
        <v>6.8144</v>
      </c>
      <c r="P431" s="85" t="s">
        <v>310</v>
      </c>
    </row>
    <row r="432" spans="1:16" x14ac:dyDescent="0.25">
      <c r="A432" s="82">
        <v>4</v>
      </c>
      <c r="B432" s="83">
        <v>45684</v>
      </c>
      <c r="C432" s="80" t="s">
        <v>168</v>
      </c>
      <c r="D432" s="84" t="s">
        <v>142</v>
      </c>
      <c r="E432" s="85">
        <v>3.9198</v>
      </c>
      <c r="F432" s="85" t="s">
        <v>310</v>
      </c>
      <c r="K432" s="82">
        <v>4</v>
      </c>
      <c r="L432" s="83">
        <v>45684</v>
      </c>
      <c r="M432" s="80" t="s">
        <v>169</v>
      </c>
      <c r="N432" s="84" t="s">
        <v>142</v>
      </c>
      <c r="O432" s="85">
        <v>6.6158999999999999</v>
      </c>
      <c r="P432" s="85" t="s">
        <v>310</v>
      </c>
    </row>
    <row r="433" spans="1:16" x14ac:dyDescent="0.25">
      <c r="A433" s="82">
        <v>5</v>
      </c>
      <c r="B433" s="83">
        <v>45691</v>
      </c>
      <c r="C433" s="80" t="s">
        <v>168</v>
      </c>
      <c r="D433" s="84" t="s">
        <v>142</v>
      </c>
      <c r="E433" s="85">
        <v>4.1448</v>
      </c>
      <c r="F433" s="85" t="s">
        <v>310</v>
      </c>
      <c r="K433" s="82">
        <v>5</v>
      </c>
      <c r="L433" s="83">
        <v>45691</v>
      </c>
      <c r="M433" s="80" t="s">
        <v>169</v>
      </c>
      <c r="N433" s="84" t="s">
        <v>142</v>
      </c>
      <c r="O433" s="85">
        <v>6.5380000000000003</v>
      </c>
      <c r="P433" s="85" t="s">
        <v>310</v>
      </c>
    </row>
    <row r="434" spans="1:16" x14ac:dyDescent="0.25">
      <c r="A434" s="82">
        <v>6</v>
      </c>
      <c r="B434" s="83">
        <v>45698</v>
      </c>
      <c r="C434" s="80" t="s">
        <v>168</v>
      </c>
      <c r="D434" s="84" t="s">
        <v>142</v>
      </c>
      <c r="E434" s="85">
        <v>4.0220000000000002</v>
      </c>
      <c r="F434" s="85" t="s">
        <v>310</v>
      </c>
      <c r="K434" s="82">
        <v>6</v>
      </c>
      <c r="L434" s="83">
        <v>45698</v>
      </c>
      <c r="M434" s="80" t="s">
        <v>169</v>
      </c>
      <c r="N434" s="84" t="s">
        <v>142</v>
      </c>
      <c r="O434" s="85">
        <v>6.5231000000000003</v>
      </c>
      <c r="P434" s="85" t="s">
        <v>310</v>
      </c>
    </row>
    <row r="435" spans="1:16" x14ac:dyDescent="0.25">
      <c r="A435" s="82">
        <v>7</v>
      </c>
      <c r="B435" s="83">
        <v>45705</v>
      </c>
      <c r="C435" s="80" t="s">
        <v>168</v>
      </c>
      <c r="D435" s="84" t="s">
        <v>142</v>
      </c>
      <c r="E435" s="85">
        <v>4.1158999999999999</v>
      </c>
      <c r="F435" s="85" t="s">
        <v>310</v>
      </c>
      <c r="K435" s="82">
        <v>7</v>
      </c>
      <c r="L435" s="83">
        <v>45705</v>
      </c>
      <c r="M435" s="80" t="s">
        <v>169</v>
      </c>
      <c r="N435" s="84" t="s">
        <v>142</v>
      </c>
      <c r="O435" s="85">
        <v>6.7680999999999996</v>
      </c>
      <c r="P435" s="85" t="s">
        <v>310</v>
      </c>
    </row>
    <row r="436" spans="1:16" x14ac:dyDescent="0.25">
      <c r="A436" s="82">
        <v>8</v>
      </c>
      <c r="B436" s="83">
        <v>45712</v>
      </c>
      <c r="C436" s="80" t="s">
        <v>168</v>
      </c>
      <c r="D436" s="84" t="s">
        <v>142</v>
      </c>
      <c r="E436" s="85">
        <v>3.9521000000000002</v>
      </c>
      <c r="F436" s="85" t="s">
        <v>310</v>
      </c>
      <c r="K436" s="82">
        <v>8</v>
      </c>
      <c r="L436" s="83">
        <v>45712</v>
      </c>
      <c r="M436" s="80" t="s">
        <v>169</v>
      </c>
      <c r="N436" s="84" t="s">
        <v>142</v>
      </c>
      <c r="O436" s="85">
        <v>6.3609</v>
      </c>
      <c r="P436" s="85" t="s">
        <v>310</v>
      </c>
    </row>
    <row r="437" spans="1:16" x14ac:dyDescent="0.25">
      <c r="A437" s="82">
        <v>9</v>
      </c>
      <c r="B437" s="83">
        <v>45719</v>
      </c>
      <c r="C437" s="80" t="s">
        <v>168</v>
      </c>
      <c r="D437" s="84" t="s">
        <v>142</v>
      </c>
      <c r="E437" s="85">
        <v>4.0937999999999999</v>
      </c>
      <c r="F437" s="85" t="s">
        <v>310</v>
      </c>
      <c r="K437" s="82">
        <v>9</v>
      </c>
      <c r="L437" s="83">
        <v>45719</v>
      </c>
      <c r="M437" s="80" t="s">
        <v>169</v>
      </c>
      <c r="N437" s="84" t="s">
        <v>142</v>
      </c>
      <c r="O437" s="85">
        <v>6.4832999999999998</v>
      </c>
      <c r="P437" s="85" t="s">
        <v>310</v>
      </c>
    </row>
    <row r="438" spans="1:16" x14ac:dyDescent="0.25">
      <c r="A438" s="82">
        <v>10</v>
      </c>
      <c r="B438" s="83">
        <v>45726</v>
      </c>
      <c r="C438" s="80" t="s">
        <v>168</v>
      </c>
      <c r="D438" s="84" t="s">
        <v>142</v>
      </c>
      <c r="E438" s="85">
        <v>3.9398</v>
      </c>
      <c r="F438" s="85" t="s">
        <v>310</v>
      </c>
      <c r="K438" s="82">
        <v>10</v>
      </c>
      <c r="L438" s="83">
        <v>45726</v>
      </c>
      <c r="M438" s="80" t="s">
        <v>169</v>
      </c>
      <c r="N438" s="84" t="s">
        <v>142</v>
      </c>
      <c r="O438" s="85">
        <v>6.569</v>
      </c>
      <c r="P438" s="85" t="s">
        <v>310</v>
      </c>
    </row>
    <row r="439" spans="1:16" x14ac:dyDescent="0.25">
      <c r="A439" s="82">
        <v>11</v>
      </c>
      <c r="B439" s="83">
        <v>45733</v>
      </c>
      <c r="C439" s="80" t="s">
        <v>168</v>
      </c>
      <c r="D439" s="84" t="s">
        <v>142</v>
      </c>
      <c r="E439" s="85">
        <v>3.9843000000000002</v>
      </c>
      <c r="F439" s="85" t="s">
        <v>310</v>
      </c>
      <c r="K439" s="82">
        <v>11</v>
      </c>
      <c r="L439" s="83">
        <v>45733</v>
      </c>
      <c r="M439" s="80" t="s">
        <v>169</v>
      </c>
      <c r="N439" s="84" t="s">
        <v>142</v>
      </c>
      <c r="O439" s="85">
        <v>6.6116000000000001</v>
      </c>
      <c r="P439" s="85" t="s">
        <v>310</v>
      </c>
    </row>
    <row r="440" spans="1:16" x14ac:dyDescent="0.25">
      <c r="A440" s="82">
        <v>12</v>
      </c>
      <c r="B440" s="83">
        <v>45740</v>
      </c>
      <c r="C440" s="80" t="s">
        <v>168</v>
      </c>
      <c r="D440" s="84" t="s">
        <v>142</v>
      </c>
      <c r="E440" s="85">
        <v>4.2485999999999997</v>
      </c>
      <c r="F440" s="85" t="s">
        <v>310</v>
      </c>
      <c r="K440" s="82">
        <v>12</v>
      </c>
      <c r="L440" s="83">
        <v>45740</v>
      </c>
      <c r="M440" s="80" t="s">
        <v>169</v>
      </c>
      <c r="N440" s="84" t="s">
        <v>142</v>
      </c>
      <c r="O440" s="85">
        <v>6.4344000000000001</v>
      </c>
      <c r="P440" s="85" t="s">
        <v>310</v>
      </c>
    </row>
    <row r="441" spans="1:16" x14ac:dyDescent="0.25">
      <c r="A441" s="82">
        <v>13</v>
      </c>
      <c r="B441" s="83">
        <v>45747</v>
      </c>
      <c r="C441" s="80" t="s">
        <v>168</v>
      </c>
      <c r="D441" s="84" t="s">
        <v>142</v>
      </c>
      <c r="E441" s="85">
        <v>4.0766999999999998</v>
      </c>
      <c r="F441" s="85" t="s">
        <v>310</v>
      </c>
      <c r="K441" s="82">
        <v>13</v>
      </c>
      <c r="L441" s="83">
        <v>45747</v>
      </c>
      <c r="M441" s="80" t="s">
        <v>169</v>
      </c>
      <c r="N441" s="84" t="s">
        <v>142</v>
      </c>
      <c r="O441" s="85">
        <v>6.5461</v>
      </c>
      <c r="P441" s="85" t="s">
        <v>310</v>
      </c>
    </row>
    <row r="442" spans="1:16" x14ac:dyDescent="0.25">
      <c r="A442" s="82">
        <v>14</v>
      </c>
      <c r="B442" s="83">
        <v>45754</v>
      </c>
      <c r="C442" s="80" t="s">
        <v>168</v>
      </c>
      <c r="D442" s="84" t="s">
        <v>142</v>
      </c>
      <c r="E442" s="85">
        <v>3.9499</v>
      </c>
      <c r="F442" s="85" t="s">
        <v>310</v>
      </c>
      <c r="K442" s="82">
        <v>14</v>
      </c>
      <c r="L442" s="83">
        <v>45754</v>
      </c>
      <c r="M442" s="80" t="s">
        <v>169</v>
      </c>
      <c r="N442" s="84" t="s">
        <v>142</v>
      </c>
      <c r="O442" s="85">
        <v>6.4583000000000004</v>
      </c>
      <c r="P442" s="85" t="s">
        <v>310</v>
      </c>
    </row>
    <row r="443" spans="1:16" x14ac:dyDescent="0.25">
      <c r="A443" s="82">
        <v>15</v>
      </c>
      <c r="B443" s="83">
        <v>45761</v>
      </c>
      <c r="C443" s="80" t="s">
        <v>168</v>
      </c>
      <c r="D443" s="84" t="s">
        <v>142</v>
      </c>
      <c r="E443" s="85">
        <v>3.9914999999999998</v>
      </c>
      <c r="F443" s="85" t="s">
        <v>310</v>
      </c>
      <c r="K443" s="82">
        <v>15</v>
      </c>
      <c r="L443" s="83">
        <v>45761</v>
      </c>
      <c r="M443" s="80" t="s">
        <v>169</v>
      </c>
      <c r="N443" s="84" t="s">
        <v>142</v>
      </c>
      <c r="O443" s="85">
        <v>6.5180999999999996</v>
      </c>
      <c r="P443" s="85" t="s">
        <v>310</v>
      </c>
    </row>
    <row r="444" spans="1:16" x14ac:dyDescent="0.25">
      <c r="A444" s="82">
        <v>16</v>
      </c>
      <c r="B444" s="83">
        <v>45768</v>
      </c>
      <c r="C444" s="80" t="s">
        <v>168</v>
      </c>
      <c r="D444" s="84" t="s">
        <v>142</v>
      </c>
      <c r="E444" s="85">
        <v>4.0326000000000004</v>
      </c>
      <c r="F444" s="85" t="s">
        <v>310</v>
      </c>
      <c r="K444" s="82">
        <v>16</v>
      </c>
      <c r="L444" s="83">
        <v>45768</v>
      </c>
      <c r="M444" s="80" t="s">
        <v>169</v>
      </c>
      <c r="N444" s="84" t="s">
        <v>142</v>
      </c>
      <c r="O444" s="85">
        <v>6.4802</v>
      </c>
      <c r="P444" s="85" t="s">
        <v>310</v>
      </c>
    </row>
    <row r="445" spans="1:16" x14ac:dyDescent="0.25">
      <c r="A445" s="82">
        <v>17</v>
      </c>
      <c r="B445" s="83">
        <v>45775</v>
      </c>
      <c r="C445" s="80" t="s">
        <v>168</v>
      </c>
      <c r="D445" s="84" t="s">
        <v>142</v>
      </c>
      <c r="E445" s="85">
        <v>4.1210000000000004</v>
      </c>
      <c r="F445" s="85" t="s">
        <v>310</v>
      </c>
      <c r="K445" s="82">
        <v>17</v>
      </c>
      <c r="L445" s="83">
        <v>45775</v>
      </c>
      <c r="M445" s="80" t="s">
        <v>169</v>
      </c>
      <c r="N445" s="84" t="s">
        <v>142</v>
      </c>
      <c r="O445" s="85">
        <v>6.3288000000000002</v>
      </c>
      <c r="P445" s="85" t="s">
        <v>310</v>
      </c>
    </row>
    <row r="446" spans="1:16" x14ac:dyDescent="0.25">
      <c r="A446" s="82">
        <v>18</v>
      </c>
      <c r="B446" s="83">
        <v>45782</v>
      </c>
      <c r="C446" s="80" t="s">
        <v>168</v>
      </c>
      <c r="D446" s="84" t="s">
        <v>142</v>
      </c>
      <c r="E446" s="85">
        <v>3.9510999999999998</v>
      </c>
      <c r="F446" s="85" t="s">
        <v>310</v>
      </c>
      <c r="K446" s="82">
        <v>18</v>
      </c>
      <c r="L446" s="83">
        <v>45782</v>
      </c>
      <c r="M446" s="80" t="s">
        <v>169</v>
      </c>
      <c r="N446" s="84" t="s">
        <v>142</v>
      </c>
      <c r="O446" s="85">
        <v>6.4968000000000004</v>
      </c>
      <c r="P446" s="85" t="s">
        <v>310</v>
      </c>
    </row>
    <row r="447" spans="1:16" x14ac:dyDescent="0.25">
      <c r="A447" s="82">
        <v>19</v>
      </c>
      <c r="B447" s="83">
        <v>45789</v>
      </c>
      <c r="C447" s="80" t="s">
        <v>168</v>
      </c>
      <c r="D447" s="84" t="s">
        <v>142</v>
      </c>
      <c r="E447" s="85">
        <v>3.8258999999999999</v>
      </c>
      <c r="F447" s="85" t="s">
        <v>310</v>
      </c>
      <c r="K447" s="82">
        <v>19</v>
      </c>
      <c r="L447" s="83">
        <v>45789</v>
      </c>
      <c r="M447" s="80" t="s">
        <v>169</v>
      </c>
      <c r="N447" s="84" t="s">
        <v>142</v>
      </c>
      <c r="O447" s="85">
        <v>6.6315999999999997</v>
      </c>
      <c r="P447" s="85" t="s">
        <v>310</v>
      </c>
    </row>
    <row r="448" spans="1:16" x14ac:dyDescent="0.25">
      <c r="A448" s="82">
        <v>20</v>
      </c>
      <c r="B448" s="83">
        <v>45796</v>
      </c>
      <c r="C448" s="80" t="s">
        <v>168</v>
      </c>
      <c r="D448" s="84" t="s">
        <v>142</v>
      </c>
      <c r="E448" s="85">
        <v>3.972</v>
      </c>
      <c r="F448" s="85" t="s">
        <v>310</v>
      </c>
      <c r="K448" s="82">
        <v>20</v>
      </c>
      <c r="L448" s="83">
        <v>45796</v>
      </c>
      <c r="M448" s="80" t="s">
        <v>169</v>
      </c>
      <c r="N448" s="84" t="s">
        <v>142</v>
      </c>
      <c r="O448" s="85">
        <v>6.3548999999999998</v>
      </c>
      <c r="P448" s="85" t="s">
        <v>310</v>
      </c>
    </row>
    <row r="449" spans="1:16" x14ac:dyDescent="0.25">
      <c r="A449" s="82">
        <v>21</v>
      </c>
      <c r="B449" s="83">
        <v>45803</v>
      </c>
      <c r="C449" s="80" t="s">
        <v>168</v>
      </c>
      <c r="D449" s="84" t="s">
        <v>142</v>
      </c>
      <c r="E449" s="85">
        <v>4.0015000000000001</v>
      </c>
      <c r="F449" s="85" t="s">
        <v>310</v>
      </c>
      <c r="K449" s="82">
        <v>21</v>
      </c>
      <c r="L449" s="83">
        <v>45803</v>
      </c>
      <c r="M449" s="80" t="s">
        <v>169</v>
      </c>
      <c r="N449" s="84" t="s">
        <v>142</v>
      </c>
      <c r="O449" s="85">
        <v>6.4638</v>
      </c>
      <c r="P449" s="85" t="s">
        <v>310</v>
      </c>
    </row>
    <row r="450" spans="1:16" x14ac:dyDescent="0.25">
      <c r="A450" s="82">
        <v>22</v>
      </c>
      <c r="B450" s="83">
        <v>45810</v>
      </c>
      <c r="C450" s="80" t="s">
        <v>168</v>
      </c>
      <c r="D450" s="84" t="s">
        <v>142</v>
      </c>
      <c r="E450" s="85">
        <v>4.0110000000000001</v>
      </c>
      <c r="F450" s="85" t="s">
        <v>310</v>
      </c>
      <c r="K450" s="82">
        <v>22</v>
      </c>
      <c r="L450" s="83">
        <v>45810</v>
      </c>
      <c r="M450" s="80" t="s">
        <v>169</v>
      </c>
      <c r="N450" s="84" t="s">
        <v>142</v>
      </c>
      <c r="O450" s="85">
        <v>6.5997000000000003</v>
      </c>
      <c r="P450" s="85" t="s">
        <v>310</v>
      </c>
    </row>
    <row r="451" spans="1:16" x14ac:dyDescent="0.25">
      <c r="A451" s="82">
        <v>23</v>
      </c>
      <c r="B451" s="83">
        <v>45817</v>
      </c>
      <c r="C451" s="80" t="s">
        <v>168</v>
      </c>
      <c r="D451" s="84" t="s">
        <v>142</v>
      </c>
      <c r="E451" s="85">
        <v>4.1317000000000004</v>
      </c>
      <c r="F451" s="85" t="s">
        <v>310</v>
      </c>
      <c r="K451" s="82">
        <v>23</v>
      </c>
      <c r="L451" s="83">
        <v>45817</v>
      </c>
      <c r="M451" s="80" t="s">
        <v>169</v>
      </c>
      <c r="N451" s="84" t="s">
        <v>142</v>
      </c>
      <c r="O451" s="85">
        <v>6.3395000000000001</v>
      </c>
      <c r="P451" s="85" t="s">
        <v>310</v>
      </c>
    </row>
    <row r="452" spans="1:16" x14ac:dyDescent="0.25">
      <c r="A452" s="82">
        <v>24</v>
      </c>
      <c r="B452" s="83">
        <v>45824</v>
      </c>
      <c r="C452" s="80" t="s">
        <v>168</v>
      </c>
      <c r="D452" s="84" t="s">
        <v>142</v>
      </c>
      <c r="E452" s="85">
        <v>4.0316999999999998</v>
      </c>
      <c r="F452" s="85" t="s">
        <v>310</v>
      </c>
      <c r="K452" s="82">
        <v>24</v>
      </c>
      <c r="L452" s="83">
        <v>45824</v>
      </c>
      <c r="M452" s="80" t="s">
        <v>169</v>
      </c>
      <c r="N452" s="84" t="s">
        <v>142</v>
      </c>
      <c r="O452" s="85">
        <v>6.5274000000000001</v>
      </c>
      <c r="P452" s="85" t="s">
        <v>310</v>
      </c>
    </row>
    <row r="453" spans="1:16" x14ac:dyDescent="0.25">
      <c r="A453" s="82">
        <v>25</v>
      </c>
      <c r="B453" s="83">
        <v>45831</v>
      </c>
      <c r="C453" s="80" t="s">
        <v>168</v>
      </c>
      <c r="D453" s="84" t="s">
        <v>142</v>
      </c>
      <c r="E453" s="85">
        <v>4.0812999999999997</v>
      </c>
      <c r="F453" s="85" t="s">
        <v>310</v>
      </c>
      <c r="K453" s="82">
        <v>25</v>
      </c>
      <c r="L453" s="83">
        <v>45831</v>
      </c>
      <c r="M453" s="80" t="s">
        <v>169</v>
      </c>
      <c r="N453" s="84" t="s">
        <v>142</v>
      </c>
      <c r="O453" s="85">
        <v>6.3410000000000002</v>
      </c>
      <c r="P453" s="85" t="s">
        <v>310</v>
      </c>
    </row>
    <row r="454" spans="1:16" x14ac:dyDescent="0.25">
      <c r="A454" s="82">
        <v>1</v>
      </c>
      <c r="B454" s="83">
        <v>45663</v>
      </c>
      <c r="C454" s="80" t="s">
        <v>168</v>
      </c>
      <c r="D454" s="84" t="s">
        <v>143</v>
      </c>
      <c r="E454" s="85">
        <v>102.0423</v>
      </c>
      <c r="F454" s="85" t="s">
        <v>310</v>
      </c>
      <c r="K454" s="82">
        <v>1</v>
      </c>
      <c r="L454" s="83">
        <v>45663</v>
      </c>
      <c r="M454" s="80" t="s">
        <v>169</v>
      </c>
      <c r="N454" s="84" t="s">
        <v>143</v>
      </c>
      <c r="O454" s="85">
        <v>116.9944</v>
      </c>
      <c r="P454" s="85" t="s">
        <v>310</v>
      </c>
    </row>
    <row r="455" spans="1:16" x14ac:dyDescent="0.25">
      <c r="A455" s="82">
        <v>2</v>
      </c>
      <c r="B455" s="83">
        <v>45670</v>
      </c>
      <c r="C455" s="80" t="s">
        <v>168</v>
      </c>
      <c r="D455" s="84" t="s">
        <v>143</v>
      </c>
      <c r="E455" s="85">
        <v>104.1631</v>
      </c>
      <c r="F455" s="85" t="s">
        <v>310</v>
      </c>
      <c r="K455" s="82">
        <v>2</v>
      </c>
      <c r="L455" s="83">
        <v>45670</v>
      </c>
      <c r="M455" s="80" t="s">
        <v>169</v>
      </c>
      <c r="N455" s="84" t="s">
        <v>143</v>
      </c>
      <c r="O455" s="85">
        <v>116.4456</v>
      </c>
      <c r="P455" s="85" t="s">
        <v>310</v>
      </c>
    </row>
    <row r="456" spans="1:16" x14ac:dyDescent="0.25">
      <c r="A456" s="82">
        <v>3</v>
      </c>
      <c r="B456" s="83">
        <v>45677</v>
      </c>
      <c r="C456" s="80" t="s">
        <v>168</v>
      </c>
      <c r="D456" s="84" t="s">
        <v>143</v>
      </c>
      <c r="E456" s="85">
        <v>103.6401</v>
      </c>
      <c r="F456" s="85" t="s">
        <v>310</v>
      </c>
      <c r="K456" s="82">
        <v>3</v>
      </c>
      <c r="L456" s="83">
        <v>45677</v>
      </c>
      <c r="M456" s="80" t="s">
        <v>169</v>
      </c>
      <c r="N456" s="84" t="s">
        <v>143</v>
      </c>
      <c r="O456" s="85">
        <v>117.5852</v>
      </c>
      <c r="P456" s="85" t="s">
        <v>310</v>
      </c>
    </row>
    <row r="457" spans="1:16" x14ac:dyDescent="0.25">
      <c r="A457" s="82">
        <v>4</v>
      </c>
      <c r="B457" s="83">
        <v>45684</v>
      </c>
      <c r="C457" s="80" t="s">
        <v>168</v>
      </c>
      <c r="D457" s="84" t="s">
        <v>143</v>
      </c>
      <c r="E457" s="85">
        <v>99.605500000000006</v>
      </c>
      <c r="F457" s="85" t="s">
        <v>310</v>
      </c>
      <c r="K457" s="82">
        <v>4</v>
      </c>
      <c r="L457" s="83">
        <v>45684</v>
      </c>
      <c r="M457" s="80" t="s">
        <v>169</v>
      </c>
      <c r="N457" s="84" t="s">
        <v>143</v>
      </c>
      <c r="O457" s="85">
        <v>120.616</v>
      </c>
      <c r="P457" s="85" t="s">
        <v>310</v>
      </c>
    </row>
    <row r="458" spans="1:16" x14ac:dyDescent="0.25">
      <c r="A458" s="82">
        <v>5</v>
      </c>
      <c r="B458" s="83">
        <v>45691</v>
      </c>
      <c r="C458" s="80" t="s">
        <v>168</v>
      </c>
      <c r="D458" s="84" t="s">
        <v>143</v>
      </c>
      <c r="E458" s="85">
        <v>101.33240000000001</v>
      </c>
      <c r="F458" s="85" t="s">
        <v>310</v>
      </c>
      <c r="K458" s="82">
        <v>5</v>
      </c>
      <c r="L458" s="83">
        <v>45691</v>
      </c>
      <c r="M458" s="80" t="s">
        <v>169</v>
      </c>
      <c r="N458" s="84" t="s">
        <v>143</v>
      </c>
      <c r="O458" s="85">
        <v>114.94840000000001</v>
      </c>
      <c r="P458" s="85" t="s">
        <v>310</v>
      </c>
    </row>
    <row r="459" spans="1:16" x14ac:dyDescent="0.25">
      <c r="A459" s="82">
        <v>6</v>
      </c>
      <c r="B459" s="83">
        <v>45698</v>
      </c>
      <c r="C459" s="80" t="s">
        <v>168</v>
      </c>
      <c r="D459" s="84" t="s">
        <v>143</v>
      </c>
      <c r="E459" s="85">
        <v>100.2178</v>
      </c>
      <c r="F459" s="85" t="s">
        <v>310</v>
      </c>
      <c r="K459" s="82">
        <v>6</v>
      </c>
      <c r="L459" s="83">
        <v>45698</v>
      </c>
      <c r="M459" s="80" t="s">
        <v>169</v>
      </c>
      <c r="N459" s="84" t="s">
        <v>143</v>
      </c>
      <c r="O459" s="85">
        <v>120.622</v>
      </c>
      <c r="P459" s="85" t="s">
        <v>310</v>
      </c>
    </row>
    <row r="460" spans="1:16" x14ac:dyDescent="0.25">
      <c r="A460" s="82">
        <v>7</v>
      </c>
      <c r="B460" s="83">
        <v>45705</v>
      </c>
      <c r="C460" s="80" t="s">
        <v>168</v>
      </c>
      <c r="D460" s="84" t="s">
        <v>143</v>
      </c>
      <c r="E460" s="85">
        <v>100.18380000000001</v>
      </c>
      <c r="F460" s="85" t="s">
        <v>310</v>
      </c>
      <c r="K460" s="82">
        <v>7</v>
      </c>
      <c r="L460" s="83">
        <v>45705</v>
      </c>
      <c r="M460" s="80" t="s">
        <v>169</v>
      </c>
      <c r="N460" s="84" t="s">
        <v>143</v>
      </c>
      <c r="O460" s="85">
        <v>116.5936</v>
      </c>
      <c r="P460" s="85" t="s">
        <v>310</v>
      </c>
    </row>
    <row r="461" spans="1:16" x14ac:dyDescent="0.25">
      <c r="A461" s="82">
        <v>8</v>
      </c>
      <c r="B461" s="83">
        <v>45712</v>
      </c>
      <c r="C461" s="80" t="s">
        <v>168</v>
      </c>
      <c r="D461" s="84" t="s">
        <v>143</v>
      </c>
      <c r="E461" s="85">
        <v>102.786</v>
      </c>
      <c r="F461" s="85" t="s">
        <v>310</v>
      </c>
      <c r="K461" s="82">
        <v>8</v>
      </c>
      <c r="L461" s="83">
        <v>45712</v>
      </c>
      <c r="M461" s="80" t="s">
        <v>169</v>
      </c>
      <c r="N461" s="84" t="s">
        <v>143</v>
      </c>
      <c r="O461" s="85">
        <v>115.5784</v>
      </c>
      <c r="P461" s="85" t="s">
        <v>310</v>
      </c>
    </row>
    <row r="462" spans="1:16" x14ac:dyDescent="0.25">
      <c r="A462" s="82">
        <v>9</v>
      </c>
      <c r="B462" s="83">
        <v>45719</v>
      </c>
      <c r="C462" s="80" t="s">
        <v>168</v>
      </c>
      <c r="D462" s="84" t="s">
        <v>143</v>
      </c>
      <c r="E462" s="85">
        <v>97.625500000000002</v>
      </c>
      <c r="F462" s="85" t="s">
        <v>310</v>
      </c>
      <c r="K462" s="82">
        <v>9</v>
      </c>
      <c r="L462" s="83">
        <v>45719</v>
      </c>
      <c r="M462" s="80" t="s">
        <v>169</v>
      </c>
      <c r="N462" s="84" t="s">
        <v>143</v>
      </c>
      <c r="O462" s="85">
        <v>120.77209999999999</v>
      </c>
      <c r="P462" s="85" t="s">
        <v>310</v>
      </c>
    </row>
    <row r="463" spans="1:16" x14ac:dyDescent="0.25">
      <c r="A463" s="82">
        <v>10</v>
      </c>
      <c r="B463" s="83">
        <v>45726</v>
      </c>
      <c r="C463" s="80" t="s">
        <v>168</v>
      </c>
      <c r="D463" s="84" t="s">
        <v>143</v>
      </c>
      <c r="E463" s="85">
        <v>101.8995</v>
      </c>
      <c r="F463" s="85" t="s">
        <v>310</v>
      </c>
      <c r="K463" s="82">
        <v>10</v>
      </c>
      <c r="L463" s="83">
        <v>45726</v>
      </c>
      <c r="M463" s="80" t="s">
        <v>169</v>
      </c>
      <c r="N463" s="84" t="s">
        <v>143</v>
      </c>
      <c r="O463" s="85">
        <v>117.7868</v>
      </c>
      <c r="P463" s="85" t="s">
        <v>310</v>
      </c>
    </row>
    <row r="464" spans="1:16" x14ac:dyDescent="0.25">
      <c r="A464" s="82">
        <v>11</v>
      </c>
      <c r="B464" s="83">
        <v>45733</v>
      </c>
      <c r="C464" s="80" t="s">
        <v>168</v>
      </c>
      <c r="D464" s="84" t="s">
        <v>143</v>
      </c>
      <c r="E464" s="85">
        <v>99.911799999999999</v>
      </c>
      <c r="F464" s="85" t="s">
        <v>310</v>
      </c>
      <c r="K464" s="82">
        <v>11</v>
      </c>
      <c r="L464" s="83">
        <v>45733</v>
      </c>
      <c r="M464" s="80" t="s">
        <v>169</v>
      </c>
      <c r="N464" s="84" t="s">
        <v>143</v>
      </c>
      <c r="O464" s="85">
        <v>115.1395</v>
      </c>
      <c r="P464" s="85" t="s">
        <v>310</v>
      </c>
    </row>
    <row r="465" spans="1:16" x14ac:dyDescent="0.25">
      <c r="A465" s="82">
        <v>12</v>
      </c>
      <c r="B465" s="83">
        <v>45740</v>
      </c>
      <c r="C465" s="80" t="s">
        <v>168</v>
      </c>
      <c r="D465" s="84" t="s">
        <v>143</v>
      </c>
      <c r="E465" s="85">
        <v>102.5354</v>
      </c>
      <c r="F465" s="85" t="s">
        <v>310</v>
      </c>
      <c r="K465" s="82">
        <v>12</v>
      </c>
      <c r="L465" s="83">
        <v>45740</v>
      </c>
      <c r="M465" s="80" t="s">
        <v>169</v>
      </c>
      <c r="N465" s="84" t="s">
        <v>143</v>
      </c>
      <c r="O465" s="85">
        <v>117.21080000000001</v>
      </c>
      <c r="P465" s="85" t="s">
        <v>310</v>
      </c>
    </row>
    <row r="466" spans="1:16" x14ac:dyDescent="0.25">
      <c r="A466" s="82">
        <v>13</v>
      </c>
      <c r="B466" s="83">
        <v>45747</v>
      </c>
      <c r="C466" s="80" t="s">
        <v>168</v>
      </c>
      <c r="D466" s="84" t="s">
        <v>143</v>
      </c>
      <c r="E466" s="85">
        <v>100.337</v>
      </c>
      <c r="F466" s="85" t="s">
        <v>310</v>
      </c>
      <c r="K466" s="82">
        <v>13</v>
      </c>
      <c r="L466" s="83">
        <v>45747</v>
      </c>
      <c r="M466" s="80" t="s">
        <v>169</v>
      </c>
      <c r="N466" s="84" t="s">
        <v>143</v>
      </c>
      <c r="O466" s="85">
        <v>120.0483</v>
      </c>
      <c r="P466" s="85" t="s">
        <v>310</v>
      </c>
    </row>
    <row r="467" spans="1:16" x14ac:dyDescent="0.25">
      <c r="A467" s="82">
        <v>14</v>
      </c>
      <c r="B467" s="83">
        <v>45754</v>
      </c>
      <c r="C467" s="80" t="s">
        <v>168</v>
      </c>
      <c r="D467" s="84" t="s">
        <v>143</v>
      </c>
      <c r="E467" s="85">
        <v>98.789199999999994</v>
      </c>
      <c r="F467" s="85" t="s">
        <v>310</v>
      </c>
      <c r="K467" s="82">
        <v>14</v>
      </c>
      <c r="L467" s="83">
        <v>45754</v>
      </c>
      <c r="M467" s="80" t="s">
        <v>169</v>
      </c>
      <c r="N467" s="84" t="s">
        <v>143</v>
      </c>
      <c r="O467" s="85">
        <v>120.62260000000001</v>
      </c>
      <c r="P467" s="85" t="s">
        <v>310</v>
      </c>
    </row>
    <row r="468" spans="1:16" x14ac:dyDescent="0.25">
      <c r="A468" s="82">
        <v>15</v>
      </c>
      <c r="B468" s="83">
        <v>45761</v>
      </c>
      <c r="C468" s="80" t="s">
        <v>168</v>
      </c>
      <c r="D468" s="84" t="s">
        <v>143</v>
      </c>
      <c r="E468" s="85">
        <v>100.49890000000001</v>
      </c>
      <c r="F468" s="85" t="s">
        <v>310</v>
      </c>
      <c r="K468" s="82">
        <v>15</v>
      </c>
      <c r="L468" s="83">
        <v>45761</v>
      </c>
      <c r="M468" s="80" t="s">
        <v>169</v>
      </c>
      <c r="N468" s="84" t="s">
        <v>143</v>
      </c>
      <c r="O468" s="85">
        <v>117.0604</v>
      </c>
      <c r="P468" s="85" t="s">
        <v>310</v>
      </c>
    </row>
    <row r="469" spans="1:16" x14ac:dyDescent="0.25">
      <c r="A469" s="82">
        <v>16</v>
      </c>
      <c r="B469" s="83">
        <v>45768</v>
      </c>
      <c r="C469" s="80" t="s">
        <v>168</v>
      </c>
      <c r="D469" s="84" t="s">
        <v>143</v>
      </c>
      <c r="E469" s="85">
        <v>101.32470000000001</v>
      </c>
      <c r="F469" s="85" t="s">
        <v>310</v>
      </c>
      <c r="K469" s="82">
        <v>16</v>
      </c>
      <c r="L469" s="83">
        <v>45768</v>
      </c>
      <c r="M469" s="80" t="s">
        <v>169</v>
      </c>
      <c r="N469" s="84" t="s">
        <v>143</v>
      </c>
      <c r="O469" s="85">
        <v>118.8939</v>
      </c>
      <c r="P469" s="85" t="s">
        <v>310</v>
      </c>
    </row>
    <row r="470" spans="1:16" x14ac:dyDescent="0.25">
      <c r="A470" s="82">
        <v>17</v>
      </c>
      <c r="B470" s="83">
        <v>45775</v>
      </c>
      <c r="C470" s="80" t="s">
        <v>168</v>
      </c>
      <c r="D470" s="84" t="s">
        <v>143</v>
      </c>
      <c r="E470" s="85">
        <v>100.06440000000001</v>
      </c>
      <c r="F470" s="85" t="s">
        <v>310</v>
      </c>
      <c r="K470" s="82">
        <v>17</v>
      </c>
      <c r="L470" s="83">
        <v>45775</v>
      </c>
      <c r="M470" s="80" t="s">
        <v>169</v>
      </c>
      <c r="N470" s="84" t="s">
        <v>143</v>
      </c>
      <c r="O470" s="85">
        <v>119.571</v>
      </c>
      <c r="P470" s="85" t="s">
        <v>310</v>
      </c>
    </row>
    <row r="471" spans="1:16" x14ac:dyDescent="0.25">
      <c r="A471" s="82">
        <v>18</v>
      </c>
      <c r="B471" s="83">
        <v>45782</v>
      </c>
      <c r="C471" s="80" t="s">
        <v>168</v>
      </c>
      <c r="D471" s="84" t="s">
        <v>143</v>
      </c>
      <c r="E471" s="85">
        <v>100.8785</v>
      </c>
      <c r="F471" s="85" t="s">
        <v>310</v>
      </c>
      <c r="K471" s="82">
        <v>18</v>
      </c>
      <c r="L471" s="83">
        <v>45782</v>
      </c>
      <c r="M471" s="80" t="s">
        <v>169</v>
      </c>
      <c r="N471" s="84" t="s">
        <v>143</v>
      </c>
      <c r="O471" s="85">
        <v>116.5818</v>
      </c>
      <c r="P471" s="85" t="s">
        <v>310</v>
      </c>
    </row>
    <row r="472" spans="1:16" x14ac:dyDescent="0.25">
      <c r="A472" s="82">
        <v>19</v>
      </c>
      <c r="B472" s="83">
        <v>45789</v>
      </c>
      <c r="C472" s="80" t="s">
        <v>168</v>
      </c>
      <c r="D472" s="84" t="s">
        <v>143</v>
      </c>
      <c r="E472" s="85">
        <v>99.061000000000007</v>
      </c>
      <c r="F472" s="85" t="s">
        <v>310</v>
      </c>
      <c r="K472" s="82">
        <v>19</v>
      </c>
      <c r="L472" s="83">
        <v>45789</v>
      </c>
      <c r="M472" s="80" t="s">
        <v>169</v>
      </c>
      <c r="N472" s="84" t="s">
        <v>143</v>
      </c>
      <c r="O472" s="85">
        <v>118.7811</v>
      </c>
      <c r="P472" s="85" t="s">
        <v>310</v>
      </c>
    </row>
    <row r="473" spans="1:16" x14ac:dyDescent="0.25">
      <c r="A473" s="82">
        <v>20</v>
      </c>
      <c r="B473" s="83">
        <v>45796</v>
      </c>
      <c r="C473" s="80" t="s">
        <v>168</v>
      </c>
      <c r="D473" s="84" t="s">
        <v>143</v>
      </c>
      <c r="E473" s="85">
        <v>96.159000000000006</v>
      </c>
      <c r="F473" s="85" t="s">
        <v>310</v>
      </c>
      <c r="K473" s="82">
        <v>20</v>
      </c>
      <c r="L473" s="83">
        <v>45796</v>
      </c>
      <c r="M473" s="80" t="s">
        <v>169</v>
      </c>
      <c r="N473" s="84" t="s">
        <v>143</v>
      </c>
      <c r="O473" s="85">
        <v>117.9299</v>
      </c>
      <c r="P473" s="85" t="s">
        <v>310</v>
      </c>
    </row>
    <row r="474" spans="1:16" x14ac:dyDescent="0.25">
      <c r="A474" s="82">
        <v>21</v>
      </c>
      <c r="B474" s="83">
        <v>45803</v>
      </c>
      <c r="C474" s="80" t="s">
        <v>168</v>
      </c>
      <c r="D474" s="84" t="s">
        <v>143</v>
      </c>
      <c r="E474" s="85">
        <v>101.62</v>
      </c>
      <c r="F474" s="85" t="s">
        <v>310</v>
      </c>
      <c r="K474" s="82">
        <v>21</v>
      </c>
      <c r="L474" s="83">
        <v>45803</v>
      </c>
      <c r="M474" s="80" t="s">
        <v>169</v>
      </c>
      <c r="N474" s="84" t="s">
        <v>143</v>
      </c>
      <c r="O474" s="85">
        <v>116.8207</v>
      </c>
      <c r="P474" s="85" t="s">
        <v>310</v>
      </c>
    </row>
    <row r="475" spans="1:16" x14ac:dyDescent="0.25">
      <c r="A475" s="82">
        <v>22</v>
      </c>
      <c r="B475" s="83">
        <v>45810</v>
      </c>
      <c r="C475" s="80" t="s">
        <v>168</v>
      </c>
      <c r="D475" s="84" t="s">
        <v>143</v>
      </c>
      <c r="E475" s="85">
        <v>101.2585</v>
      </c>
      <c r="F475" s="85" t="s">
        <v>310</v>
      </c>
      <c r="K475" s="82">
        <v>22</v>
      </c>
      <c r="L475" s="83">
        <v>45810</v>
      </c>
      <c r="M475" s="80" t="s">
        <v>169</v>
      </c>
      <c r="N475" s="84" t="s">
        <v>143</v>
      </c>
      <c r="O475" s="85">
        <v>116.9173</v>
      </c>
      <c r="P475" s="85" t="s">
        <v>310</v>
      </c>
    </row>
    <row r="476" spans="1:16" x14ac:dyDescent="0.25">
      <c r="A476" s="82">
        <v>23</v>
      </c>
      <c r="B476" s="83">
        <v>45817</v>
      </c>
      <c r="C476" s="80" t="s">
        <v>168</v>
      </c>
      <c r="D476" s="84" t="s">
        <v>143</v>
      </c>
      <c r="E476" s="85">
        <v>100.2667</v>
      </c>
      <c r="F476" s="85" t="s">
        <v>310</v>
      </c>
      <c r="K476" s="82">
        <v>23</v>
      </c>
      <c r="L476" s="83">
        <v>45817</v>
      </c>
      <c r="M476" s="80" t="s">
        <v>169</v>
      </c>
      <c r="N476" s="84" t="s">
        <v>143</v>
      </c>
      <c r="O476" s="85">
        <v>118.14749999999999</v>
      </c>
      <c r="P476" s="85" t="s">
        <v>310</v>
      </c>
    </row>
    <row r="477" spans="1:16" x14ac:dyDescent="0.25">
      <c r="A477" s="82">
        <v>24</v>
      </c>
      <c r="B477" s="83">
        <v>45824</v>
      </c>
      <c r="C477" s="80" t="s">
        <v>168</v>
      </c>
      <c r="D477" s="84" t="s">
        <v>143</v>
      </c>
      <c r="E477" s="85">
        <v>100.12309999999999</v>
      </c>
      <c r="F477" s="85" t="s">
        <v>310</v>
      </c>
      <c r="K477" s="82">
        <v>24</v>
      </c>
      <c r="L477" s="83">
        <v>45824</v>
      </c>
      <c r="M477" s="80" t="s">
        <v>169</v>
      </c>
      <c r="N477" s="84" t="s">
        <v>143</v>
      </c>
      <c r="O477" s="85">
        <v>118.06570000000001</v>
      </c>
      <c r="P477" s="85" t="s">
        <v>310</v>
      </c>
    </row>
    <row r="478" spans="1:16" x14ac:dyDescent="0.25">
      <c r="A478" s="82">
        <v>25</v>
      </c>
      <c r="B478" s="83">
        <v>45831</v>
      </c>
      <c r="C478" s="80" t="s">
        <v>168</v>
      </c>
      <c r="D478" s="84" t="s">
        <v>143</v>
      </c>
      <c r="E478" s="85">
        <v>101.8653</v>
      </c>
      <c r="F478" s="85" t="s">
        <v>310</v>
      </c>
      <c r="K478" s="82">
        <v>25</v>
      </c>
      <c r="L478" s="83">
        <v>45831</v>
      </c>
      <c r="M478" s="80" t="s">
        <v>169</v>
      </c>
      <c r="N478" s="84" t="s">
        <v>143</v>
      </c>
      <c r="O478" s="85">
        <v>116.7559</v>
      </c>
      <c r="P478" s="85" t="s">
        <v>310</v>
      </c>
    </row>
    <row r="479" spans="1:16" x14ac:dyDescent="0.25">
      <c r="A479" s="82">
        <v>1</v>
      </c>
      <c r="B479" s="83">
        <v>45663</v>
      </c>
      <c r="C479" s="80" t="s">
        <v>168</v>
      </c>
      <c r="D479" s="84" t="s">
        <v>144</v>
      </c>
      <c r="E479" s="85">
        <v>78.722200000000001</v>
      </c>
      <c r="F479" s="85" t="s">
        <v>310</v>
      </c>
      <c r="K479" s="82">
        <v>1</v>
      </c>
      <c r="L479" s="83">
        <v>45663</v>
      </c>
      <c r="M479" s="80" t="s">
        <v>169</v>
      </c>
      <c r="N479" s="84" t="s">
        <v>144</v>
      </c>
      <c r="O479" s="85">
        <v>309.58679999999998</v>
      </c>
      <c r="P479" s="85" t="s">
        <v>310</v>
      </c>
    </row>
    <row r="480" spans="1:16" x14ac:dyDescent="0.25">
      <c r="A480" s="82">
        <v>2</v>
      </c>
      <c r="B480" s="83">
        <v>45670</v>
      </c>
      <c r="C480" s="80" t="s">
        <v>168</v>
      </c>
      <c r="D480" s="84" t="s">
        <v>144</v>
      </c>
      <c r="E480" s="85">
        <v>83.34</v>
      </c>
      <c r="F480" s="85" t="s">
        <v>310</v>
      </c>
      <c r="K480" s="82">
        <v>2</v>
      </c>
      <c r="L480" s="83">
        <v>45670</v>
      </c>
      <c r="M480" s="80" t="s">
        <v>169</v>
      </c>
      <c r="N480" s="84" t="s">
        <v>144</v>
      </c>
      <c r="O480" s="85">
        <v>297.71319999999997</v>
      </c>
      <c r="P480" s="85" t="s">
        <v>310</v>
      </c>
    </row>
    <row r="481" spans="1:16" x14ac:dyDescent="0.25">
      <c r="A481" s="82">
        <v>3</v>
      </c>
      <c r="B481" s="83">
        <v>45677</v>
      </c>
      <c r="C481" s="80" t="s">
        <v>168</v>
      </c>
      <c r="D481" s="84" t="s">
        <v>144</v>
      </c>
      <c r="E481" s="85">
        <v>80.641499999999994</v>
      </c>
      <c r="F481" s="85" t="s">
        <v>310</v>
      </c>
      <c r="K481" s="82">
        <v>3</v>
      </c>
      <c r="L481" s="83">
        <v>45677</v>
      </c>
      <c r="M481" s="80" t="s">
        <v>169</v>
      </c>
      <c r="N481" s="84" t="s">
        <v>144</v>
      </c>
      <c r="O481" s="85">
        <v>291.1121</v>
      </c>
      <c r="P481" s="85" t="s">
        <v>310</v>
      </c>
    </row>
    <row r="482" spans="1:16" x14ac:dyDescent="0.25">
      <c r="A482" s="82">
        <v>4</v>
      </c>
      <c r="B482" s="83">
        <v>45684</v>
      </c>
      <c r="C482" s="80" t="s">
        <v>168</v>
      </c>
      <c r="D482" s="84" t="s">
        <v>144</v>
      </c>
      <c r="E482" s="85">
        <v>82.655299999999997</v>
      </c>
      <c r="F482" s="85" t="s">
        <v>310</v>
      </c>
      <c r="K482" s="82">
        <v>4</v>
      </c>
      <c r="L482" s="83">
        <v>45684</v>
      </c>
      <c r="M482" s="80" t="s">
        <v>169</v>
      </c>
      <c r="N482" s="84" t="s">
        <v>144</v>
      </c>
      <c r="O482" s="85">
        <v>303.73899999999998</v>
      </c>
      <c r="P482" s="85" t="s">
        <v>310</v>
      </c>
    </row>
    <row r="483" spans="1:16" x14ac:dyDescent="0.25">
      <c r="A483" s="82">
        <v>5</v>
      </c>
      <c r="B483" s="83">
        <v>45691</v>
      </c>
      <c r="C483" s="80" t="s">
        <v>168</v>
      </c>
      <c r="D483" s="84" t="s">
        <v>144</v>
      </c>
      <c r="E483" s="85">
        <v>83.605500000000006</v>
      </c>
      <c r="F483" s="85" t="s">
        <v>310</v>
      </c>
      <c r="K483" s="82">
        <v>5</v>
      </c>
      <c r="L483" s="83">
        <v>45691</v>
      </c>
      <c r="M483" s="80" t="s">
        <v>169</v>
      </c>
      <c r="N483" s="84" t="s">
        <v>144</v>
      </c>
      <c r="O483" s="85">
        <v>290.88670000000002</v>
      </c>
      <c r="P483" s="85" t="s">
        <v>310</v>
      </c>
    </row>
    <row r="484" spans="1:16" x14ac:dyDescent="0.25">
      <c r="A484" s="82">
        <v>6</v>
      </c>
      <c r="B484" s="83">
        <v>45698</v>
      </c>
      <c r="C484" s="80" t="s">
        <v>168</v>
      </c>
      <c r="D484" s="84" t="s">
        <v>144</v>
      </c>
      <c r="E484" s="85">
        <v>81.766499999999994</v>
      </c>
      <c r="F484" s="85" t="s">
        <v>310</v>
      </c>
      <c r="K484" s="82">
        <v>6</v>
      </c>
      <c r="L484" s="83">
        <v>45698</v>
      </c>
      <c r="M484" s="80" t="s">
        <v>169</v>
      </c>
      <c r="N484" s="84" t="s">
        <v>144</v>
      </c>
      <c r="O484" s="85">
        <v>290.8723</v>
      </c>
      <c r="P484" s="85" t="s">
        <v>310</v>
      </c>
    </row>
    <row r="485" spans="1:16" x14ac:dyDescent="0.25">
      <c r="A485" s="82">
        <v>7</v>
      </c>
      <c r="B485" s="83">
        <v>45705</v>
      </c>
      <c r="C485" s="80" t="s">
        <v>168</v>
      </c>
      <c r="D485" s="84" t="s">
        <v>144</v>
      </c>
      <c r="E485" s="85">
        <v>86.812700000000007</v>
      </c>
      <c r="F485" s="85" t="s">
        <v>310</v>
      </c>
      <c r="K485" s="82">
        <v>7</v>
      </c>
      <c r="L485" s="83">
        <v>45705</v>
      </c>
      <c r="M485" s="80" t="s">
        <v>169</v>
      </c>
      <c r="N485" s="84" t="s">
        <v>144</v>
      </c>
      <c r="O485" s="85">
        <v>284.32709999999997</v>
      </c>
      <c r="P485" s="85" t="s">
        <v>310</v>
      </c>
    </row>
    <row r="486" spans="1:16" x14ac:dyDescent="0.25">
      <c r="A486" s="82">
        <v>8</v>
      </c>
      <c r="B486" s="83">
        <v>45712</v>
      </c>
      <c r="C486" s="80" t="s">
        <v>168</v>
      </c>
      <c r="D486" s="84" t="s">
        <v>144</v>
      </c>
      <c r="E486" s="85">
        <v>77.524100000000004</v>
      </c>
      <c r="F486" s="85" t="s">
        <v>310</v>
      </c>
      <c r="K486" s="82">
        <v>8</v>
      </c>
      <c r="L486" s="83">
        <v>45712</v>
      </c>
      <c r="M486" s="80" t="s">
        <v>169</v>
      </c>
      <c r="N486" s="84" t="s">
        <v>144</v>
      </c>
      <c r="O486" s="85">
        <v>299.73289999999997</v>
      </c>
      <c r="P486" s="85" t="s">
        <v>310</v>
      </c>
    </row>
    <row r="487" spans="1:16" x14ac:dyDescent="0.25">
      <c r="A487" s="82">
        <v>9</v>
      </c>
      <c r="B487" s="83">
        <v>45719</v>
      </c>
      <c r="C487" s="80" t="s">
        <v>168</v>
      </c>
      <c r="D487" s="84" t="s">
        <v>144</v>
      </c>
      <c r="E487" s="85">
        <v>82.425200000000004</v>
      </c>
      <c r="F487" s="85" t="s">
        <v>310</v>
      </c>
      <c r="K487" s="82">
        <v>9</v>
      </c>
      <c r="L487" s="83">
        <v>45719</v>
      </c>
      <c r="M487" s="80" t="s">
        <v>169</v>
      </c>
      <c r="N487" s="84" t="s">
        <v>144</v>
      </c>
      <c r="O487" s="85">
        <v>304.96820000000002</v>
      </c>
      <c r="P487" s="85" t="s">
        <v>310</v>
      </c>
    </row>
    <row r="488" spans="1:16" x14ac:dyDescent="0.25">
      <c r="A488" s="82">
        <v>10</v>
      </c>
      <c r="B488" s="83">
        <v>45726</v>
      </c>
      <c r="C488" s="80" t="s">
        <v>168</v>
      </c>
      <c r="D488" s="84" t="s">
        <v>144</v>
      </c>
      <c r="E488" s="85">
        <v>79.045599999999993</v>
      </c>
      <c r="F488" s="85" t="s">
        <v>310</v>
      </c>
      <c r="K488" s="82">
        <v>10</v>
      </c>
      <c r="L488" s="83">
        <v>45726</v>
      </c>
      <c r="M488" s="80" t="s">
        <v>169</v>
      </c>
      <c r="N488" s="84" t="s">
        <v>144</v>
      </c>
      <c r="O488" s="85">
        <v>310.2303</v>
      </c>
      <c r="P488" s="85" t="s">
        <v>310</v>
      </c>
    </row>
    <row r="489" spans="1:16" x14ac:dyDescent="0.25">
      <c r="A489" s="82">
        <v>11</v>
      </c>
      <c r="B489" s="83">
        <v>45733</v>
      </c>
      <c r="C489" s="80" t="s">
        <v>168</v>
      </c>
      <c r="D489" s="84" t="s">
        <v>144</v>
      </c>
      <c r="E489" s="85">
        <v>85.567300000000003</v>
      </c>
      <c r="F489" s="85" t="s">
        <v>310</v>
      </c>
      <c r="K489" s="82">
        <v>11</v>
      </c>
      <c r="L489" s="83">
        <v>45733</v>
      </c>
      <c r="M489" s="80" t="s">
        <v>169</v>
      </c>
      <c r="N489" s="84" t="s">
        <v>144</v>
      </c>
      <c r="O489" s="85">
        <v>298.58269999999999</v>
      </c>
      <c r="P489" s="85" t="s">
        <v>310</v>
      </c>
    </row>
    <row r="490" spans="1:16" x14ac:dyDescent="0.25">
      <c r="A490" s="82">
        <v>12</v>
      </c>
      <c r="B490" s="83">
        <v>45740</v>
      </c>
      <c r="C490" s="80" t="s">
        <v>168</v>
      </c>
      <c r="D490" s="84" t="s">
        <v>144</v>
      </c>
      <c r="E490" s="85">
        <v>85.101299999999995</v>
      </c>
      <c r="F490" s="85" t="s">
        <v>310</v>
      </c>
      <c r="K490" s="82">
        <v>12</v>
      </c>
      <c r="L490" s="83">
        <v>45740</v>
      </c>
      <c r="M490" s="80" t="s">
        <v>169</v>
      </c>
      <c r="N490" s="84" t="s">
        <v>144</v>
      </c>
      <c r="O490" s="85">
        <v>310.47859999999997</v>
      </c>
      <c r="P490" s="85" t="s">
        <v>310</v>
      </c>
    </row>
    <row r="491" spans="1:16" x14ac:dyDescent="0.25">
      <c r="A491" s="82">
        <v>13</v>
      </c>
      <c r="B491" s="83">
        <v>45747</v>
      </c>
      <c r="C491" s="80" t="s">
        <v>168</v>
      </c>
      <c r="D491" s="84" t="s">
        <v>144</v>
      </c>
      <c r="E491" s="85">
        <v>74.1374</v>
      </c>
      <c r="F491" s="85" t="s">
        <v>310</v>
      </c>
      <c r="K491" s="82">
        <v>13</v>
      </c>
      <c r="L491" s="83">
        <v>45747</v>
      </c>
      <c r="M491" s="80" t="s">
        <v>169</v>
      </c>
      <c r="N491" s="84" t="s">
        <v>144</v>
      </c>
      <c r="O491" s="85">
        <v>300.17959999999999</v>
      </c>
      <c r="P491" s="85" t="s">
        <v>310</v>
      </c>
    </row>
    <row r="492" spans="1:16" x14ac:dyDescent="0.25">
      <c r="A492" s="82">
        <v>14</v>
      </c>
      <c r="B492" s="83">
        <v>45754</v>
      </c>
      <c r="C492" s="80" t="s">
        <v>168</v>
      </c>
      <c r="D492" s="84" t="s">
        <v>144</v>
      </c>
      <c r="E492" s="85">
        <v>77.093400000000003</v>
      </c>
      <c r="F492" s="85" t="s">
        <v>310</v>
      </c>
      <c r="K492" s="82">
        <v>14</v>
      </c>
      <c r="L492" s="83">
        <v>45754</v>
      </c>
      <c r="M492" s="80" t="s">
        <v>169</v>
      </c>
      <c r="N492" s="84" t="s">
        <v>144</v>
      </c>
      <c r="O492" s="85">
        <v>299.06709999999998</v>
      </c>
      <c r="P492" s="85" t="s">
        <v>310</v>
      </c>
    </row>
    <row r="493" spans="1:16" x14ac:dyDescent="0.25">
      <c r="A493" s="82">
        <v>15</v>
      </c>
      <c r="B493" s="83">
        <v>45761</v>
      </c>
      <c r="C493" s="80" t="s">
        <v>168</v>
      </c>
      <c r="D493" s="84" t="s">
        <v>144</v>
      </c>
      <c r="E493" s="85">
        <v>81.992900000000006</v>
      </c>
      <c r="F493" s="85" t="s">
        <v>310</v>
      </c>
      <c r="K493" s="82">
        <v>15</v>
      </c>
      <c r="L493" s="83">
        <v>45761</v>
      </c>
      <c r="M493" s="80" t="s">
        <v>169</v>
      </c>
      <c r="N493" s="84" t="s">
        <v>144</v>
      </c>
      <c r="O493" s="85">
        <v>305.73559999999998</v>
      </c>
      <c r="P493" s="85" t="s">
        <v>310</v>
      </c>
    </row>
    <row r="494" spans="1:16" x14ac:dyDescent="0.25">
      <c r="A494" s="82">
        <v>16</v>
      </c>
      <c r="B494" s="83">
        <v>45768</v>
      </c>
      <c r="C494" s="80" t="s">
        <v>168</v>
      </c>
      <c r="D494" s="84" t="s">
        <v>144</v>
      </c>
      <c r="E494" s="85">
        <v>82.369600000000005</v>
      </c>
      <c r="F494" s="85" t="s">
        <v>310</v>
      </c>
      <c r="K494" s="82">
        <v>16</v>
      </c>
      <c r="L494" s="83">
        <v>45768</v>
      </c>
      <c r="M494" s="80" t="s">
        <v>169</v>
      </c>
      <c r="N494" s="84" t="s">
        <v>144</v>
      </c>
      <c r="O494" s="85">
        <v>310.58390000000003</v>
      </c>
      <c r="P494" s="85" t="s">
        <v>310</v>
      </c>
    </row>
    <row r="495" spans="1:16" x14ac:dyDescent="0.25">
      <c r="A495" s="82">
        <v>17</v>
      </c>
      <c r="B495" s="83">
        <v>45775</v>
      </c>
      <c r="C495" s="80" t="s">
        <v>168</v>
      </c>
      <c r="D495" s="84" t="s">
        <v>144</v>
      </c>
      <c r="E495" s="85">
        <v>82.209699999999998</v>
      </c>
      <c r="F495" s="85" t="s">
        <v>310</v>
      </c>
      <c r="K495" s="82">
        <v>17</v>
      </c>
      <c r="L495" s="83">
        <v>45775</v>
      </c>
      <c r="M495" s="80" t="s">
        <v>169</v>
      </c>
      <c r="N495" s="84" t="s">
        <v>144</v>
      </c>
      <c r="O495" s="85">
        <v>296.58569999999997</v>
      </c>
      <c r="P495" s="85" t="s">
        <v>310</v>
      </c>
    </row>
    <row r="496" spans="1:16" x14ac:dyDescent="0.25">
      <c r="A496" s="82">
        <v>18</v>
      </c>
      <c r="B496" s="83">
        <v>45782</v>
      </c>
      <c r="C496" s="80" t="s">
        <v>168</v>
      </c>
      <c r="D496" s="84" t="s">
        <v>144</v>
      </c>
      <c r="E496" s="85">
        <v>79.787400000000005</v>
      </c>
      <c r="F496" s="85" t="s">
        <v>310</v>
      </c>
      <c r="K496" s="82">
        <v>18</v>
      </c>
      <c r="L496" s="83">
        <v>45782</v>
      </c>
      <c r="M496" s="80" t="s">
        <v>169</v>
      </c>
      <c r="N496" s="84" t="s">
        <v>144</v>
      </c>
      <c r="O496" s="85">
        <v>297.56240000000003</v>
      </c>
      <c r="P496" s="85" t="s">
        <v>310</v>
      </c>
    </row>
    <row r="497" spans="1:16" x14ac:dyDescent="0.25">
      <c r="A497" s="82">
        <v>19</v>
      </c>
      <c r="B497" s="83">
        <v>45789</v>
      </c>
      <c r="C497" s="80" t="s">
        <v>168</v>
      </c>
      <c r="D497" s="84" t="s">
        <v>144</v>
      </c>
      <c r="E497" s="85">
        <v>81.365399999999994</v>
      </c>
      <c r="F497" s="85" t="s">
        <v>310</v>
      </c>
      <c r="K497" s="82">
        <v>19</v>
      </c>
      <c r="L497" s="83">
        <v>45789</v>
      </c>
      <c r="M497" s="80" t="s">
        <v>169</v>
      </c>
      <c r="N497" s="84" t="s">
        <v>144</v>
      </c>
      <c r="O497" s="85">
        <v>298.39170000000001</v>
      </c>
      <c r="P497" s="85" t="s">
        <v>310</v>
      </c>
    </row>
    <row r="498" spans="1:16" x14ac:dyDescent="0.25">
      <c r="A498" s="82">
        <v>20</v>
      </c>
      <c r="B498" s="83">
        <v>45796</v>
      </c>
      <c r="C498" s="80" t="s">
        <v>168</v>
      </c>
      <c r="D498" s="84" t="s">
        <v>144</v>
      </c>
      <c r="E498" s="85">
        <v>81.959100000000007</v>
      </c>
      <c r="F498" s="85" t="s">
        <v>310</v>
      </c>
      <c r="K498" s="82">
        <v>20</v>
      </c>
      <c r="L498" s="83">
        <v>45796</v>
      </c>
      <c r="M498" s="80" t="s">
        <v>169</v>
      </c>
      <c r="N498" s="84" t="s">
        <v>144</v>
      </c>
      <c r="O498" s="85">
        <v>300.82769999999999</v>
      </c>
      <c r="P498" s="85" t="s">
        <v>310</v>
      </c>
    </row>
    <row r="499" spans="1:16" x14ac:dyDescent="0.25">
      <c r="A499" s="82">
        <v>21</v>
      </c>
      <c r="B499" s="83">
        <v>45803</v>
      </c>
      <c r="C499" s="80" t="s">
        <v>168</v>
      </c>
      <c r="D499" s="84" t="s">
        <v>144</v>
      </c>
      <c r="E499" s="85">
        <v>79.766400000000004</v>
      </c>
      <c r="F499" s="85" t="s">
        <v>310</v>
      </c>
      <c r="K499" s="82">
        <v>21</v>
      </c>
      <c r="L499" s="83">
        <v>45803</v>
      </c>
      <c r="M499" s="80" t="s">
        <v>169</v>
      </c>
      <c r="N499" s="84" t="s">
        <v>144</v>
      </c>
      <c r="O499" s="85">
        <v>290.99590000000001</v>
      </c>
      <c r="P499" s="85" t="s">
        <v>310</v>
      </c>
    </row>
    <row r="500" spans="1:16" x14ac:dyDescent="0.25">
      <c r="A500" s="82">
        <v>22</v>
      </c>
      <c r="B500" s="83">
        <v>45810</v>
      </c>
      <c r="C500" s="80" t="s">
        <v>168</v>
      </c>
      <c r="D500" s="84" t="s">
        <v>144</v>
      </c>
      <c r="E500" s="85">
        <v>83.081900000000005</v>
      </c>
      <c r="F500" s="85" t="s">
        <v>310</v>
      </c>
      <c r="K500" s="82">
        <v>22</v>
      </c>
      <c r="L500" s="83">
        <v>45810</v>
      </c>
      <c r="M500" s="80" t="s">
        <v>169</v>
      </c>
      <c r="N500" s="84" t="s">
        <v>144</v>
      </c>
      <c r="O500" s="85">
        <v>310.2801</v>
      </c>
      <c r="P500" s="85" t="s">
        <v>310</v>
      </c>
    </row>
    <row r="501" spans="1:16" x14ac:dyDescent="0.25">
      <c r="A501" s="82">
        <v>23</v>
      </c>
      <c r="B501" s="83">
        <v>45817</v>
      </c>
      <c r="C501" s="80" t="s">
        <v>168</v>
      </c>
      <c r="D501" s="84" t="s">
        <v>144</v>
      </c>
      <c r="E501" s="85">
        <v>73.221500000000006</v>
      </c>
      <c r="F501" s="85" t="s">
        <v>310</v>
      </c>
      <c r="K501" s="82">
        <v>23</v>
      </c>
      <c r="L501" s="83">
        <v>45817</v>
      </c>
      <c r="M501" s="80" t="s">
        <v>169</v>
      </c>
      <c r="N501" s="84" t="s">
        <v>144</v>
      </c>
      <c r="O501" s="85">
        <v>295.99590000000001</v>
      </c>
      <c r="P501" s="85" t="s">
        <v>310</v>
      </c>
    </row>
    <row r="502" spans="1:16" x14ac:dyDescent="0.25">
      <c r="A502" s="82">
        <v>24</v>
      </c>
      <c r="B502" s="83">
        <v>45824</v>
      </c>
      <c r="C502" s="80" t="s">
        <v>168</v>
      </c>
      <c r="D502" s="84" t="s">
        <v>144</v>
      </c>
      <c r="E502" s="85">
        <v>81.901399999999995</v>
      </c>
      <c r="F502" s="85" t="s">
        <v>310</v>
      </c>
      <c r="K502" s="82">
        <v>24</v>
      </c>
      <c r="L502" s="83">
        <v>45824</v>
      </c>
      <c r="M502" s="80" t="s">
        <v>169</v>
      </c>
      <c r="N502" s="84" t="s">
        <v>144</v>
      </c>
      <c r="O502" s="85">
        <v>304.62439999999998</v>
      </c>
      <c r="P502" s="85" t="s">
        <v>310</v>
      </c>
    </row>
    <row r="503" spans="1:16" x14ac:dyDescent="0.25">
      <c r="A503" s="82">
        <v>25</v>
      </c>
      <c r="B503" s="83">
        <v>45831</v>
      </c>
      <c r="C503" s="80" t="s">
        <v>168</v>
      </c>
      <c r="D503" s="84" t="s">
        <v>144</v>
      </c>
      <c r="E503" s="85">
        <v>76.897800000000004</v>
      </c>
      <c r="F503" s="85" t="s">
        <v>310</v>
      </c>
      <c r="K503" s="82">
        <v>25</v>
      </c>
      <c r="L503" s="83">
        <v>45831</v>
      </c>
      <c r="M503" s="80" t="s">
        <v>169</v>
      </c>
      <c r="N503" s="84" t="s">
        <v>144</v>
      </c>
      <c r="O503" s="85">
        <v>291.74529999999999</v>
      </c>
      <c r="P503" s="85" t="s">
        <v>310</v>
      </c>
    </row>
    <row r="504" spans="1:1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7" t="s">
        <v>307</v>
      </c>
      <c r="D8" s="115"/>
      <c r="E8" s="115"/>
      <c r="F8" s="115"/>
      <c r="G8" s="115"/>
      <c r="H8" s="115"/>
      <c r="I8" s="115"/>
    </row>
    <row r="9" spans="3:9" ht="18" customHeight="1" x14ac:dyDescent="0.25">
      <c r="C9" s="115"/>
      <c r="D9" s="115"/>
      <c r="E9" s="115"/>
      <c r="F9" s="115"/>
      <c r="G9" s="115"/>
      <c r="H9" s="115"/>
      <c r="I9" s="115"/>
    </row>
    <row r="10" spans="3:9" ht="18" customHeight="1" x14ac:dyDescent="0.25">
      <c r="C10" s="143" t="s">
        <v>308</v>
      </c>
      <c r="D10" s="115"/>
      <c r="E10" s="115"/>
      <c r="F10" s="115"/>
      <c r="G10" s="115"/>
      <c r="H10" s="115"/>
      <c r="I10" s="115"/>
    </row>
    <row r="11" spans="3:9" ht="18" customHeight="1" x14ac:dyDescent="0.25"/>
    <row r="12" spans="3:9" ht="18" customHeight="1" x14ac:dyDescent="0.25"/>
    <row r="13" spans="3:9" ht="18" customHeight="1" x14ac:dyDescent="0.25">
      <c r="C13" s="138" t="s">
        <v>309</v>
      </c>
      <c r="D13" s="115"/>
      <c r="E13" s="144" t="s">
        <v>284</v>
      </c>
      <c r="F13" s="141"/>
      <c r="G13" s="141"/>
      <c r="H13" s="142"/>
    </row>
    <row r="14" spans="3:9" ht="18" customHeight="1" x14ac:dyDescent="0.25"/>
    <row r="15" spans="3:9" ht="18" customHeight="1" x14ac:dyDescent="0.25">
      <c r="C15" s="138" t="s">
        <v>293</v>
      </c>
      <c r="D15" s="115"/>
      <c r="E15" s="140"/>
      <c r="F15" s="141"/>
      <c r="G15" s="141"/>
      <c r="H15" s="14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9"/>
      <c r="D20" s="115"/>
      <c r="E20" s="115"/>
      <c r="F20" s="115"/>
      <c r="G20" s="115"/>
      <c r="H20" s="115"/>
      <c r="I20" s="115"/>
    </row>
    <row r="21" spans="3:9" ht="18" customHeight="1" x14ac:dyDescent="0.25"/>
    <row r="22" spans="3:9" ht="18" customHeight="1" x14ac:dyDescent="0.25">
      <c r="C22" s="123"/>
      <c r="D22" s="115"/>
      <c r="E22" s="115"/>
      <c r="F22" s="115"/>
      <c r="G22" s="115"/>
      <c r="H22" s="115"/>
      <c r="I22" s="115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858D9-C79B-4065-A892-2401286CE7AE}">
  <sheetPr codeName="Planilha23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95" t="s">
        <v>425</v>
      </c>
      <c r="B1" s="95" t="s">
        <v>426</v>
      </c>
      <c r="C1" s="95" t="s">
        <v>118</v>
      </c>
      <c r="D1" s="95" t="s">
        <v>427</v>
      </c>
      <c r="E1" s="95">
        <v>999999</v>
      </c>
      <c r="F1" s="95" t="s">
        <v>428</v>
      </c>
      <c r="G1" s="112">
        <v>46240.407210648147</v>
      </c>
      <c r="H1" s="95" t="s">
        <v>429</v>
      </c>
      <c r="I1">
        <v>25</v>
      </c>
    </row>
    <row r="2" spans="1:28" x14ac:dyDescent="0.25">
      <c r="A2" s="95" t="s">
        <v>430</v>
      </c>
      <c r="B2" s="95" t="s">
        <v>311</v>
      </c>
      <c r="C2" s="95" t="s">
        <v>431</v>
      </c>
      <c r="D2" s="95" t="s">
        <v>432</v>
      </c>
      <c r="E2" s="95" t="s">
        <v>433</v>
      </c>
      <c r="F2" s="95" t="s">
        <v>434</v>
      </c>
      <c r="G2" s="95" t="s">
        <v>435</v>
      </c>
      <c r="H2" s="95" t="s">
        <v>436</v>
      </c>
      <c r="I2" s="95" t="s">
        <v>437</v>
      </c>
      <c r="J2" s="95" t="s">
        <v>438</v>
      </c>
      <c r="K2" s="95" t="s">
        <v>439</v>
      </c>
      <c r="L2" s="95" t="s">
        <v>440</v>
      </c>
      <c r="M2" s="95" t="s">
        <v>441</v>
      </c>
      <c r="N2" s="95" t="s">
        <v>442</v>
      </c>
      <c r="O2" s="95" t="s">
        <v>443</v>
      </c>
      <c r="P2" s="95" t="s">
        <v>444</v>
      </c>
      <c r="Q2" s="95"/>
      <c r="R2" s="95"/>
      <c r="S2" s="95"/>
      <c r="T2" s="95"/>
      <c r="U2" s="95"/>
      <c r="V2" s="95"/>
      <c r="W2" s="95"/>
      <c r="X2" s="95" t="s">
        <v>170</v>
      </c>
      <c r="Y2" s="95" t="s">
        <v>445</v>
      </c>
      <c r="Z2" s="95" t="s">
        <v>446</v>
      </c>
      <c r="AA2" s="95"/>
      <c r="AB2" s="95" t="s">
        <v>447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609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609</v>
      </c>
      <c r="X3">
        <v>1</v>
      </c>
      <c r="Y3">
        <v>122.8036</v>
      </c>
      <c r="Z3">
        <v>268.71820000000002</v>
      </c>
      <c r="AB3" t="s">
        <v>584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609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609</v>
      </c>
      <c r="X4">
        <v>1</v>
      </c>
      <c r="Y4">
        <v>118.20820000000001</v>
      </c>
      <c r="Z4">
        <v>271.09519999999998</v>
      </c>
      <c r="AB4" t="s">
        <v>585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609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609</v>
      </c>
      <c r="X5">
        <v>1</v>
      </c>
      <c r="Y5">
        <v>116.7882</v>
      </c>
      <c r="Z5">
        <v>268.31819999999999</v>
      </c>
      <c r="AB5" t="s">
        <v>586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609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609</v>
      </c>
      <c r="X6">
        <v>1</v>
      </c>
      <c r="Y6">
        <v>114.7912</v>
      </c>
      <c r="Z6">
        <v>274.47890000000001</v>
      </c>
      <c r="AB6" t="s">
        <v>587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609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609</v>
      </c>
      <c r="X7">
        <v>1</v>
      </c>
      <c r="Y7">
        <v>115.9598</v>
      </c>
      <c r="Z7">
        <v>267.14350000000002</v>
      </c>
      <c r="AB7" t="s">
        <v>588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609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609</v>
      </c>
      <c r="X8">
        <v>1</v>
      </c>
      <c r="Y8">
        <v>115.8396</v>
      </c>
      <c r="Z8">
        <v>258.7208</v>
      </c>
      <c r="AB8" t="s">
        <v>589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609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609</v>
      </c>
      <c r="X9">
        <v>1</v>
      </c>
      <c r="Y9">
        <v>122.8784</v>
      </c>
      <c r="Z9">
        <v>261.69729999999998</v>
      </c>
      <c r="AB9" t="s">
        <v>590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609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609</v>
      </c>
      <c r="X10">
        <v>1</v>
      </c>
      <c r="Y10">
        <v>119.82989999999999</v>
      </c>
      <c r="Z10">
        <v>255.2782</v>
      </c>
      <c r="AB10" t="s">
        <v>591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 t="s">
        <v>609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609</v>
      </c>
      <c r="X11">
        <v>1</v>
      </c>
      <c r="Y11">
        <v>126.1267</v>
      </c>
      <c r="Z11">
        <v>265.54020000000003</v>
      </c>
      <c r="AB11" t="s">
        <v>592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609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609</v>
      </c>
      <c r="X12">
        <v>1</v>
      </c>
      <c r="Y12">
        <v>122.6313</v>
      </c>
      <c r="Z12">
        <v>271.43369999999999</v>
      </c>
      <c r="AB12" t="s">
        <v>593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609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609</v>
      </c>
      <c r="X13">
        <v>1</v>
      </c>
      <c r="Y13">
        <v>122.5354</v>
      </c>
      <c r="Z13">
        <v>256.89960000000002</v>
      </c>
      <c r="AB13" t="s">
        <v>594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609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609</v>
      </c>
      <c r="X14">
        <v>1</v>
      </c>
      <c r="Y14">
        <v>117.8991</v>
      </c>
      <c r="Z14">
        <v>265.47039999999998</v>
      </c>
      <c r="AB14" t="s">
        <v>595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609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609</v>
      </c>
      <c r="X15">
        <v>1</v>
      </c>
      <c r="Y15">
        <v>120.7509</v>
      </c>
      <c r="Z15">
        <v>261.96120000000002</v>
      </c>
      <c r="AB15" t="s">
        <v>596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609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609</v>
      </c>
      <c r="X16">
        <v>1</v>
      </c>
      <c r="Y16">
        <v>116.7362</v>
      </c>
      <c r="Z16">
        <v>260.93239999999997</v>
      </c>
      <c r="AB16" t="s">
        <v>597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609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609</v>
      </c>
      <c r="X17">
        <v>1</v>
      </c>
      <c r="Y17">
        <v>115.2028</v>
      </c>
      <c r="Z17">
        <v>268.60199999999998</v>
      </c>
      <c r="AB17" t="s">
        <v>598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609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609</v>
      </c>
      <c r="X18">
        <v>1</v>
      </c>
      <c r="Y18">
        <v>117.1456</v>
      </c>
      <c r="Z18">
        <v>262.48849999999999</v>
      </c>
      <c r="AB18" t="s">
        <v>599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609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609</v>
      </c>
      <c r="X19">
        <v>1</v>
      </c>
      <c r="Y19">
        <v>119.9662</v>
      </c>
      <c r="Z19">
        <v>267.24340000000001</v>
      </c>
      <c r="AB19" t="s">
        <v>600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609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609</v>
      </c>
      <c r="X20">
        <v>1</v>
      </c>
      <c r="Y20">
        <v>121.9909</v>
      </c>
      <c r="Z20">
        <v>263.27140000000003</v>
      </c>
      <c r="AB20" t="s">
        <v>601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609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609</v>
      </c>
      <c r="X21">
        <v>1</v>
      </c>
      <c r="Y21">
        <v>115.2375</v>
      </c>
      <c r="Z21">
        <v>266.53179999999998</v>
      </c>
      <c r="AB21" t="s">
        <v>602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609</v>
      </c>
      <c r="X22">
        <v>1</v>
      </c>
      <c r="Y22">
        <v>118.0761</v>
      </c>
      <c r="Z22">
        <v>264.78390000000002</v>
      </c>
      <c r="AB22" t="s">
        <v>603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609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609</v>
      </c>
      <c r="X23">
        <v>1</v>
      </c>
      <c r="Y23">
        <v>121.3537</v>
      </c>
      <c r="Z23">
        <v>270.5335</v>
      </c>
      <c r="AB23" t="s">
        <v>604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609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609</v>
      </c>
      <c r="X24">
        <v>1</v>
      </c>
      <c r="Y24">
        <v>116.26220000000001</v>
      </c>
      <c r="Z24">
        <v>261.86509999999998</v>
      </c>
      <c r="AB24" t="s">
        <v>605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609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609</v>
      </c>
      <c r="X25">
        <v>1</v>
      </c>
      <c r="Y25">
        <v>123.5522</v>
      </c>
      <c r="Z25">
        <v>261.48360000000002</v>
      </c>
      <c r="AB25" t="s">
        <v>606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609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609</v>
      </c>
      <c r="X26">
        <v>1</v>
      </c>
      <c r="Y26">
        <v>119.4105</v>
      </c>
      <c r="Z26">
        <v>263.5274</v>
      </c>
      <c r="AB26" t="s">
        <v>607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609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609</v>
      </c>
      <c r="X27">
        <v>1</v>
      </c>
      <c r="Y27">
        <v>116.8759</v>
      </c>
      <c r="Z27">
        <v>267.73439999999999</v>
      </c>
      <c r="AB27" t="s">
        <v>608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95" t="s">
        <v>448</v>
      </c>
      <c r="B184" s="95" t="s">
        <v>224</v>
      </c>
      <c r="C184" s="95" t="s">
        <v>465</v>
      </c>
      <c r="D184" s="95" t="s">
        <v>464</v>
      </c>
      <c r="E184" s="95" t="s">
        <v>463</v>
      </c>
      <c r="F184" s="95" t="s">
        <v>462</v>
      </c>
      <c r="G184" s="95" t="s">
        <v>461</v>
      </c>
      <c r="H184" s="95" t="s">
        <v>460</v>
      </c>
      <c r="I184" s="95" t="s">
        <v>459</v>
      </c>
      <c r="J184" s="95" t="s">
        <v>458</v>
      </c>
      <c r="K184" s="95"/>
      <c r="L184" s="95"/>
      <c r="M184" s="95" t="s">
        <v>457</v>
      </c>
      <c r="N184" s="95" t="s">
        <v>456</v>
      </c>
      <c r="O184" s="95" t="s">
        <v>455</v>
      </c>
      <c r="P184" s="95" t="s">
        <v>454</v>
      </c>
      <c r="Q184" s="95" t="s">
        <v>453</v>
      </c>
      <c r="R184" s="95" t="s">
        <v>452</v>
      </c>
      <c r="S184" s="95" t="s">
        <v>451</v>
      </c>
      <c r="T184" s="95" t="s">
        <v>450</v>
      </c>
      <c r="U184" s="95" t="s">
        <v>449</v>
      </c>
    </row>
    <row r="185" spans="1:21" x14ac:dyDescent="0.25">
      <c r="A185">
        <v>1</v>
      </c>
      <c r="B185">
        <v>25</v>
      </c>
      <c r="C185">
        <v>119.15408400000003</v>
      </c>
      <c r="D185">
        <v>3.1565474335999864</v>
      </c>
      <c r="E185">
        <v>2.6491307117932994</v>
      </c>
      <c r="F185">
        <v>10</v>
      </c>
      <c r="G185">
        <v>0.1294823529411982</v>
      </c>
      <c r="H185">
        <v>4.5005480274001419</v>
      </c>
      <c r="I185">
        <v>3.7259458746665866</v>
      </c>
      <c r="J185" t="s">
        <v>609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614</v>
      </c>
    </row>
    <row r="186" spans="1:21" x14ac:dyDescent="0.25">
      <c r="A186">
        <v>2</v>
      </c>
      <c r="B186">
        <v>25</v>
      </c>
      <c r="C186">
        <v>265.03011200000009</v>
      </c>
      <c r="D186">
        <v>4.6846982500050087</v>
      </c>
      <c r="E186">
        <v>1.7676098065434191</v>
      </c>
      <c r="F186">
        <v>10</v>
      </c>
      <c r="G186">
        <v>1.1363018867957677E-2</v>
      </c>
      <c r="H186">
        <v>2.9279191996645992</v>
      </c>
      <c r="I186">
        <v>5.6509286971342023</v>
      </c>
      <c r="J186" t="s">
        <v>609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614</v>
      </c>
    </row>
    <row r="189" spans="1:21" x14ac:dyDescent="0.25">
      <c r="A189" s="95" t="s">
        <v>466</v>
      </c>
      <c r="B189" s="95"/>
      <c r="C189" s="95" t="s">
        <v>224</v>
      </c>
      <c r="D189" s="95" t="s">
        <v>465</v>
      </c>
      <c r="E189" s="95" t="s">
        <v>464</v>
      </c>
      <c r="F189" s="95" t="s">
        <v>463</v>
      </c>
      <c r="G189" s="95" t="s">
        <v>462</v>
      </c>
      <c r="H189" s="95" t="s">
        <v>467</v>
      </c>
      <c r="I189" s="95" t="s">
        <v>468</v>
      </c>
      <c r="J189" s="95" t="s">
        <v>461</v>
      </c>
      <c r="K189" s="95" t="s">
        <v>460</v>
      </c>
      <c r="L189" s="95" t="s">
        <v>459</v>
      </c>
      <c r="M189" s="95" t="s">
        <v>450</v>
      </c>
    </row>
    <row r="190" spans="1:21" x14ac:dyDescent="0.25">
      <c r="A190">
        <v>1</v>
      </c>
      <c r="C190">
        <v>0</v>
      </c>
      <c r="G190">
        <v>15</v>
      </c>
      <c r="H190">
        <v>5</v>
      </c>
    </row>
    <row r="191" spans="1:21" x14ac:dyDescent="0.25">
      <c r="A191">
        <v>2</v>
      </c>
      <c r="C191">
        <v>0</v>
      </c>
      <c r="G191">
        <v>15</v>
      </c>
      <c r="H191">
        <v>5</v>
      </c>
    </row>
    <row r="192" spans="1:21" x14ac:dyDescent="0.25">
      <c r="A192">
        <v>3</v>
      </c>
      <c r="C192">
        <v>0</v>
      </c>
      <c r="G192">
        <v>17</v>
      </c>
      <c r="H192">
        <v>5.666666666666667</v>
      </c>
    </row>
    <row r="193" spans="1:8" x14ac:dyDescent="0.25">
      <c r="A193">
        <v>4</v>
      </c>
      <c r="C193">
        <v>0</v>
      </c>
      <c r="G193">
        <v>17</v>
      </c>
      <c r="H193">
        <v>5.666666666666667</v>
      </c>
    </row>
    <row r="194" spans="1:8" x14ac:dyDescent="0.25">
      <c r="A194">
        <v>5</v>
      </c>
      <c r="C194">
        <v>0</v>
      </c>
      <c r="G194">
        <v>10</v>
      </c>
      <c r="H194">
        <v>3.3333333333333335</v>
      </c>
    </row>
    <row r="195" spans="1:8" x14ac:dyDescent="0.25">
      <c r="A195">
        <v>6</v>
      </c>
      <c r="C195">
        <v>0</v>
      </c>
      <c r="G195">
        <v>10</v>
      </c>
      <c r="H195">
        <v>3.3333333333333335</v>
      </c>
    </row>
    <row r="196" spans="1:8" x14ac:dyDescent="0.25">
      <c r="A196">
        <v>7</v>
      </c>
      <c r="C196">
        <v>0</v>
      </c>
      <c r="G196">
        <v>15</v>
      </c>
      <c r="H196">
        <v>5</v>
      </c>
    </row>
    <row r="197" spans="1:8" x14ac:dyDescent="0.25">
      <c r="A197">
        <v>8</v>
      </c>
      <c r="C197">
        <v>0</v>
      </c>
      <c r="G197">
        <v>15</v>
      </c>
      <c r="H197">
        <v>5</v>
      </c>
    </row>
    <row r="198" spans="1:8" x14ac:dyDescent="0.25">
      <c r="A198">
        <v>9</v>
      </c>
      <c r="C198">
        <v>0</v>
      </c>
      <c r="G198">
        <v>20</v>
      </c>
      <c r="H198">
        <v>6.666666666666667</v>
      </c>
    </row>
    <row r="199" spans="1:8" x14ac:dyDescent="0.25">
      <c r="A199">
        <v>10</v>
      </c>
      <c r="C199">
        <v>0</v>
      </c>
      <c r="G199">
        <v>20</v>
      </c>
      <c r="H199">
        <v>6.666666666666667</v>
      </c>
    </row>
    <row r="200" spans="1:8" x14ac:dyDescent="0.25">
      <c r="A200">
        <v>11</v>
      </c>
      <c r="C200">
        <v>0</v>
      </c>
      <c r="G200">
        <v>10</v>
      </c>
      <c r="H200">
        <v>3.3333333333333335</v>
      </c>
    </row>
    <row r="201" spans="1:8" x14ac:dyDescent="0.25">
      <c r="A201">
        <v>12</v>
      </c>
      <c r="C201">
        <v>0</v>
      </c>
      <c r="G201">
        <v>10</v>
      </c>
      <c r="H201">
        <v>3.3333333333333335</v>
      </c>
    </row>
    <row r="202" spans="1:8" x14ac:dyDescent="0.25">
      <c r="A202">
        <v>13</v>
      </c>
      <c r="C202">
        <v>0</v>
      </c>
      <c r="G202">
        <v>15</v>
      </c>
      <c r="H202">
        <v>5</v>
      </c>
    </row>
    <row r="203" spans="1:8" x14ac:dyDescent="0.25">
      <c r="A203">
        <v>14</v>
      </c>
      <c r="C203">
        <v>0</v>
      </c>
      <c r="G203">
        <v>15</v>
      </c>
      <c r="H203">
        <v>5</v>
      </c>
    </row>
    <row r="204" spans="1:8" x14ac:dyDescent="0.25">
      <c r="A204">
        <v>15</v>
      </c>
      <c r="C204">
        <v>0</v>
      </c>
      <c r="G204">
        <v>10</v>
      </c>
      <c r="H204">
        <v>3.3333333333333335</v>
      </c>
    </row>
    <row r="205" spans="1:8" x14ac:dyDescent="0.25">
      <c r="A205">
        <v>16</v>
      </c>
      <c r="C205">
        <v>0</v>
      </c>
      <c r="G205">
        <v>10</v>
      </c>
      <c r="H205">
        <v>3.3333333333333335</v>
      </c>
    </row>
    <row r="206" spans="1:8" x14ac:dyDescent="0.25">
      <c r="A206">
        <v>17</v>
      </c>
      <c r="C206">
        <v>0</v>
      </c>
      <c r="G206">
        <v>30</v>
      </c>
      <c r="H206">
        <v>10</v>
      </c>
    </row>
    <row r="207" spans="1:8" x14ac:dyDescent="0.25">
      <c r="A207">
        <v>18</v>
      </c>
      <c r="C207">
        <v>0</v>
      </c>
      <c r="G207">
        <v>30</v>
      </c>
      <c r="H207">
        <v>10</v>
      </c>
    </row>
    <row r="208" spans="1:8" x14ac:dyDescent="0.25">
      <c r="A208">
        <v>19</v>
      </c>
      <c r="C208">
        <v>0</v>
      </c>
      <c r="G208">
        <v>15</v>
      </c>
      <c r="H208">
        <v>5</v>
      </c>
    </row>
    <row r="209" spans="1:8" x14ac:dyDescent="0.25">
      <c r="A209">
        <v>20</v>
      </c>
      <c r="C209">
        <v>0</v>
      </c>
      <c r="G209">
        <v>15</v>
      </c>
      <c r="H209">
        <v>5</v>
      </c>
    </row>
    <row r="210" spans="1:8" x14ac:dyDescent="0.25">
      <c r="A210">
        <v>21</v>
      </c>
      <c r="C210">
        <v>0</v>
      </c>
      <c r="G210">
        <v>15</v>
      </c>
      <c r="H210">
        <v>5</v>
      </c>
    </row>
    <row r="211" spans="1:8" x14ac:dyDescent="0.25">
      <c r="A211">
        <v>22</v>
      </c>
      <c r="C211">
        <v>0</v>
      </c>
      <c r="G211">
        <v>15</v>
      </c>
      <c r="H211">
        <v>5</v>
      </c>
    </row>
    <row r="212" spans="1:8" x14ac:dyDescent="0.25">
      <c r="A212">
        <v>23</v>
      </c>
      <c r="C212">
        <v>0</v>
      </c>
      <c r="G212">
        <v>11</v>
      </c>
      <c r="H212">
        <v>3.6666666666666665</v>
      </c>
    </row>
    <row r="213" spans="1:8" x14ac:dyDescent="0.25">
      <c r="A213">
        <v>24</v>
      </c>
      <c r="C213">
        <v>0</v>
      </c>
      <c r="G213">
        <v>11</v>
      </c>
      <c r="H213">
        <v>3.6666666666666665</v>
      </c>
    </row>
    <row r="214" spans="1:8" x14ac:dyDescent="0.25">
      <c r="A214">
        <v>25</v>
      </c>
      <c r="C214">
        <v>0</v>
      </c>
      <c r="G214">
        <v>10</v>
      </c>
      <c r="H214">
        <v>3.3333333333333335</v>
      </c>
    </row>
    <row r="215" spans="1:8" x14ac:dyDescent="0.25">
      <c r="A215">
        <v>26</v>
      </c>
      <c r="C215">
        <v>0</v>
      </c>
      <c r="G215">
        <v>10</v>
      </c>
      <c r="H215">
        <v>3.3333333333333335</v>
      </c>
    </row>
    <row r="216" spans="1:8" x14ac:dyDescent="0.25">
      <c r="A216">
        <v>27</v>
      </c>
      <c r="C216">
        <v>0</v>
      </c>
      <c r="G216">
        <v>15</v>
      </c>
      <c r="H216">
        <v>5</v>
      </c>
    </row>
    <row r="217" spans="1:8" x14ac:dyDescent="0.25">
      <c r="A217">
        <v>28</v>
      </c>
      <c r="C217">
        <v>0</v>
      </c>
      <c r="G217">
        <v>15</v>
      </c>
      <c r="H217">
        <v>5</v>
      </c>
    </row>
    <row r="218" spans="1:8" x14ac:dyDescent="0.25">
      <c r="A218">
        <v>29</v>
      </c>
      <c r="C218">
        <v>0</v>
      </c>
      <c r="G218">
        <v>15</v>
      </c>
      <c r="H218">
        <v>5</v>
      </c>
    </row>
    <row r="219" spans="1:8" x14ac:dyDescent="0.25">
      <c r="A219">
        <v>30</v>
      </c>
      <c r="C219">
        <v>0</v>
      </c>
      <c r="G219">
        <v>15</v>
      </c>
      <c r="H219">
        <v>5</v>
      </c>
    </row>
    <row r="220" spans="1:8" x14ac:dyDescent="0.25">
      <c r="A220">
        <v>31</v>
      </c>
      <c r="C220">
        <v>0</v>
      </c>
      <c r="G220">
        <v>10</v>
      </c>
      <c r="H220">
        <v>3.3333333333333335</v>
      </c>
    </row>
    <row r="221" spans="1:8" x14ac:dyDescent="0.25">
      <c r="A221">
        <v>32</v>
      </c>
      <c r="C221">
        <v>0</v>
      </c>
      <c r="G221">
        <v>10</v>
      </c>
      <c r="H221">
        <v>3.3333333333333335</v>
      </c>
    </row>
    <row r="222" spans="1:8" x14ac:dyDescent="0.25">
      <c r="A222">
        <v>33</v>
      </c>
      <c r="C222">
        <v>0</v>
      </c>
      <c r="G222">
        <v>25</v>
      </c>
      <c r="H222">
        <v>8.3333333333333339</v>
      </c>
    </row>
    <row r="223" spans="1:8" x14ac:dyDescent="0.25">
      <c r="A223">
        <v>34</v>
      </c>
      <c r="C223">
        <v>0</v>
      </c>
      <c r="G223">
        <v>25</v>
      </c>
      <c r="H223">
        <v>8.3333333333333339</v>
      </c>
    </row>
    <row r="224" spans="1:8" x14ac:dyDescent="0.25">
      <c r="A224">
        <v>35</v>
      </c>
      <c r="C224">
        <v>0</v>
      </c>
      <c r="G224">
        <v>9</v>
      </c>
      <c r="H224">
        <v>3</v>
      </c>
    </row>
    <row r="225" spans="1:8" x14ac:dyDescent="0.25">
      <c r="A225">
        <v>36</v>
      </c>
      <c r="C225">
        <v>0</v>
      </c>
      <c r="G225">
        <v>9</v>
      </c>
      <c r="H225">
        <v>3</v>
      </c>
    </row>
    <row r="226" spans="1:8" x14ac:dyDescent="0.25">
      <c r="A226">
        <v>37</v>
      </c>
      <c r="C226">
        <v>0</v>
      </c>
      <c r="G226">
        <v>30</v>
      </c>
      <c r="H226">
        <v>10</v>
      </c>
    </row>
    <row r="227" spans="1:8" x14ac:dyDescent="0.25">
      <c r="A227">
        <v>38</v>
      </c>
      <c r="C227">
        <v>0</v>
      </c>
      <c r="G227">
        <v>30</v>
      </c>
      <c r="H227">
        <v>10</v>
      </c>
    </row>
    <row r="228" spans="1:8" x14ac:dyDescent="0.25">
      <c r="A228">
        <v>39</v>
      </c>
      <c r="C228">
        <v>0</v>
      </c>
      <c r="G228">
        <v>15</v>
      </c>
      <c r="H228">
        <v>5</v>
      </c>
    </row>
    <row r="229" spans="1:8" x14ac:dyDescent="0.25">
      <c r="A229">
        <v>40</v>
      </c>
      <c r="C229">
        <v>0</v>
      </c>
      <c r="G229">
        <v>15</v>
      </c>
      <c r="H229">
        <v>5</v>
      </c>
    </row>
    <row r="230" spans="1:8" x14ac:dyDescent="0.25">
      <c r="A230">
        <v>41</v>
      </c>
      <c r="C230">
        <v>0</v>
      </c>
      <c r="G230">
        <v>30</v>
      </c>
      <c r="H230">
        <v>10</v>
      </c>
    </row>
    <row r="231" spans="1:8" x14ac:dyDescent="0.25">
      <c r="A231">
        <v>42</v>
      </c>
      <c r="C231">
        <v>0</v>
      </c>
      <c r="G231">
        <v>30</v>
      </c>
      <c r="H231">
        <v>10</v>
      </c>
    </row>
    <row r="232" spans="1:8" x14ac:dyDescent="0.25">
      <c r="A232">
        <v>43</v>
      </c>
      <c r="C232">
        <v>0</v>
      </c>
      <c r="G232">
        <v>22</v>
      </c>
      <c r="H232">
        <v>7.333333333333333</v>
      </c>
    </row>
    <row r="233" spans="1:8" x14ac:dyDescent="0.25">
      <c r="A233">
        <v>44</v>
      </c>
      <c r="C233">
        <v>0</v>
      </c>
      <c r="G233">
        <v>22</v>
      </c>
      <c r="H233">
        <v>7.333333333333333</v>
      </c>
    </row>
    <row r="234" spans="1:8" x14ac:dyDescent="0.25">
      <c r="A234">
        <v>45</v>
      </c>
      <c r="C234">
        <v>0</v>
      </c>
      <c r="G234">
        <v>15</v>
      </c>
      <c r="H234">
        <v>5</v>
      </c>
    </row>
    <row r="235" spans="1:8" x14ac:dyDescent="0.25">
      <c r="A235">
        <v>46</v>
      </c>
      <c r="C235">
        <v>0</v>
      </c>
      <c r="G235">
        <v>15</v>
      </c>
      <c r="H235">
        <v>5</v>
      </c>
    </row>
    <row r="236" spans="1:8" x14ac:dyDescent="0.25">
      <c r="A236">
        <v>47</v>
      </c>
      <c r="C236">
        <v>0</v>
      </c>
      <c r="G236">
        <v>15</v>
      </c>
      <c r="H236">
        <v>5</v>
      </c>
    </row>
    <row r="237" spans="1:8" x14ac:dyDescent="0.25">
      <c r="A237">
        <v>48</v>
      </c>
      <c r="C237">
        <v>0</v>
      </c>
      <c r="G237">
        <v>15</v>
      </c>
      <c r="H237">
        <v>5</v>
      </c>
    </row>
    <row r="238" spans="1:8" x14ac:dyDescent="0.25">
      <c r="A238">
        <v>49</v>
      </c>
      <c r="C238">
        <v>0</v>
      </c>
      <c r="G238">
        <v>20</v>
      </c>
      <c r="H238">
        <v>6.666666666666667</v>
      </c>
    </row>
    <row r="239" spans="1:8" x14ac:dyDescent="0.25">
      <c r="A239">
        <v>50</v>
      </c>
      <c r="C239">
        <v>0</v>
      </c>
      <c r="G239">
        <v>20</v>
      </c>
      <c r="H239">
        <v>6.666666666666667</v>
      </c>
    </row>
    <row r="240" spans="1:8" x14ac:dyDescent="0.25">
      <c r="A240">
        <v>51</v>
      </c>
      <c r="C240">
        <v>0</v>
      </c>
      <c r="G240">
        <v>20</v>
      </c>
      <c r="H240">
        <v>6.666666666666667</v>
      </c>
    </row>
    <row r="241" spans="1:8" x14ac:dyDescent="0.25">
      <c r="A241">
        <v>52</v>
      </c>
      <c r="C241">
        <v>0</v>
      </c>
      <c r="G241">
        <v>20</v>
      </c>
      <c r="H241">
        <v>6.666666666666667</v>
      </c>
    </row>
    <row r="242" spans="1:8" x14ac:dyDescent="0.25">
      <c r="A242">
        <v>53</v>
      </c>
      <c r="C242">
        <v>0</v>
      </c>
      <c r="G242">
        <v>15</v>
      </c>
      <c r="H242">
        <v>5</v>
      </c>
    </row>
    <row r="243" spans="1:8" x14ac:dyDescent="0.25">
      <c r="A243">
        <v>54</v>
      </c>
      <c r="C243">
        <v>0</v>
      </c>
      <c r="G243">
        <v>15</v>
      </c>
      <c r="H243">
        <v>5</v>
      </c>
    </row>
    <row r="244" spans="1:8" x14ac:dyDescent="0.25">
      <c r="A244">
        <v>55</v>
      </c>
      <c r="C244">
        <v>0</v>
      </c>
      <c r="G244">
        <v>15</v>
      </c>
      <c r="H244">
        <v>5</v>
      </c>
    </row>
    <row r="245" spans="1:8" x14ac:dyDescent="0.25">
      <c r="A245">
        <v>56</v>
      </c>
      <c r="C245">
        <v>0</v>
      </c>
      <c r="G245">
        <v>15</v>
      </c>
      <c r="H245">
        <v>5</v>
      </c>
    </row>
    <row r="246" spans="1:8" x14ac:dyDescent="0.25">
      <c r="A246">
        <v>57</v>
      </c>
      <c r="C246">
        <v>0</v>
      </c>
      <c r="G246">
        <v>4</v>
      </c>
      <c r="H246">
        <v>1.3333333333333333</v>
      </c>
    </row>
    <row r="247" spans="1:8" x14ac:dyDescent="0.25">
      <c r="A247">
        <v>58</v>
      </c>
      <c r="C247">
        <v>0</v>
      </c>
      <c r="G247">
        <v>4</v>
      </c>
      <c r="H247">
        <v>1.3333333333333333</v>
      </c>
    </row>
    <row r="248" spans="1:8" x14ac:dyDescent="0.25">
      <c r="A248">
        <v>59</v>
      </c>
      <c r="C248">
        <v>0</v>
      </c>
      <c r="G248">
        <v>6</v>
      </c>
      <c r="H248">
        <v>2</v>
      </c>
    </row>
    <row r="249" spans="1:8" x14ac:dyDescent="0.25">
      <c r="A249">
        <v>60</v>
      </c>
      <c r="C249">
        <v>0</v>
      </c>
      <c r="G249">
        <v>6</v>
      </c>
      <c r="H249">
        <v>2</v>
      </c>
    </row>
    <row r="250" spans="1:8" x14ac:dyDescent="0.25">
      <c r="A250">
        <v>61</v>
      </c>
      <c r="C250">
        <v>0</v>
      </c>
      <c r="G250">
        <v>5</v>
      </c>
      <c r="H250">
        <v>1.6666666666666667</v>
      </c>
    </row>
    <row r="251" spans="1:8" x14ac:dyDescent="0.25">
      <c r="A251">
        <v>62</v>
      </c>
      <c r="C251">
        <v>0</v>
      </c>
      <c r="G251">
        <v>5</v>
      </c>
      <c r="H251">
        <v>1.6666666666666667</v>
      </c>
    </row>
    <row r="252" spans="1:8" x14ac:dyDescent="0.25">
      <c r="A252">
        <v>63</v>
      </c>
    </row>
    <row r="253" spans="1:8" x14ac:dyDescent="0.25">
      <c r="A253">
        <v>64</v>
      </c>
    </row>
    <row r="254" spans="1:8" x14ac:dyDescent="0.25">
      <c r="A254">
        <v>65</v>
      </c>
    </row>
    <row r="255" spans="1:8" x14ac:dyDescent="0.25">
      <c r="A255">
        <v>66</v>
      </c>
    </row>
    <row r="256" spans="1:8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DA6AC-EB64-498C-A1BB-D9DAE8BE7176}">
  <sheetPr codeName="Planilha24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95" t="s">
        <v>469</v>
      </c>
      <c r="B1" s="95"/>
      <c r="C1" s="95" t="s">
        <v>470</v>
      </c>
      <c r="D1">
        <v>26</v>
      </c>
    </row>
    <row r="3" spans="1:9" x14ac:dyDescent="0.25">
      <c r="A3" s="95" t="s">
        <v>311</v>
      </c>
      <c r="B3" s="95" t="s">
        <v>164</v>
      </c>
      <c r="C3" s="95" t="s">
        <v>471</v>
      </c>
      <c r="D3" s="95" t="s">
        <v>472</v>
      </c>
      <c r="E3" s="95" t="s">
        <v>145</v>
      </c>
      <c r="F3" s="95" t="s">
        <v>7</v>
      </c>
      <c r="G3" s="95" t="s">
        <v>394</v>
      </c>
      <c r="H3" s="95" t="s">
        <v>473</v>
      </c>
      <c r="I3" s="95" t="s">
        <v>474</v>
      </c>
    </row>
    <row r="4" spans="1:9" x14ac:dyDescent="0.25">
      <c r="A4">
        <v>1</v>
      </c>
      <c r="B4" s="101">
        <v>46028</v>
      </c>
      <c r="E4" s="100" t="s">
        <v>422</v>
      </c>
      <c r="I4" t="s">
        <v>398</v>
      </c>
    </row>
    <row r="5" spans="1:9" x14ac:dyDescent="0.25">
      <c r="A5">
        <v>2</v>
      </c>
      <c r="B5" s="101">
        <v>46035</v>
      </c>
      <c r="E5" s="100" t="s">
        <v>422</v>
      </c>
      <c r="I5" t="s">
        <v>398</v>
      </c>
    </row>
    <row r="6" spans="1:9" x14ac:dyDescent="0.25">
      <c r="A6">
        <v>3</v>
      </c>
      <c r="B6" s="101">
        <v>46042</v>
      </c>
      <c r="E6" s="100" t="s">
        <v>422</v>
      </c>
      <c r="I6" t="s">
        <v>398</v>
      </c>
    </row>
    <row r="7" spans="1:9" x14ac:dyDescent="0.25">
      <c r="A7">
        <v>4</v>
      </c>
      <c r="B7" s="101">
        <v>46049</v>
      </c>
      <c r="E7" s="100" t="s">
        <v>422</v>
      </c>
      <c r="I7" t="s">
        <v>398</v>
      </c>
    </row>
    <row r="8" spans="1:9" x14ac:dyDescent="0.25">
      <c r="A8">
        <v>5</v>
      </c>
      <c r="B8" s="101">
        <v>46056</v>
      </c>
      <c r="E8" s="100" t="s">
        <v>422</v>
      </c>
      <c r="I8" t="s">
        <v>398</v>
      </c>
    </row>
    <row r="9" spans="1:9" x14ac:dyDescent="0.25">
      <c r="A9">
        <v>6</v>
      </c>
      <c r="B9" s="101">
        <v>46063</v>
      </c>
      <c r="E9" s="100" t="s">
        <v>422</v>
      </c>
      <c r="I9" t="s">
        <v>398</v>
      </c>
    </row>
    <row r="10" spans="1:9" x14ac:dyDescent="0.25">
      <c r="A10">
        <v>7</v>
      </c>
      <c r="B10" s="101">
        <v>46070</v>
      </c>
      <c r="E10" s="100" t="s">
        <v>422</v>
      </c>
      <c r="I10" t="s">
        <v>398</v>
      </c>
    </row>
    <row r="11" spans="1:9" x14ac:dyDescent="0.25">
      <c r="A11">
        <v>8</v>
      </c>
      <c r="B11" s="101">
        <v>46077</v>
      </c>
      <c r="E11" s="100" t="s">
        <v>422</v>
      </c>
      <c r="I11" t="s">
        <v>398</v>
      </c>
    </row>
    <row r="12" spans="1:9" x14ac:dyDescent="0.25">
      <c r="A12">
        <v>9</v>
      </c>
      <c r="B12" s="101">
        <v>46084</v>
      </c>
      <c r="E12" s="100" t="s">
        <v>422</v>
      </c>
      <c r="I12" t="s">
        <v>398</v>
      </c>
    </row>
    <row r="13" spans="1:9" x14ac:dyDescent="0.25">
      <c r="A13">
        <v>10</v>
      </c>
      <c r="B13" s="101">
        <v>46091</v>
      </c>
      <c r="E13" s="100" t="s">
        <v>422</v>
      </c>
      <c r="I13" t="s">
        <v>398</v>
      </c>
    </row>
    <row r="14" spans="1:9" x14ac:dyDescent="0.25">
      <c r="A14">
        <v>11</v>
      </c>
      <c r="B14" s="101">
        <v>46098</v>
      </c>
      <c r="E14" s="100" t="s">
        <v>422</v>
      </c>
      <c r="I14" t="s">
        <v>398</v>
      </c>
    </row>
    <row r="15" spans="1:9" x14ac:dyDescent="0.25">
      <c r="A15">
        <v>12</v>
      </c>
      <c r="B15" s="101">
        <v>46105</v>
      </c>
      <c r="E15" s="100" t="s">
        <v>422</v>
      </c>
      <c r="I15" t="s">
        <v>398</v>
      </c>
    </row>
    <row r="16" spans="1:9" x14ac:dyDescent="0.25">
      <c r="A16">
        <v>13</v>
      </c>
      <c r="B16" s="101">
        <v>46112</v>
      </c>
      <c r="E16" s="100" t="s">
        <v>422</v>
      </c>
      <c r="I16" t="s">
        <v>398</v>
      </c>
    </row>
    <row r="17" spans="1:9" x14ac:dyDescent="0.25">
      <c r="A17">
        <v>14</v>
      </c>
      <c r="B17" s="101">
        <v>46119</v>
      </c>
      <c r="E17" s="100" t="s">
        <v>422</v>
      </c>
      <c r="I17" t="s">
        <v>398</v>
      </c>
    </row>
    <row r="18" spans="1:9" x14ac:dyDescent="0.25">
      <c r="A18">
        <v>15</v>
      </c>
      <c r="B18" s="101">
        <v>46126</v>
      </c>
      <c r="E18" s="100" t="s">
        <v>422</v>
      </c>
      <c r="I18" t="s">
        <v>398</v>
      </c>
    </row>
    <row r="19" spans="1:9" x14ac:dyDescent="0.25">
      <c r="A19">
        <v>16</v>
      </c>
      <c r="B19" s="101">
        <v>46133</v>
      </c>
      <c r="E19" s="100" t="s">
        <v>422</v>
      </c>
      <c r="I19" t="s">
        <v>398</v>
      </c>
    </row>
    <row r="20" spans="1:9" x14ac:dyDescent="0.25">
      <c r="A20">
        <v>17</v>
      </c>
      <c r="B20" s="101">
        <v>46140</v>
      </c>
      <c r="E20" s="100" t="s">
        <v>422</v>
      </c>
      <c r="I20" t="s">
        <v>398</v>
      </c>
    </row>
    <row r="21" spans="1:9" x14ac:dyDescent="0.25">
      <c r="A21">
        <v>18</v>
      </c>
      <c r="B21" s="101">
        <v>46147</v>
      </c>
      <c r="E21" s="100" t="s">
        <v>422</v>
      </c>
      <c r="I21" t="s">
        <v>398</v>
      </c>
    </row>
    <row r="22" spans="1:9" x14ac:dyDescent="0.25">
      <c r="A22">
        <v>19</v>
      </c>
      <c r="B22" s="101">
        <v>46154</v>
      </c>
      <c r="E22" s="100" t="s">
        <v>422</v>
      </c>
      <c r="I22" t="s">
        <v>398</v>
      </c>
    </row>
    <row r="23" spans="1:9" x14ac:dyDescent="0.25">
      <c r="A23">
        <v>20</v>
      </c>
      <c r="B23" s="101">
        <v>46161</v>
      </c>
      <c r="E23" s="100" t="s">
        <v>422</v>
      </c>
      <c r="I23" t="s">
        <v>398</v>
      </c>
    </row>
    <row r="24" spans="1:9" x14ac:dyDescent="0.25">
      <c r="A24">
        <v>21</v>
      </c>
      <c r="B24" s="101">
        <v>46168</v>
      </c>
      <c r="E24" s="100" t="s">
        <v>422</v>
      </c>
      <c r="I24" t="s">
        <v>398</v>
      </c>
    </row>
    <row r="25" spans="1:9" x14ac:dyDescent="0.25">
      <c r="A25">
        <v>22</v>
      </c>
      <c r="B25" s="101">
        <v>46175</v>
      </c>
      <c r="E25" s="100" t="s">
        <v>422</v>
      </c>
      <c r="I25" t="s">
        <v>398</v>
      </c>
    </row>
    <row r="26" spans="1:9" x14ac:dyDescent="0.25">
      <c r="A26">
        <v>23</v>
      </c>
      <c r="B26" s="101">
        <v>46182</v>
      </c>
      <c r="E26" s="100" t="s">
        <v>422</v>
      </c>
      <c r="I26" t="s">
        <v>398</v>
      </c>
    </row>
    <row r="27" spans="1:9" x14ac:dyDescent="0.25">
      <c r="A27">
        <v>24</v>
      </c>
      <c r="B27" s="101">
        <v>46189</v>
      </c>
      <c r="E27" s="100" t="s">
        <v>422</v>
      </c>
      <c r="I27" t="s">
        <v>398</v>
      </c>
    </row>
    <row r="28" spans="1:9" x14ac:dyDescent="0.25">
      <c r="A28">
        <v>25</v>
      </c>
      <c r="B28" s="101">
        <v>46196</v>
      </c>
      <c r="E28" s="100" t="s">
        <v>422</v>
      </c>
      <c r="I28" t="s">
        <v>398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BEFF1-B5F2-4CC1-845D-CFD9E3052C80}">
  <sheetPr codeName="Planilha25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6" t="s">
        <v>503</v>
      </c>
    </row>
    <row r="2" spans="1:2" x14ac:dyDescent="0.25">
      <c r="A2" s="92" t="s">
        <v>504</v>
      </c>
    </row>
    <row r="4" spans="1:2" x14ac:dyDescent="0.25">
      <c r="A4" s="95" t="s">
        <v>505</v>
      </c>
    </row>
    <row r="5" spans="1:2" x14ac:dyDescent="0.25">
      <c r="A5" t="s">
        <v>506</v>
      </c>
      <c r="B5" t="s">
        <v>507</v>
      </c>
    </row>
    <row r="6" spans="1:2" x14ac:dyDescent="0.25">
      <c r="A6" t="s">
        <v>508</v>
      </c>
      <c r="B6" t="s">
        <v>509</v>
      </c>
    </row>
    <row r="7" spans="1:2" x14ac:dyDescent="0.25">
      <c r="A7" t="s">
        <v>510</v>
      </c>
      <c r="B7" t="s">
        <v>511</v>
      </c>
    </row>
    <row r="8" spans="1:2" x14ac:dyDescent="0.25">
      <c r="A8" t="s">
        <v>512</v>
      </c>
      <c r="B8" t="s">
        <v>513</v>
      </c>
    </row>
    <row r="10" spans="1:2" x14ac:dyDescent="0.25">
      <c r="A10" s="95" t="s">
        <v>514</v>
      </c>
    </row>
    <row r="11" spans="1:2" x14ac:dyDescent="0.25">
      <c r="A11" t="s">
        <v>515</v>
      </c>
      <c r="B11" t="s">
        <v>516</v>
      </c>
    </row>
    <row r="12" spans="1:2" x14ac:dyDescent="0.25">
      <c r="A12" t="s">
        <v>517</v>
      </c>
      <c r="B12" t="s">
        <v>518</v>
      </c>
    </row>
    <row r="13" spans="1:2" x14ac:dyDescent="0.25">
      <c r="A13" t="s">
        <v>519</v>
      </c>
      <c r="B13" t="s">
        <v>520</v>
      </c>
    </row>
    <row r="14" spans="1:2" x14ac:dyDescent="0.25">
      <c r="A14" t="s">
        <v>521</v>
      </c>
      <c r="B14" t="s">
        <v>522</v>
      </c>
    </row>
    <row r="15" spans="1:2" x14ac:dyDescent="0.25">
      <c r="A15" t="s">
        <v>523</v>
      </c>
      <c r="B15" t="s">
        <v>524</v>
      </c>
    </row>
    <row r="16" spans="1:2" x14ac:dyDescent="0.25">
      <c r="A16" t="s">
        <v>525</v>
      </c>
      <c r="B16" t="s">
        <v>526</v>
      </c>
    </row>
    <row r="17" spans="1:2" x14ac:dyDescent="0.25">
      <c r="A17" t="s">
        <v>527</v>
      </c>
      <c r="B17" t="s">
        <v>528</v>
      </c>
    </row>
    <row r="18" spans="1:2" x14ac:dyDescent="0.25">
      <c r="A18" t="s">
        <v>529</v>
      </c>
      <c r="B18" t="s">
        <v>530</v>
      </c>
    </row>
    <row r="20" spans="1:2" x14ac:dyDescent="0.25">
      <c r="A20" s="95" t="s">
        <v>531</v>
      </c>
    </row>
    <row r="21" spans="1:2" x14ac:dyDescent="0.25">
      <c r="A21" t="s">
        <v>483</v>
      </c>
      <c r="B21" t="s">
        <v>532</v>
      </c>
    </row>
    <row r="22" spans="1:2" x14ac:dyDescent="0.25">
      <c r="A22" t="s">
        <v>485</v>
      </c>
      <c r="B22" t="s">
        <v>533</v>
      </c>
    </row>
    <row r="23" spans="1:2" x14ac:dyDescent="0.25">
      <c r="A23" t="s">
        <v>534</v>
      </c>
      <c r="B23" t="s">
        <v>535</v>
      </c>
    </row>
    <row r="24" spans="1:2" x14ac:dyDescent="0.25">
      <c r="A24" t="s">
        <v>492</v>
      </c>
      <c r="B24" t="s">
        <v>536</v>
      </c>
    </row>
    <row r="25" spans="1:2" x14ac:dyDescent="0.25">
      <c r="A25" t="s">
        <v>493</v>
      </c>
      <c r="B25" t="s">
        <v>537</v>
      </c>
    </row>
    <row r="26" spans="1:2" x14ac:dyDescent="0.25">
      <c r="A26" t="s">
        <v>494</v>
      </c>
      <c r="B26" t="s">
        <v>538</v>
      </c>
    </row>
    <row r="27" spans="1:2" x14ac:dyDescent="0.25">
      <c r="A27" t="s">
        <v>539</v>
      </c>
      <c r="B27" t="s">
        <v>540</v>
      </c>
    </row>
    <row r="28" spans="1:2" x14ac:dyDescent="0.25">
      <c r="A28" t="s">
        <v>541</v>
      </c>
      <c r="B28" t="s">
        <v>542</v>
      </c>
    </row>
    <row r="30" spans="1:2" x14ac:dyDescent="0.25">
      <c r="A30" t="s">
        <v>543</v>
      </c>
      <c r="B30" t="s">
        <v>544</v>
      </c>
    </row>
    <row r="31" spans="1:2" x14ac:dyDescent="0.25">
      <c r="A31" t="s">
        <v>545</v>
      </c>
      <c r="B31" t="s">
        <v>546</v>
      </c>
    </row>
  </sheetData>
  <sheetProtection algorithmName="SHA-512" hashValue="OxPV9W+DfOzBK3pexn9S1j8eNN4Idq3woJrNjM3l16r014i2wUMc3t4ZmXbHI0S7HhNrwa+eN5DmW3XCTRuMXg==" saltValue="IVsWe0C1X4tFWVtXSW9gT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88CA-279C-4AEC-B66C-D18544D1043E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100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100" customWidth="1"/>
    <col min="33" max="33" width="14.7109375" style="100" customWidth="1"/>
  </cols>
  <sheetData>
    <row r="1" spans="1:33" ht="17.25" x14ac:dyDescent="0.3">
      <c r="A1" s="102" t="s">
        <v>475</v>
      </c>
    </row>
    <row r="2" spans="1:33" x14ac:dyDescent="0.25">
      <c r="A2" s="103" t="s">
        <v>476</v>
      </c>
    </row>
    <row r="3" spans="1:33" s="105" customFormat="1" ht="12" x14ac:dyDescent="0.2">
      <c r="A3" s="104" t="s">
        <v>477</v>
      </c>
      <c r="B3" s="105" t="s">
        <v>478</v>
      </c>
      <c r="C3" s="105" t="s">
        <v>479</v>
      </c>
      <c r="D3" s="105" t="s">
        <v>164</v>
      </c>
      <c r="E3" s="105" t="s">
        <v>471</v>
      </c>
      <c r="F3" s="105" t="s">
        <v>480</v>
      </c>
      <c r="G3" s="105" t="s">
        <v>481</v>
      </c>
      <c r="H3" s="105" t="s">
        <v>482</v>
      </c>
      <c r="I3" s="105" t="s">
        <v>483</v>
      </c>
      <c r="J3" s="105" t="s">
        <v>311</v>
      </c>
      <c r="K3" s="105" t="s">
        <v>484</v>
      </c>
      <c r="L3" s="105" t="s">
        <v>7</v>
      </c>
      <c r="M3" s="105" t="s">
        <v>145</v>
      </c>
      <c r="N3" s="105" t="s">
        <v>448</v>
      </c>
      <c r="O3" s="105" t="s">
        <v>88</v>
      </c>
      <c r="P3" s="105" t="s">
        <v>485</v>
      </c>
      <c r="Q3" s="105" t="s">
        <v>486</v>
      </c>
      <c r="R3" s="105" t="s">
        <v>487</v>
      </c>
      <c r="S3" s="105" t="s">
        <v>488</v>
      </c>
      <c r="T3" s="105" t="s">
        <v>489</v>
      </c>
      <c r="U3" s="105" t="s">
        <v>490</v>
      </c>
      <c r="V3" s="105" t="s">
        <v>491</v>
      </c>
      <c r="W3" s="105" t="s">
        <v>492</v>
      </c>
      <c r="X3" s="105" t="s">
        <v>493</v>
      </c>
      <c r="Y3" s="105" t="s">
        <v>494</v>
      </c>
      <c r="Z3" s="105" t="s">
        <v>495</v>
      </c>
      <c r="AA3" s="105" t="s">
        <v>496</v>
      </c>
      <c r="AB3" s="105" t="s">
        <v>497</v>
      </c>
      <c r="AC3" s="105" t="s">
        <v>498</v>
      </c>
      <c r="AD3" s="105" t="s">
        <v>499</v>
      </c>
      <c r="AE3" s="105" t="s">
        <v>500</v>
      </c>
      <c r="AF3" s="104" t="s">
        <v>501</v>
      </c>
      <c r="AG3" s="104" t="s">
        <v>502</v>
      </c>
    </row>
  </sheetData>
  <sheetProtection algorithmName="SHA-512" hashValue="HGkkFxX8NQXNqBKw43ze1cD98jUHD+xQsgxtJ/L/u4M62xtQAwt+IYUEUxMSdnA5bxDKNM8AUSLLSk8qbUNHpA==" saltValue="f87VN7zE2tRCSefOG//ok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6" t="s">
        <v>371</v>
      </c>
    </row>
    <row r="2" spans="1:3" x14ac:dyDescent="0.25">
      <c r="A2" s="95" t="s">
        <v>372</v>
      </c>
      <c r="B2" t="s">
        <v>153</v>
      </c>
    </row>
    <row r="3" spans="1:3" x14ac:dyDescent="0.25">
      <c r="A3" s="95" t="s">
        <v>373</v>
      </c>
      <c r="B3" t="s">
        <v>120</v>
      </c>
    </row>
    <row r="4" spans="1:3" x14ac:dyDescent="0.25">
      <c r="A4" s="95" t="s">
        <v>374</v>
      </c>
      <c r="B4">
        <v>0</v>
      </c>
    </row>
    <row r="6" spans="1:3" x14ac:dyDescent="0.25">
      <c r="A6" s="97" t="s">
        <v>375</v>
      </c>
      <c r="B6" s="97" t="s">
        <v>376</v>
      </c>
      <c r="C6" s="97" t="s">
        <v>377</v>
      </c>
    </row>
    <row r="7" spans="1:3" x14ac:dyDescent="0.25">
      <c r="A7" t="s">
        <v>153</v>
      </c>
      <c r="B7" t="s">
        <v>378</v>
      </c>
      <c r="C7" t="s">
        <v>379</v>
      </c>
    </row>
    <row r="8" spans="1:3" x14ac:dyDescent="0.25">
      <c r="A8" t="s">
        <v>380</v>
      </c>
      <c r="B8" t="s">
        <v>381</v>
      </c>
      <c r="C8" t="s">
        <v>382</v>
      </c>
    </row>
    <row r="9" spans="1:3" x14ac:dyDescent="0.25">
      <c r="A9" t="s">
        <v>383</v>
      </c>
      <c r="B9" t="s">
        <v>384</v>
      </c>
      <c r="C9" t="s">
        <v>385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6" t="s">
        <v>386</v>
      </c>
    </row>
    <row r="2" spans="1:14" x14ac:dyDescent="0.25">
      <c r="A2" s="92" t="s">
        <v>387</v>
      </c>
    </row>
    <row r="3" spans="1:14" x14ac:dyDescent="0.25">
      <c r="A3" s="98" t="s">
        <v>388</v>
      </c>
      <c r="B3" s="98" t="s">
        <v>248</v>
      </c>
      <c r="C3" s="98" t="s">
        <v>389</v>
      </c>
      <c r="D3" s="98" t="s">
        <v>390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391</v>
      </c>
      <c r="J3" s="98" t="s">
        <v>392</v>
      </c>
      <c r="K3" s="98" t="s">
        <v>393</v>
      </c>
      <c r="L3" s="98" t="s">
        <v>310</v>
      </c>
      <c r="M3" s="98" t="s">
        <v>394</v>
      </c>
      <c r="N3" s="98" t="s">
        <v>395</v>
      </c>
    </row>
    <row r="4" spans="1:14" x14ac:dyDescent="0.25">
      <c r="A4" t="s">
        <v>396</v>
      </c>
      <c r="B4">
        <v>2026</v>
      </c>
      <c r="C4" t="s">
        <v>153</v>
      </c>
      <c r="D4" t="s">
        <v>378</v>
      </c>
      <c r="E4" t="s">
        <v>125</v>
      </c>
      <c r="F4">
        <v>17</v>
      </c>
      <c r="L4" t="s">
        <v>397</v>
      </c>
      <c r="M4" t="s">
        <v>398</v>
      </c>
      <c r="N4" s="99">
        <v>46239.83778696759</v>
      </c>
    </row>
    <row r="5" spans="1:14" x14ac:dyDescent="0.25">
      <c r="A5" t="s">
        <v>399</v>
      </c>
      <c r="B5">
        <v>2026</v>
      </c>
      <c r="C5" t="s">
        <v>153</v>
      </c>
      <c r="D5" t="s">
        <v>378</v>
      </c>
      <c r="E5" t="s">
        <v>137</v>
      </c>
      <c r="F5">
        <v>10</v>
      </c>
      <c r="L5" t="s">
        <v>397</v>
      </c>
      <c r="M5" t="s">
        <v>398</v>
      </c>
      <c r="N5" s="99">
        <v>46239.837787349534</v>
      </c>
    </row>
    <row r="6" spans="1:14" x14ac:dyDescent="0.25">
      <c r="A6" t="s">
        <v>400</v>
      </c>
      <c r="B6">
        <v>2026</v>
      </c>
      <c r="C6" t="s">
        <v>153</v>
      </c>
      <c r="D6" t="s">
        <v>378</v>
      </c>
      <c r="E6" t="s">
        <v>134</v>
      </c>
      <c r="F6">
        <v>20</v>
      </c>
      <c r="L6" t="s">
        <v>397</v>
      </c>
      <c r="M6" t="s">
        <v>398</v>
      </c>
      <c r="N6" s="99">
        <v>46239.837787835648</v>
      </c>
    </row>
    <row r="7" spans="1:14" x14ac:dyDescent="0.25">
      <c r="A7" t="s">
        <v>401</v>
      </c>
      <c r="B7">
        <v>2026</v>
      </c>
      <c r="C7" t="s">
        <v>153</v>
      </c>
      <c r="D7" t="s">
        <v>378</v>
      </c>
      <c r="E7" t="s">
        <v>138</v>
      </c>
      <c r="F7">
        <v>10</v>
      </c>
      <c r="L7" t="s">
        <v>397</v>
      </c>
      <c r="M7" t="s">
        <v>398</v>
      </c>
      <c r="N7" s="99">
        <v>46239.837788206016</v>
      </c>
    </row>
    <row r="8" spans="1:14" x14ac:dyDescent="0.25">
      <c r="A8" t="s">
        <v>402</v>
      </c>
      <c r="B8">
        <v>2026</v>
      </c>
      <c r="C8" t="s">
        <v>153</v>
      </c>
      <c r="D8" t="s">
        <v>378</v>
      </c>
      <c r="E8" t="s">
        <v>126</v>
      </c>
      <c r="F8">
        <v>10</v>
      </c>
      <c r="L8" t="s">
        <v>397</v>
      </c>
      <c r="M8" t="s">
        <v>398</v>
      </c>
      <c r="N8" s="99">
        <v>46239.837788668985</v>
      </c>
    </row>
    <row r="9" spans="1:14" x14ac:dyDescent="0.25">
      <c r="A9" t="s">
        <v>403</v>
      </c>
      <c r="B9">
        <v>2026</v>
      </c>
      <c r="C9" t="s">
        <v>153</v>
      </c>
      <c r="D9" t="s">
        <v>378</v>
      </c>
      <c r="E9" t="s">
        <v>127</v>
      </c>
      <c r="F9">
        <v>30</v>
      </c>
      <c r="L9" t="s">
        <v>397</v>
      </c>
      <c r="M9" t="s">
        <v>398</v>
      </c>
      <c r="N9" s="99">
        <v>46239.83778898148</v>
      </c>
    </row>
    <row r="10" spans="1:14" x14ac:dyDescent="0.25">
      <c r="A10" t="s">
        <v>404</v>
      </c>
      <c r="B10">
        <v>2026</v>
      </c>
      <c r="C10" t="s">
        <v>153</v>
      </c>
      <c r="D10" t="s">
        <v>378</v>
      </c>
      <c r="E10" t="s">
        <v>124</v>
      </c>
      <c r="F10">
        <v>15</v>
      </c>
      <c r="L10" t="s">
        <v>397</v>
      </c>
      <c r="M10" t="s">
        <v>398</v>
      </c>
      <c r="N10" s="99">
        <v>46239.837789351855</v>
      </c>
    </row>
    <row r="11" spans="1:14" x14ac:dyDescent="0.25">
      <c r="A11" t="s">
        <v>405</v>
      </c>
      <c r="B11">
        <v>2026</v>
      </c>
      <c r="C11" t="s">
        <v>153</v>
      </c>
      <c r="D11" t="s">
        <v>378</v>
      </c>
      <c r="E11" t="s">
        <v>139</v>
      </c>
      <c r="F11">
        <v>11</v>
      </c>
      <c r="L11" t="s">
        <v>397</v>
      </c>
      <c r="M11" t="s">
        <v>398</v>
      </c>
      <c r="N11" s="99">
        <v>46239.837789826386</v>
      </c>
    </row>
    <row r="12" spans="1:14" x14ac:dyDescent="0.25">
      <c r="A12" t="s">
        <v>406</v>
      </c>
      <c r="B12">
        <v>2026</v>
      </c>
      <c r="C12" t="s">
        <v>153</v>
      </c>
      <c r="D12" t="s">
        <v>378</v>
      </c>
      <c r="E12" t="s">
        <v>118</v>
      </c>
      <c r="F12">
        <v>10</v>
      </c>
      <c r="L12" t="s">
        <v>397</v>
      </c>
      <c r="M12" t="s">
        <v>398</v>
      </c>
      <c r="N12" s="99">
        <v>46239.837790150465</v>
      </c>
    </row>
    <row r="13" spans="1:14" x14ac:dyDescent="0.25">
      <c r="A13" t="s">
        <v>407</v>
      </c>
      <c r="B13">
        <v>2026</v>
      </c>
      <c r="C13" t="s">
        <v>153</v>
      </c>
      <c r="D13" t="s">
        <v>378</v>
      </c>
      <c r="E13" t="s">
        <v>135</v>
      </c>
      <c r="F13">
        <v>10</v>
      </c>
      <c r="L13" t="s">
        <v>397</v>
      </c>
      <c r="M13" t="s">
        <v>398</v>
      </c>
      <c r="N13" s="99">
        <v>46239.837790717589</v>
      </c>
    </row>
    <row r="14" spans="1:14" x14ac:dyDescent="0.25">
      <c r="A14" t="s">
        <v>408</v>
      </c>
      <c r="B14">
        <v>2026</v>
      </c>
      <c r="C14" t="s">
        <v>153</v>
      </c>
      <c r="D14" t="s">
        <v>378</v>
      </c>
      <c r="E14" t="s">
        <v>128</v>
      </c>
      <c r="F14">
        <v>25</v>
      </c>
      <c r="L14" t="s">
        <v>397</v>
      </c>
      <c r="M14" t="s">
        <v>398</v>
      </c>
      <c r="N14" s="99">
        <v>46239.837791203703</v>
      </c>
    </row>
    <row r="15" spans="1:14" x14ac:dyDescent="0.25">
      <c r="A15" t="s">
        <v>409</v>
      </c>
      <c r="B15">
        <v>2026</v>
      </c>
      <c r="C15" t="s">
        <v>153</v>
      </c>
      <c r="D15" t="s">
        <v>378</v>
      </c>
      <c r="E15" t="s">
        <v>122</v>
      </c>
      <c r="F15">
        <v>9</v>
      </c>
      <c r="L15" t="s">
        <v>397</v>
      </c>
      <c r="M15" t="s">
        <v>398</v>
      </c>
      <c r="N15" s="99">
        <v>46239.837791585647</v>
      </c>
    </row>
    <row r="16" spans="1:14" x14ac:dyDescent="0.25">
      <c r="A16" t="s">
        <v>410</v>
      </c>
      <c r="B16">
        <v>2026</v>
      </c>
      <c r="C16" t="s">
        <v>153</v>
      </c>
      <c r="D16" t="s">
        <v>378</v>
      </c>
      <c r="E16" t="s">
        <v>144</v>
      </c>
      <c r="F16">
        <v>30</v>
      </c>
      <c r="L16" t="s">
        <v>397</v>
      </c>
      <c r="M16" t="s">
        <v>398</v>
      </c>
      <c r="N16" s="99">
        <v>46239.837791967591</v>
      </c>
    </row>
    <row r="17" spans="1:14" x14ac:dyDescent="0.25">
      <c r="A17" t="s">
        <v>411</v>
      </c>
      <c r="B17">
        <v>2026</v>
      </c>
      <c r="C17" t="s">
        <v>153</v>
      </c>
      <c r="D17" t="s">
        <v>378</v>
      </c>
      <c r="E17" t="s">
        <v>132</v>
      </c>
      <c r="F17">
        <v>30</v>
      </c>
      <c r="L17" t="s">
        <v>397</v>
      </c>
      <c r="M17" t="s">
        <v>398</v>
      </c>
      <c r="N17" s="99">
        <v>46239.837792418984</v>
      </c>
    </row>
    <row r="18" spans="1:14" x14ac:dyDescent="0.25">
      <c r="A18" t="s">
        <v>412</v>
      </c>
      <c r="B18">
        <v>2026</v>
      </c>
      <c r="C18" t="s">
        <v>153</v>
      </c>
      <c r="D18" t="s">
        <v>378</v>
      </c>
      <c r="E18" t="s">
        <v>133</v>
      </c>
      <c r="F18">
        <v>22</v>
      </c>
      <c r="L18" t="s">
        <v>397</v>
      </c>
      <c r="M18" t="s">
        <v>398</v>
      </c>
      <c r="N18" s="99">
        <v>46239.837792812497</v>
      </c>
    </row>
    <row r="19" spans="1:14" x14ac:dyDescent="0.25">
      <c r="A19" t="s">
        <v>413</v>
      </c>
      <c r="B19">
        <v>2026</v>
      </c>
      <c r="C19" t="s">
        <v>153</v>
      </c>
      <c r="D19" t="s">
        <v>378</v>
      </c>
      <c r="E19" t="s">
        <v>129</v>
      </c>
      <c r="F19">
        <v>20</v>
      </c>
      <c r="L19" t="s">
        <v>397</v>
      </c>
      <c r="M19" t="s">
        <v>398</v>
      </c>
      <c r="N19" s="99">
        <v>46239.83779341435</v>
      </c>
    </row>
    <row r="20" spans="1:14" x14ac:dyDescent="0.25">
      <c r="A20" t="s">
        <v>414</v>
      </c>
      <c r="B20">
        <v>2026</v>
      </c>
      <c r="C20" t="s">
        <v>153</v>
      </c>
      <c r="D20" t="s">
        <v>378</v>
      </c>
      <c r="E20" t="s">
        <v>131</v>
      </c>
      <c r="F20">
        <v>20</v>
      </c>
      <c r="L20" t="s">
        <v>397</v>
      </c>
      <c r="M20" t="s">
        <v>398</v>
      </c>
      <c r="N20" s="99">
        <v>46239.837793784725</v>
      </c>
    </row>
    <row r="21" spans="1:14" x14ac:dyDescent="0.25">
      <c r="A21" t="s">
        <v>415</v>
      </c>
      <c r="B21">
        <v>2026</v>
      </c>
      <c r="C21" t="s">
        <v>153</v>
      </c>
      <c r="D21" t="s">
        <v>378</v>
      </c>
      <c r="E21" t="s">
        <v>140</v>
      </c>
      <c r="F21">
        <v>4</v>
      </c>
      <c r="L21" t="s">
        <v>397</v>
      </c>
      <c r="M21" t="s">
        <v>398</v>
      </c>
      <c r="N21" s="99">
        <v>46239.837794375002</v>
      </c>
    </row>
    <row r="22" spans="1:14" x14ac:dyDescent="0.25">
      <c r="A22" t="s">
        <v>416</v>
      </c>
      <c r="B22">
        <v>2026</v>
      </c>
      <c r="C22" t="s">
        <v>153</v>
      </c>
      <c r="D22" t="s">
        <v>378</v>
      </c>
      <c r="E22" t="s">
        <v>142</v>
      </c>
      <c r="F22">
        <v>6</v>
      </c>
      <c r="L22" t="s">
        <v>397</v>
      </c>
      <c r="M22" t="s">
        <v>398</v>
      </c>
      <c r="N22" s="99">
        <v>46239.837794768522</v>
      </c>
    </row>
    <row r="23" spans="1:14" x14ac:dyDescent="0.25">
      <c r="A23" t="s">
        <v>417</v>
      </c>
      <c r="B23">
        <v>2026</v>
      </c>
      <c r="C23" t="s">
        <v>153</v>
      </c>
      <c r="D23" t="s">
        <v>378</v>
      </c>
      <c r="E23" t="s">
        <v>143</v>
      </c>
      <c r="F23">
        <v>5</v>
      </c>
      <c r="L23" t="s">
        <v>397</v>
      </c>
      <c r="M23" t="s">
        <v>398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8" x14ac:dyDescent="0.25">
      <c r="A1" t="s">
        <v>418</v>
      </c>
      <c r="C1" t="s">
        <v>419</v>
      </c>
    </row>
    <row r="2" spans="1:8" x14ac:dyDescent="0.25">
      <c r="A2" s="92" t="s">
        <v>420</v>
      </c>
    </row>
    <row r="3" spans="1:8" x14ac:dyDescent="0.25">
      <c r="A3" s="97" t="s">
        <v>88</v>
      </c>
      <c r="B3" s="97" t="s">
        <v>389</v>
      </c>
      <c r="C3" s="97" t="s">
        <v>421</v>
      </c>
      <c r="D3" s="97" t="s">
        <v>392</v>
      </c>
      <c r="E3" s="97" t="s">
        <v>393</v>
      </c>
      <c r="F3" s="97" t="s">
        <v>228</v>
      </c>
      <c r="G3" s="97" t="s">
        <v>391</v>
      </c>
      <c r="H3" s="97" t="s">
        <v>388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A8A3-C347-4C4A-9FDF-6401E2EE975E}">
  <sheetPr codeName="Planilha17"/>
  <dimension ref="B1:AI204"/>
  <sheetViews>
    <sheetView tabSelected="1" workbookViewId="0">
      <selection activeCell="B5" sqref="B5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  <col min="5" max="35" width="8.7109375" customWidth="1"/>
  </cols>
  <sheetData>
    <row r="1" spans="2:35" ht="18.75" x14ac:dyDescent="0.3">
      <c r="B1" s="91" t="s">
        <v>321</v>
      </c>
    </row>
    <row r="2" spans="2:35" x14ac:dyDescent="0.25">
      <c r="B2" s="92" t="s">
        <v>322</v>
      </c>
    </row>
    <row r="3" spans="2:35" hidden="1" x14ac:dyDescent="0.25">
      <c r="E3" t="s">
        <v>356</v>
      </c>
      <c r="F3" t="s">
        <v>125</v>
      </c>
      <c r="G3" t="s">
        <v>137</v>
      </c>
      <c r="H3" t="s">
        <v>358</v>
      </c>
      <c r="I3" t="s">
        <v>134</v>
      </c>
      <c r="J3" t="s">
        <v>138</v>
      </c>
      <c r="K3" t="s">
        <v>359</v>
      </c>
      <c r="L3" t="s">
        <v>126</v>
      </c>
      <c r="M3" t="s">
        <v>127</v>
      </c>
      <c r="N3" t="s">
        <v>124</v>
      </c>
      <c r="O3" t="s">
        <v>361</v>
      </c>
      <c r="P3" t="s">
        <v>139</v>
      </c>
      <c r="Q3" t="s">
        <v>118</v>
      </c>
      <c r="R3" t="s">
        <v>362</v>
      </c>
      <c r="S3" t="s">
        <v>364</v>
      </c>
      <c r="T3" t="s">
        <v>135</v>
      </c>
      <c r="U3" t="s">
        <v>128</v>
      </c>
      <c r="V3" t="s">
        <v>122</v>
      </c>
      <c r="W3" t="s">
        <v>144</v>
      </c>
      <c r="X3" t="s">
        <v>365</v>
      </c>
      <c r="Y3" t="s">
        <v>132</v>
      </c>
      <c r="Z3" t="s">
        <v>133</v>
      </c>
      <c r="AA3" t="s">
        <v>366</v>
      </c>
      <c r="AB3" t="s">
        <v>367</v>
      </c>
      <c r="AC3" t="s">
        <v>129</v>
      </c>
      <c r="AD3" t="s">
        <v>131</v>
      </c>
      <c r="AE3" t="s">
        <v>368</v>
      </c>
      <c r="AF3" t="s">
        <v>370</v>
      </c>
      <c r="AG3" t="s">
        <v>140</v>
      </c>
      <c r="AH3" t="s">
        <v>142</v>
      </c>
      <c r="AI3" t="s">
        <v>143</v>
      </c>
    </row>
    <row r="4" spans="2:35" x14ac:dyDescent="0.25">
      <c r="B4" s="93" t="s">
        <v>323</v>
      </c>
      <c r="C4" s="93" t="s">
        <v>324</v>
      </c>
      <c r="D4" s="93" t="s">
        <v>325</v>
      </c>
      <c r="E4" s="93" t="s">
        <v>326</v>
      </c>
      <c r="F4" s="93" t="s">
        <v>327</v>
      </c>
      <c r="G4" s="93" t="s">
        <v>328</v>
      </c>
      <c r="H4" s="93" t="s">
        <v>329</v>
      </c>
      <c r="I4" s="93" t="s">
        <v>330</v>
      </c>
      <c r="J4" s="93" t="s">
        <v>331</v>
      </c>
      <c r="K4" s="93" t="s">
        <v>332</v>
      </c>
      <c r="L4" s="93" t="s">
        <v>333</v>
      </c>
      <c r="M4" s="93" t="s">
        <v>334</v>
      </c>
      <c r="N4" s="93" t="s">
        <v>335</v>
      </c>
      <c r="O4" s="93" t="s">
        <v>336</v>
      </c>
      <c r="P4" s="93" t="s">
        <v>337</v>
      </c>
      <c r="Q4" s="93" t="s">
        <v>338</v>
      </c>
      <c r="R4" s="93" t="s">
        <v>339</v>
      </c>
      <c r="S4" s="93" t="s">
        <v>340</v>
      </c>
      <c r="T4" s="93" t="s">
        <v>341</v>
      </c>
      <c r="U4" s="93" t="s">
        <v>342</v>
      </c>
      <c r="V4" s="93" t="s">
        <v>343</v>
      </c>
      <c r="W4" s="93" t="s">
        <v>344</v>
      </c>
      <c r="X4" s="93" t="s">
        <v>345</v>
      </c>
      <c r="Y4" s="93" t="s">
        <v>346</v>
      </c>
      <c r="Z4" s="93" t="s">
        <v>133</v>
      </c>
      <c r="AA4" s="93" t="s">
        <v>347</v>
      </c>
      <c r="AB4" s="93" t="s">
        <v>348</v>
      </c>
      <c r="AC4" s="93" t="s">
        <v>349</v>
      </c>
      <c r="AD4" s="93" t="s">
        <v>350</v>
      </c>
      <c r="AE4" s="93" t="s">
        <v>351</v>
      </c>
      <c r="AF4" s="93" t="s">
        <v>352</v>
      </c>
      <c r="AG4" s="93" t="s">
        <v>353</v>
      </c>
      <c r="AH4" s="93" t="s">
        <v>354</v>
      </c>
      <c r="AI4" s="93" t="s">
        <v>355</v>
      </c>
    </row>
    <row r="5" spans="2:35" x14ac:dyDescent="0.25">
      <c r="B5" s="94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25">
      <c r="B6" s="94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25">
      <c r="B7" s="94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25">
      <c r="B8" s="94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25">
      <c r="B9" s="9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25">
      <c r="B10" s="9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25">
      <c r="B11" s="9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25">
      <c r="B12" s="9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25">
      <c r="B13" s="9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25">
      <c r="B14" s="9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25">
      <c r="B15" s="9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25">
      <c r="B16" s="9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25">
      <c r="B17" s="9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25">
      <c r="B18" s="9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25">
      <c r="B19" s="9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25">
      <c r="B20" s="9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25">
      <c r="B21" s="9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25">
      <c r="B22" s="9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25">
      <c r="B23" s="9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25">
      <c r="B24" s="9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25">
      <c r="B25" s="9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25">
      <c r="B26" s="9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25">
      <c r="B27" s="9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25">
      <c r="B28" s="9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25">
      <c r="B29" s="9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25">
      <c r="B30" s="9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25">
      <c r="B31" s="9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25">
      <c r="B32" s="9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25">
      <c r="B33" s="9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25">
      <c r="B34" s="9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25">
      <c r="B35" s="9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25">
      <c r="B36" s="9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25">
      <c r="B37" s="9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25">
      <c r="B38" s="9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25">
      <c r="B39" s="9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25">
      <c r="B40" s="9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25">
      <c r="B41" s="9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25">
      <c r="B42" s="9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25">
      <c r="B43" s="9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25">
      <c r="B44" s="9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25">
      <c r="B45" s="9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25">
      <c r="B46" s="9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25">
      <c r="B47" s="9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25">
      <c r="B48" s="9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25">
      <c r="B49" s="9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25">
      <c r="B50" s="9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25">
      <c r="B51" s="9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25">
      <c r="B52" s="9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25">
      <c r="B53" s="9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25">
      <c r="B54" s="9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25">
      <c r="B55" s="9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25">
      <c r="B56" s="9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25">
      <c r="B57" s="9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25">
      <c r="B58" s="9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25">
      <c r="B59" s="9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25">
      <c r="B60" s="9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25">
      <c r="B61" s="9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25">
      <c r="B62" s="9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25">
      <c r="B63" s="9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25">
      <c r="B64" s="9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25">
      <c r="B65" s="9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25">
      <c r="B66" s="9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25">
      <c r="B67" s="9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25">
      <c r="B68" s="9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25">
      <c r="B69" s="9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25">
      <c r="B70" s="9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25">
      <c r="B71" s="9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25">
      <c r="B72" s="9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25">
      <c r="B73" s="9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25">
      <c r="B74" s="9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25">
      <c r="B75" s="9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25">
      <c r="B76" s="9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25">
      <c r="B77" s="9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25">
      <c r="B78" s="9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25">
      <c r="B79" s="9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25">
      <c r="B80" s="9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25">
      <c r="B81" s="9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25">
      <c r="B82" s="9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25">
      <c r="B83" s="9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25">
      <c r="B84" s="9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25">
      <c r="B85" s="9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25">
      <c r="B86" s="9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25">
      <c r="B87" s="9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25">
      <c r="B88" s="9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25">
      <c r="B89" s="9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25">
      <c r="B90" s="9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25">
      <c r="B91" s="9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25">
      <c r="B92" s="9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25">
      <c r="B93" s="9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25">
      <c r="B94" s="9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25">
      <c r="B95" s="9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25">
      <c r="B96" s="9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25">
      <c r="B97" s="9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25">
      <c r="B98" s="9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25">
      <c r="B99" s="9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25">
      <c r="B100" s="9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25">
      <c r="B101" s="9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25">
      <c r="B102" s="9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25">
      <c r="B103" s="9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25">
      <c r="B104" s="9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25">
      <c r="B105" s="9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25">
      <c r="B106" s="9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25">
      <c r="B107" s="9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25">
      <c r="B108" s="9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25">
      <c r="B109" s="9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25">
      <c r="B110" s="9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25">
      <c r="B111" s="9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25">
      <c r="B112" s="9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25">
      <c r="B113" s="9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25">
      <c r="B114" s="9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25">
      <c r="B115" s="9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25">
      <c r="B116" s="9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25">
      <c r="B117" s="9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25">
      <c r="B118" s="9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25">
      <c r="B119" s="9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25">
      <c r="B120" s="9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25">
      <c r="B121" s="9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25">
      <c r="B122" s="9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25">
      <c r="B123" s="9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25">
      <c r="B124" s="9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25">
      <c r="B125" s="9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25">
      <c r="B126" s="9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25">
      <c r="B127" s="9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25">
      <c r="B128" s="9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25">
      <c r="B129" s="9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25">
      <c r="B130" s="9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25">
      <c r="B131" s="9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25">
      <c r="B132" s="9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25">
      <c r="B133" s="9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25">
      <c r="B134" s="9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25">
      <c r="B135" s="9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25">
      <c r="B136" s="9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25">
      <c r="B137" s="9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25">
      <c r="B138" s="9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25">
      <c r="B139" s="9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25">
      <c r="B140" s="9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25">
      <c r="B141" s="9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25">
      <c r="B142" s="9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25">
      <c r="B143" s="9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25">
      <c r="B144" s="9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25">
      <c r="B145" s="9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25">
      <c r="B146" s="9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25">
      <c r="B147" s="9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25">
      <c r="B148" s="9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25">
      <c r="B149" s="9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25">
      <c r="B150" s="9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25">
      <c r="B151" s="9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25">
      <c r="B152" s="9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25">
      <c r="B153" s="9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25">
      <c r="B154" s="9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25">
      <c r="B155" s="9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25">
      <c r="B156" s="9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25">
      <c r="B157" s="9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25">
      <c r="B158" s="9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25">
      <c r="B159" s="9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25">
      <c r="B160" s="9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25">
      <c r="B161" s="9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25">
      <c r="B162" s="9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25">
      <c r="B163" s="9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25">
      <c r="B164" s="9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25">
      <c r="B165" s="9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25">
      <c r="B166" s="9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25">
      <c r="B167" s="9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25">
      <c r="B168" s="9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25">
      <c r="B169" s="9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25">
      <c r="B170" s="9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25">
      <c r="B171" s="9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25">
      <c r="B172" s="9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25">
      <c r="B173" s="9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25">
      <c r="B174" s="9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25">
      <c r="B175" s="9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25">
      <c r="B176" s="9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25">
      <c r="B177" s="9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25">
      <c r="B178" s="9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25">
      <c r="B179" s="9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25">
      <c r="B180" s="9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25">
      <c r="B181" s="9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25">
      <c r="B182" s="9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25">
      <c r="B183" s="9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25">
      <c r="B184" s="9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25">
      <c r="B185" s="9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25">
      <c r="B186" s="9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25">
      <c r="B187" s="9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25">
      <c r="B188" s="9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25">
      <c r="B189" s="9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25">
      <c r="B190" s="9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25">
      <c r="B191" s="9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25">
      <c r="B192" s="9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25">
      <c r="B193" s="9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25">
      <c r="B194" s="9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25">
      <c r="B195" s="9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25">
      <c r="B196" s="9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25">
      <c r="B197" s="9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25">
      <c r="B198" s="9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25">
      <c r="B199" s="9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25">
      <c r="B200" s="9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25">
      <c r="B201" s="9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25">
      <c r="B202" s="9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25">
      <c r="B203" s="9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25">
      <c r="B204" s="9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P4XtLMPhS+M4XMuYDRldJvGbrH8Y2PV0ssv9UTYzIN7x3GGwB9dtQT5QjIsyAhIudxtOhbQiR+/nmZtUrratpA==" saltValue="DK+n+WL++RD3Ra8DtHFt1w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58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Corridas</vt:lpstr>
      <vt:lpstr>Audit_Legenda</vt:lpstr>
      <vt:lpstr>Audit_Log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2026-08-06T12:47:01Z</dcterms:modified>
</cp:coreProperties>
</file>